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40" windowHeight="960" activeTab="1"/>
  </bookViews>
  <sheets>
    <sheet name="P124～125（）" sheetId="1" r:id="rId1"/>
    <sheet name="P126～127（）" sheetId="2" r:id="rId2"/>
  </sheets>
  <definedNames/>
  <calcPr fullCalcOnLoad="1"/>
</workbook>
</file>

<file path=xl/sharedStrings.xml><?xml version="1.0" encoding="utf-8"?>
<sst xmlns="http://schemas.openxmlformats.org/spreadsheetml/2006/main" count="299" uniqueCount="74">
  <si>
    <t>不動産取得税</t>
  </si>
  <si>
    <t>た　　ば　　こ　　税</t>
  </si>
  <si>
    <t>自　　動　　車　　税</t>
  </si>
  <si>
    <t>自動車取得税</t>
  </si>
  <si>
    <t>狩猟税</t>
  </si>
  <si>
    <t>狩猟者登録税</t>
  </si>
  <si>
    <t>入猟税</t>
  </si>
  <si>
    <t>県民税利子割</t>
  </si>
  <si>
    <t>ゴルフ場利用税</t>
  </si>
  <si>
    <t>軽油引取税</t>
  </si>
  <si>
    <t>産業廃棄物税</t>
  </si>
  <si>
    <t>県民税配当割</t>
  </si>
  <si>
    <t>県民税株式等譲渡所得割</t>
  </si>
  <si>
    <t>特別地方消費税</t>
  </si>
  <si>
    <t>鉱　　　 区 　　　税</t>
  </si>
  <si>
    <t>法　　　　　人</t>
  </si>
  <si>
    <t>個　　　　　人</t>
  </si>
  <si>
    <t>人　員　等</t>
  </si>
  <si>
    <t>特
別
徴
収
義
務
者
数</t>
  </si>
  <si>
    <t>－</t>
  </si>
  <si>
    <t>－</t>
  </si>
  <si>
    <t>納
税
義
務
者
数</t>
  </si>
  <si>
    <t>皆増</t>
  </si>
  <si>
    <t>（注）</t>
  </si>
  <si>
    <t>１．不動産取得税については、土地及び家屋の取得件数のうちそれぞれの減年課税分の合計課税件数である。</t>
  </si>
  <si>
    <t>２．自動車税については、年度末現在の課税台数である。</t>
  </si>
  <si>
    <t>３．県民税配当割及び県民税株式等譲渡所得割については、納入申告書数である。</t>
  </si>
  <si>
    <t>４．産業廃棄物税については、年度末現在の特別徴収義務者の登録及び納税者の届出に係る最終処分数である。</t>
  </si>
  <si>
    <t>　　　　　　　　</t>
  </si>
  <si>
    <t>法　　　　　人</t>
  </si>
  <si>
    <t>個　　　　　人</t>
  </si>
  <si>
    <t>法　　　　　人</t>
  </si>
  <si>
    <t>個　　　　　人</t>
  </si>
  <si>
    <t>鉱　　　 区 　　　税</t>
  </si>
  <si>
    <t>　（つづき）</t>
  </si>
  <si>
    <t xml:space="preserve">
対前年度比
　　　　％</t>
  </si>
  <si>
    <t>奈　良</t>
  </si>
  <si>
    <t>高　田</t>
  </si>
  <si>
    <t>桜　井</t>
  </si>
  <si>
    <t>吉　野</t>
  </si>
  <si>
    <t>税　務　課</t>
  </si>
  <si>
    <t>　計</t>
  </si>
  <si>
    <t xml:space="preserve">
対前年度比
　　　　　　　　％</t>
  </si>
  <si>
    <t>人　               員         　      等</t>
  </si>
  <si>
    <t>県
民
税</t>
  </si>
  <si>
    <t>事
業
税</t>
  </si>
  <si>
    <t>平成１１年度</t>
  </si>
  <si>
    <t>平成１２年度</t>
  </si>
  <si>
    <t>平成１３年度</t>
  </si>
  <si>
    <t>平成１４年度</t>
  </si>
  <si>
    <t>平成１５年度</t>
  </si>
  <si>
    <t>平成１６年度</t>
  </si>
  <si>
    <t>平成１７年度</t>
  </si>
  <si>
    <t>　　　　　　　　　  ７．納　税　義　務　者　数　及　び　特　別　徴　収　義　務　者　数　の　推　移</t>
  </si>
  <si>
    <t>指　　数</t>
  </si>
  <si>
    <t>合計（①+②+③）④</t>
  </si>
  <si>
    <t xml:space="preserve">  小　　　計①</t>
  </si>
  <si>
    <t xml:space="preserve">  小　　　計②</t>
  </si>
  <si>
    <t>　総　　計（④＋⑤）</t>
  </si>
  <si>
    <t>－</t>
  </si>
  <si>
    <t>　小　　　　計  ③</t>
  </si>
  <si>
    <t>　合　　　　計  ⑤</t>
  </si>
  <si>
    <t xml:space="preserve"> 小　　計  ①</t>
  </si>
  <si>
    <t xml:space="preserve"> 小　　計  ②</t>
  </si>
  <si>
    <t>\</t>
  </si>
  <si>
    <t>平成１８年度</t>
  </si>
  <si>
    <t>平成１９年度</t>
  </si>
  <si>
    <t>－</t>
  </si>
  <si>
    <t>平成２０年度</t>
  </si>
  <si>
    <t>平成２１年度</t>
  </si>
  <si>
    <t>平成２２年度</t>
  </si>
  <si>
    <t>平　　　　　成　　　　　２３　　　　　年　　　　　度</t>
  </si>
  <si>
    <t>１４年度＝１００</t>
  </si>
  <si>
    <t>１９年度＝１００</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</si>
</sst>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Red]\(0.0\)"/>
    <numFmt numFmtId="179" formatCode="#,##0.0;[Red]\-#,##0.0"/>
    <numFmt numFmtId="180" formatCode="#,##0.000_ ;[Red]\-#,##0.000\ "/>
    <numFmt numFmtId="181" formatCode="0_);[Red]\(0\)"/>
    <numFmt numFmtId="182" formatCode="#,##0.0_);[Red]\(#,##0.0\)"/>
  </numFmts>
  <fonts count="62">
    <font>
      <sz val="11"/>
      <name val="ＭＳ Ｐゴシック"/>
      <family val="3"/>
    </font>
    <font>
      <sz val="6"/>
      <name val="ＭＳ Ｐゴシック"/>
      <family val="3"/>
    </font>
    <font>
      <sz val="25"/>
      <color indexed="8"/>
      <name val="ＭＳ ゴシック"/>
      <family val="3"/>
    </font>
    <font>
      <sz val="11"/>
      <name val="ＭＳ 明朝"/>
      <family val="1"/>
    </font>
    <font>
      <sz val="10"/>
      <color indexed="40"/>
      <name val="ＭＳ 明朝"/>
      <family val="1"/>
    </font>
    <font>
      <sz val="12"/>
      <name val="ＭＳ 明朝"/>
      <family val="1"/>
    </font>
    <font>
      <sz val="11"/>
      <color indexed="40"/>
      <name val="ＭＳ 明朝"/>
      <family val="1"/>
    </font>
    <font>
      <sz val="11"/>
      <color indexed="42"/>
      <name val="ＭＳ 明朝"/>
      <family val="1"/>
    </font>
    <font>
      <sz val="12"/>
      <color indexed="40"/>
      <name val="ＭＳ 明朝"/>
      <family val="1"/>
    </font>
    <font>
      <b/>
      <sz val="12"/>
      <color indexed="40"/>
      <name val="ＭＳ ゴシック"/>
      <family val="3"/>
    </font>
    <font>
      <b/>
      <sz val="11"/>
      <color indexed="40"/>
      <name val="ＭＳ ゴシック"/>
      <family val="3"/>
    </font>
    <font>
      <b/>
      <sz val="11"/>
      <color indexed="42"/>
      <name val="ＭＳ ゴシック"/>
      <family val="3"/>
    </font>
    <font>
      <sz val="14"/>
      <color indexed="40"/>
      <name val="ＭＳ 明朝"/>
      <family val="1"/>
    </font>
    <font>
      <sz val="14"/>
      <name val="ＭＳ 明朝"/>
      <family val="1"/>
    </font>
    <font>
      <sz val="24"/>
      <name val="ＭＳ 明朝"/>
      <family val="1"/>
    </font>
    <font>
      <sz val="10"/>
      <color indexed="42"/>
      <name val="ＭＳ 明朝"/>
      <family val="1"/>
    </font>
    <font>
      <sz val="16"/>
      <color indexed="40"/>
      <name val="ＭＳ 明朝"/>
      <family val="1"/>
    </font>
    <font>
      <sz val="16"/>
      <color indexed="42"/>
      <name val="ＭＳ 明朝"/>
      <family val="1"/>
    </font>
    <font>
      <b/>
      <sz val="16"/>
      <color indexed="42"/>
      <name val="ＭＳ ゴシック"/>
      <family val="3"/>
    </font>
    <font>
      <b/>
      <sz val="16"/>
      <color indexed="40"/>
      <name val="ＭＳ ゴシック"/>
      <family val="3"/>
    </font>
    <font>
      <sz val="16"/>
      <name val="ＭＳ 明朝"/>
      <family val="1"/>
    </font>
    <font>
      <b/>
      <sz val="16"/>
      <name val="ＭＳ ゴシック"/>
      <family val="3"/>
    </font>
    <font>
      <sz val="13"/>
      <name val="ＭＳ 明朝"/>
      <family val="1"/>
    </font>
    <font>
      <sz val="22"/>
      <name val="ＭＳ 明朝"/>
      <family val="1"/>
    </font>
    <font>
      <b/>
      <sz val="14"/>
      <color indexed="42"/>
      <name val="ＭＳ ゴシック"/>
      <family val="3"/>
    </font>
    <font>
      <sz val="16"/>
      <color indexed="42"/>
      <name val="ＭＳ ゴシック"/>
      <family val="3"/>
    </font>
    <font>
      <b/>
      <sz val="16"/>
      <color indexed="40"/>
      <name val="ＭＳ 明朝"/>
      <family val="1"/>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style="thin">
        <color indexed="8"/>
      </right>
      <top style="thin"/>
      <bottom style="thin"/>
    </border>
    <border>
      <left>
        <color indexed="63"/>
      </left>
      <right style="medium">
        <color indexed="8"/>
      </right>
      <top style="thin"/>
      <bottom style="thin"/>
    </border>
    <border>
      <left style="thin">
        <color indexed="8"/>
      </left>
      <right style="thin">
        <color indexed="8"/>
      </right>
      <top style="thin"/>
      <bottom style="thin">
        <color indexed="8"/>
      </bottom>
    </border>
    <border>
      <left style="thin">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thin"/>
    </border>
    <border>
      <left style="thin"/>
      <right style="thin"/>
      <top style="thin">
        <color indexed="8"/>
      </top>
      <bottom style="medium">
        <color indexed="8"/>
      </bottom>
    </border>
    <border>
      <left>
        <color indexed="63"/>
      </left>
      <right style="thin">
        <color indexed="8"/>
      </right>
      <top style="thin"/>
      <bottom style="medium">
        <color indexed="8"/>
      </bottom>
    </border>
    <border>
      <left style="thin">
        <color indexed="8"/>
      </left>
      <right style="thin"/>
      <top style="thin">
        <color indexed="8"/>
      </top>
      <bottom style="medium">
        <color indexed="8"/>
      </bottom>
    </border>
    <border>
      <left>
        <color indexed="63"/>
      </left>
      <right style="thin"/>
      <top style="thin">
        <color indexed="8"/>
      </top>
      <bottom style="medium">
        <color indexed="8"/>
      </bottom>
    </border>
    <border>
      <left style="thin"/>
      <right style="thin">
        <color indexed="8"/>
      </right>
      <top style="thin">
        <color indexed="8"/>
      </top>
      <bottom style="medium"/>
    </border>
    <border>
      <left style="thin"/>
      <right style="thin"/>
      <top style="thin">
        <color indexed="8"/>
      </top>
      <bottom style="medium"/>
    </border>
    <border>
      <left style="thin">
        <color indexed="8"/>
      </left>
      <right style="thin">
        <color indexed="8"/>
      </right>
      <top style="thin">
        <color indexed="8"/>
      </top>
      <bottom style="medium"/>
    </border>
    <border>
      <left style="thin">
        <color indexed="8"/>
      </left>
      <right style="thin"/>
      <top style="thin">
        <color indexed="8"/>
      </top>
      <bottom style="thin">
        <color indexed="8"/>
      </bottom>
    </border>
    <border>
      <left style="thin">
        <color indexed="8"/>
      </left>
      <right style="thin"/>
      <top style="thin">
        <color indexed="8"/>
      </top>
      <bottom style="thin"/>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style="thin"/>
      <top>
        <color indexed="63"/>
      </top>
      <bottom style="thin">
        <color indexed="8"/>
      </bottom>
    </border>
    <border>
      <left>
        <color indexed="63"/>
      </left>
      <right style="thin"/>
      <top style="thin"/>
      <bottom style="thin"/>
    </border>
    <border>
      <left style="thin">
        <color indexed="8"/>
      </left>
      <right style="thin"/>
      <top style="thin"/>
      <bottom style="thin">
        <color indexed="8"/>
      </bottom>
    </border>
    <border>
      <left>
        <color indexed="63"/>
      </left>
      <right style="thin"/>
      <top style="thin">
        <color indexed="8"/>
      </top>
      <bottom>
        <color indexed="63"/>
      </bottom>
    </border>
    <border>
      <left style="thin">
        <color indexed="8"/>
      </left>
      <right style="thin">
        <color indexed="8"/>
      </right>
      <top style="thin">
        <color indexed="8"/>
      </top>
      <bottom>
        <color indexed="63"/>
      </bottom>
    </border>
    <border>
      <left style="thin">
        <color indexed="8"/>
      </left>
      <right style="thin"/>
      <top style="thin">
        <color indexed="8"/>
      </top>
      <bottom>
        <color indexed="63"/>
      </bottom>
    </border>
    <border>
      <left style="thin"/>
      <right>
        <color indexed="63"/>
      </right>
      <top style="thin">
        <color indexed="8"/>
      </top>
      <bottom style="thin">
        <color indexed="8"/>
      </bottom>
    </border>
    <border>
      <left style="thin"/>
      <right style="thin">
        <color indexed="8"/>
      </right>
      <top style="thin">
        <color indexed="8"/>
      </top>
      <bottom style="thin">
        <color indexed="8"/>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thin">
        <color indexed="8"/>
      </bottom>
    </border>
    <border>
      <left style="medium">
        <color indexed="8"/>
      </left>
      <right>
        <color indexed="63"/>
      </right>
      <top>
        <color indexed="63"/>
      </top>
      <bottom>
        <color indexed="63"/>
      </bottom>
    </border>
    <border>
      <left style="medium">
        <color indexed="8"/>
      </left>
      <right>
        <color indexed="63"/>
      </right>
      <top>
        <color indexed="63"/>
      </top>
      <bottom style="thin">
        <color indexed="8"/>
      </bottom>
    </border>
    <border>
      <left>
        <color indexed="63"/>
      </left>
      <right>
        <color indexed="63"/>
      </right>
      <top style="thin">
        <color indexed="8"/>
      </top>
      <bottom style="thin">
        <color indexed="8"/>
      </bottom>
    </border>
    <border>
      <left style="thin"/>
      <right style="thin"/>
      <top style="medium">
        <color indexed="8"/>
      </top>
      <bottom style="thin"/>
    </border>
    <border>
      <left>
        <color indexed="63"/>
      </left>
      <right style="thin"/>
      <top style="medium">
        <color indexed="8"/>
      </top>
      <bottom style="thin"/>
    </border>
    <border>
      <left style="thin"/>
      <right style="medium">
        <color indexed="8"/>
      </right>
      <top style="medium">
        <color indexed="8"/>
      </top>
      <bottom style="thin"/>
    </border>
    <border>
      <left style="thin">
        <color indexed="8"/>
      </left>
      <right style="thin"/>
      <top style="medium">
        <color indexed="8"/>
      </top>
      <bottom style="thin"/>
    </border>
    <border>
      <left style="thin"/>
      <right style="thin">
        <color indexed="8"/>
      </right>
      <top style="medium">
        <color indexed="8"/>
      </top>
      <bottom style="thin"/>
    </border>
    <border>
      <left style="thin">
        <color indexed="8"/>
      </left>
      <right style="thin">
        <color indexed="8"/>
      </right>
      <top>
        <color indexed="63"/>
      </top>
      <bottom>
        <color indexed="63"/>
      </bottom>
    </border>
    <border diagonalDown="1">
      <left style="medium">
        <color indexed="8"/>
      </left>
      <right>
        <color indexed="63"/>
      </right>
      <top style="medium">
        <color indexed="8"/>
      </top>
      <bottom>
        <color indexed="63"/>
      </bottom>
      <diagonal style="thin">
        <color indexed="8"/>
      </diagonal>
    </border>
    <border diagonalDown="1">
      <left>
        <color indexed="63"/>
      </left>
      <right>
        <color indexed="63"/>
      </right>
      <top style="medium">
        <color indexed="8"/>
      </top>
      <bottom>
        <color indexed="63"/>
      </bottom>
      <diagonal style="thin">
        <color indexed="8"/>
      </diagonal>
    </border>
    <border diagonalDown="1">
      <left>
        <color indexed="63"/>
      </left>
      <right style="thin"/>
      <top style="medium">
        <color indexed="8"/>
      </top>
      <bottom>
        <color indexed="63"/>
      </bottom>
      <diagonal style="thin">
        <color indexed="8"/>
      </diagonal>
    </border>
    <border diagonalDown="1">
      <left style="medium">
        <color indexed="8"/>
      </left>
      <right>
        <color indexed="63"/>
      </right>
      <top>
        <color indexed="63"/>
      </top>
      <bottom>
        <color indexed="63"/>
      </bottom>
      <diagonal style="thin">
        <color indexed="8"/>
      </diagonal>
    </border>
    <border diagonalDown="1">
      <left>
        <color indexed="63"/>
      </left>
      <right>
        <color indexed="63"/>
      </right>
      <top>
        <color indexed="63"/>
      </top>
      <bottom>
        <color indexed="63"/>
      </bottom>
      <diagonal style="thin">
        <color indexed="8"/>
      </diagonal>
    </border>
    <border diagonalDown="1">
      <left>
        <color indexed="63"/>
      </left>
      <right style="thin"/>
      <top>
        <color indexed="63"/>
      </top>
      <bottom>
        <color indexed="63"/>
      </bottom>
      <diagonal style="thin">
        <color indexed="8"/>
      </diagonal>
    </border>
    <border diagonalDown="1">
      <left style="medium">
        <color indexed="8"/>
      </left>
      <right>
        <color indexed="63"/>
      </right>
      <top>
        <color indexed="63"/>
      </top>
      <bottom style="thin">
        <color indexed="8"/>
      </bottom>
      <diagonal style="thin">
        <color indexed="8"/>
      </diagonal>
    </border>
    <border diagonalDown="1">
      <left>
        <color indexed="63"/>
      </left>
      <right>
        <color indexed="63"/>
      </right>
      <top>
        <color indexed="63"/>
      </top>
      <bottom style="thin">
        <color indexed="8"/>
      </bottom>
      <diagonal style="thin">
        <color indexed="8"/>
      </diagonal>
    </border>
    <border diagonalDown="1">
      <left>
        <color indexed="63"/>
      </left>
      <right style="thin"/>
      <top>
        <color indexed="63"/>
      </top>
      <bottom style="thin">
        <color indexed="8"/>
      </bottom>
      <diagonal style="thin">
        <color indexed="8"/>
      </diagonal>
    </border>
    <border>
      <left style="thin"/>
      <right style="thin"/>
      <top style="thin"/>
      <bottom>
        <color indexed="63"/>
      </bottom>
    </border>
    <border>
      <left style="thin"/>
      <right style="thin"/>
      <top>
        <color indexed="63"/>
      </top>
      <bottom style="thin">
        <color indexed="8"/>
      </bottom>
    </border>
    <border>
      <left style="thin"/>
      <right style="thin">
        <color indexed="8"/>
      </right>
      <top style="thin"/>
      <bottom>
        <color indexed="63"/>
      </bottom>
    </border>
    <border>
      <left style="thin"/>
      <right style="medium">
        <color indexed="8"/>
      </right>
      <top style="thin"/>
      <bottom>
        <color indexed="63"/>
      </bottom>
    </border>
    <border>
      <left style="thin"/>
      <right style="medium">
        <color indexed="8"/>
      </right>
      <top>
        <color indexed="63"/>
      </top>
      <bottom style="thin">
        <color indexed="8"/>
      </bottom>
    </border>
    <border>
      <left style="thin">
        <color indexed="8"/>
      </left>
      <right style="thin"/>
      <top style="thin"/>
      <bottom>
        <color indexed="63"/>
      </bottom>
    </border>
    <border>
      <left>
        <color indexed="63"/>
      </left>
      <right style="thin"/>
      <top style="thin"/>
      <bottom>
        <color indexed="63"/>
      </bottom>
    </border>
    <border>
      <left>
        <color indexed="63"/>
      </left>
      <right style="thin"/>
      <top>
        <color indexed="63"/>
      </top>
      <bottom style="thin">
        <color indexed="8"/>
      </bottom>
    </border>
    <border>
      <left>
        <color indexed="63"/>
      </left>
      <right>
        <color indexed="63"/>
      </right>
      <top>
        <color indexed="63"/>
      </top>
      <bottom style="medium">
        <color indexed="8"/>
      </bottom>
    </border>
    <border>
      <left>
        <color indexed="63"/>
      </left>
      <right style="thin"/>
      <top style="thin"/>
      <bottom style="medium">
        <color indexed="8"/>
      </bottom>
    </border>
    <border>
      <left style="thin"/>
      <right>
        <color indexed="63"/>
      </right>
      <top style="medium">
        <color indexed="8"/>
      </top>
      <bottom style="thin"/>
    </border>
    <border>
      <left>
        <color indexed="63"/>
      </left>
      <right>
        <color indexed="63"/>
      </right>
      <top style="medium">
        <color indexed="8"/>
      </top>
      <bottom style="thin"/>
    </border>
    <border>
      <left>
        <color indexed="63"/>
      </left>
      <right style="medium">
        <color indexed="8"/>
      </right>
      <top style="medium">
        <color indexed="8"/>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color indexed="8"/>
      </right>
      <top style="thin"/>
      <bottom>
        <color indexed="63"/>
      </bottom>
    </border>
    <border>
      <left style="thin"/>
      <right style="thin"/>
      <top style="thin"/>
      <bottom style="thin">
        <color indexed="8"/>
      </bottom>
    </border>
    <border>
      <left style="thin"/>
      <right style="medium">
        <color indexed="8"/>
      </right>
      <top style="thin"/>
      <bottom style="thin">
        <color indexed="8"/>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175">
    <xf numFmtId="0" fontId="0" fillId="0" borderId="0" xfId="0" applyAlignment="1">
      <alignment vertical="center"/>
    </xf>
    <xf numFmtId="0" fontId="3" fillId="0" borderId="0" xfId="0" applyFont="1" applyAlignment="1">
      <alignment vertical="center"/>
    </xf>
    <xf numFmtId="0" fontId="13" fillId="0" borderId="0" xfId="0" applyFont="1" applyAlignment="1">
      <alignment vertical="center"/>
    </xf>
    <xf numFmtId="0" fontId="5" fillId="0" borderId="0" xfId="0" applyFont="1" applyAlignment="1">
      <alignment vertical="center"/>
    </xf>
    <xf numFmtId="0" fontId="3" fillId="0" borderId="0" xfId="0" applyFont="1" applyFill="1" applyAlignment="1">
      <alignment vertical="center"/>
    </xf>
    <xf numFmtId="38" fontId="16" fillId="0" borderId="10" xfId="48" applyFont="1" applyFill="1" applyBorder="1" applyAlignment="1">
      <alignment horizontal="right" vertical="center" wrapText="1"/>
    </xf>
    <xf numFmtId="178" fontId="16" fillId="0" borderId="10" xfId="48" applyNumberFormat="1" applyFont="1" applyFill="1" applyBorder="1" applyAlignment="1">
      <alignment horizontal="right" vertical="center" wrapText="1"/>
    </xf>
    <xf numFmtId="178" fontId="16" fillId="0" borderId="11" xfId="48" applyNumberFormat="1" applyFont="1" applyFill="1" applyBorder="1" applyAlignment="1">
      <alignment horizontal="right" vertical="center" wrapText="1"/>
    </xf>
    <xf numFmtId="38" fontId="16" fillId="0" borderId="12" xfId="48" applyFont="1" applyFill="1" applyBorder="1" applyAlignment="1">
      <alignment horizontal="right" vertical="center" wrapText="1"/>
    </xf>
    <xf numFmtId="38" fontId="17" fillId="0" borderId="10" xfId="48" applyFont="1" applyFill="1" applyBorder="1" applyAlignment="1">
      <alignment horizontal="right" vertical="center" wrapText="1"/>
    </xf>
    <xf numFmtId="178" fontId="16" fillId="0" borderId="13" xfId="48"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178" fontId="18" fillId="0" borderId="10" xfId="0" applyNumberFormat="1" applyFont="1" applyFill="1" applyBorder="1" applyAlignment="1">
      <alignment horizontal="right" vertical="center" wrapText="1"/>
    </xf>
    <xf numFmtId="3" fontId="19" fillId="0" borderId="10" xfId="0" applyNumberFormat="1" applyFont="1" applyFill="1" applyBorder="1" applyAlignment="1">
      <alignment horizontal="right" vertical="center" wrapText="1"/>
    </xf>
    <xf numFmtId="178" fontId="19" fillId="0" borderId="10" xfId="0" applyNumberFormat="1" applyFont="1" applyFill="1" applyBorder="1" applyAlignment="1">
      <alignment horizontal="right" vertical="center" wrapText="1"/>
    </xf>
    <xf numFmtId="38" fontId="19" fillId="0" borderId="10" xfId="0" applyNumberFormat="1" applyFont="1" applyFill="1" applyBorder="1" applyAlignment="1">
      <alignment horizontal="right" vertical="center" wrapText="1"/>
    </xf>
    <xf numFmtId="178" fontId="19" fillId="0" borderId="13" xfId="0" applyNumberFormat="1" applyFont="1" applyFill="1" applyBorder="1" applyAlignment="1">
      <alignment horizontal="right" vertical="center" wrapText="1"/>
    </xf>
    <xf numFmtId="3" fontId="19" fillId="0" borderId="12" xfId="0" applyNumberFormat="1" applyFont="1" applyFill="1" applyBorder="1" applyAlignment="1">
      <alignment horizontal="right" vertical="center" wrapText="1"/>
    </xf>
    <xf numFmtId="38" fontId="17" fillId="0" borderId="12" xfId="48" applyFont="1" applyFill="1" applyBorder="1" applyAlignment="1">
      <alignment horizontal="right" vertical="center" wrapText="1"/>
    </xf>
    <xf numFmtId="38" fontId="18" fillId="0" borderId="10" xfId="0" applyNumberFormat="1" applyFont="1" applyFill="1" applyBorder="1" applyAlignment="1">
      <alignment horizontal="right" vertical="center" wrapText="1"/>
    </xf>
    <xf numFmtId="3" fontId="18" fillId="0" borderId="12" xfId="0" applyNumberFormat="1" applyFont="1" applyFill="1" applyBorder="1" applyAlignment="1">
      <alignment horizontal="right" vertical="center" wrapText="1"/>
    </xf>
    <xf numFmtId="179" fontId="17" fillId="0" borderId="10" xfId="48" applyNumberFormat="1" applyFont="1" applyFill="1" applyBorder="1" applyAlignment="1">
      <alignment horizontal="right" vertical="center" wrapText="1"/>
    </xf>
    <xf numFmtId="179" fontId="17" fillId="0" borderId="13" xfId="48" applyNumberFormat="1" applyFont="1" applyFill="1" applyBorder="1" applyAlignment="1">
      <alignment horizontal="right" vertical="center" wrapText="1"/>
    </xf>
    <xf numFmtId="38" fontId="20" fillId="0" borderId="10" xfId="48" applyFont="1" applyFill="1" applyBorder="1" applyAlignment="1">
      <alignment horizontal="right" vertical="center" wrapText="1"/>
    </xf>
    <xf numFmtId="179" fontId="20" fillId="0" borderId="10" xfId="48" applyNumberFormat="1" applyFont="1" applyFill="1" applyBorder="1" applyAlignment="1">
      <alignment horizontal="right" vertical="center" wrapText="1"/>
    </xf>
    <xf numFmtId="179" fontId="20" fillId="0" borderId="13" xfId="48" applyNumberFormat="1" applyFont="1" applyFill="1" applyBorder="1" applyAlignment="1">
      <alignment horizontal="right" vertical="center" wrapText="1"/>
    </xf>
    <xf numFmtId="38" fontId="20" fillId="0" borderId="12" xfId="48" applyFont="1" applyFill="1" applyBorder="1" applyAlignment="1">
      <alignment horizontal="right" vertical="center" wrapText="1"/>
    </xf>
    <xf numFmtId="178" fontId="17" fillId="0" borderId="10" xfId="0" applyNumberFormat="1" applyFont="1" applyFill="1" applyBorder="1" applyAlignment="1">
      <alignment horizontal="right" vertical="center" wrapText="1"/>
    </xf>
    <xf numFmtId="179" fontId="16" fillId="0" borderId="10" xfId="48" applyNumberFormat="1" applyFont="1" applyFill="1" applyBorder="1" applyAlignment="1">
      <alignment horizontal="right" vertical="center" wrapText="1"/>
    </xf>
    <xf numFmtId="179" fontId="16" fillId="0" borderId="13" xfId="48" applyNumberFormat="1" applyFont="1" applyFill="1" applyBorder="1" applyAlignment="1">
      <alignment horizontal="right" vertical="center" wrapText="1"/>
    </xf>
    <xf numFmtId="179" fontId="16" fillId="0" borderId="14" xfId="48" applyNumberFormat="1" applyFont="1" applyFill="1" applyBorder="1" applyAlignment="1">
      <alignment horizontal="right" vertical="center" wrapText="1"/>
    </xf>
    <xf numFmtId="38" fontId="21" fillId="0" borderId="10" xfId="48" applyFont="1" applyFill="1" applyBorder="1" applyAlignment="1">
      <alignment horizontal="right" vertical="center" wrapText="1"/>
    </xf>
    <xf numFmtId="179" fontId="21" fillId="0" borderId="10" xfId="48" applyNumberFormat="1" applyFont="1" applyFill="1" applyBorder="1" applyAlignment="1">
      <alignment horizontal="right" vertical="center" wrapText="1"/>
    </xf>
    <xf numFmtId="179" fontId="21" fillId="0" borderId="13" xfId="48" applyNumberFormat="1" applyFont="1" applyFill="1" applyBorder="1" applyAlignment="1">
      <alignment horizontal="right" vertical="center" wrapText="1"/>
    </xf>
    <xf numFmtId="38" fontId="21" fillId="0" borderId="12" xfId="48" applyFont="1" applyFill="1" applyBorder="1" applyAlignment="1">
      <alignment horizontal="right" vertical="center" wrapText="1"/>
    </xf>
    <xf numFmtId="38" fontId="21" fillId="0" borderId="10" xfId="0" applyNumberFormat="1" applyFont="1" applyFill="1" applyBorder="1" applyAlignment="1">
      <alignment horizontal="right" vertical="center" wrapText="1"/>
    </xf>
    <xf numFmtId="179" fontId="21" fillId="0" borderId="10" xfId="0" applyNumberFormat="1" applyFont="1" applyFill="1" applyBorder="1" applyAlignment="1">
      <alignment horizontal="right" vertical="center" wrapText="1"/>
    </xf>
    <xf numFmtId="38" fontId="21" fillId="0" borderId="12" xfId="0" applyNumberFormat="1" applyFont="1" applyFill="1" applyBorder="1" applyAlignment="1">
      <alignment horizontal="right" vertical="center" wrapText="1"/>
    </xf>
    <xf numFmtId="178" fontId="17" fillId="0" borderId="10" xfId="48" applyNumberFormat="1" applyFont="1" applyFill="1" applyBorder="1" applyAlignment="1">
      <alignment horizontal="right" vertical="center" wrapText="1"/>
    </xf>
    <xf numFmtId="38" fontId="17" fillId="0" borderId="15" xfId="48" applyFont="1" applyFill="1" applyBorder="1" applyAlignment="1">
      <alignment horizontal="right" vertical="center" wrapText="1"/>
    </xf>
    <xf numFmtId="38" fontId="17" fillId="0" borderId="16" xfId="48" applyFont="1" applyFill="1" applyBorder="1" applyAlignment="1">
      <alignment horizontal="right" vertical="center" wrapText="1"/>
    </xf>
    <xf numFmtId="38" fontId="17" fillId="0" borderId="17" xfId="48" applyFont="1" applyFill="1" applyBorder="1" applyAlignment="1">
      <alignment horizontal="right" vertical="center" wrapText="1"/>
    </xf>
    <xf numFmtId="38" fontId="17" fillId="0" borderId="18" xfId="48" applyFont="1" applyFill="1" applyBorder="1" applyAlignment="1">
      <alignment horizontal="right" vertical="center" wrapText="1"/>
    </xf>
    <xf numFmtId="38" fontId="18" fillId="0" borderId="10" xfId="48" applyFont="1" applyFill="1" applyBorder="1" applyAlignment="1">
      <alignment horizontal="right" vertical="center" wrapText="1"/>
    </xf>
    <xf numFmtId="178" fontId="18" fillId="0" borderId="10" xfId="48" applyNumberFormat="1" applyFont="1" applyFill="1" applyBorder="1" applyAlignment="1">
      <alignment horizontal="right" vertical="center" wrapText="1"/>
    </xf>
    <xf numFmtId="38" fontId="18" fillId="0" borderId="12" xfId="48" applyFont="1" applyFill="1" applyBorder="1" applyAlignment="1">
      <alignment horizontal="right" vertical="center" wrapText="1"/>
    </xf>
    <xf numFmtId="38" fontId="19" fillId="0" borderId="19" xfId="48" applyFont="1" applyFill="1" applyBorder="1" applyAlignment="1">
      <alignment horizontal="right" vertical="center" wrapText="1"/>
    </xf>
    <xf numFmtId="178" fontId="21" fillId="0" borderId="19" xfId="48" applyNumberFormat="1" applyFont="1" applyFill="1" applyBorder="1" applyAlignment="1">
      <alignment horizontal="right" vertical="center" wrapText="1"/>
    </xf>
    <xf numFmtId="179" fontId="21" fillId="0" borderId="20" xfId="48" applyNumberFormat="1" applyFont="1" applyFill="1" applyBorder="1" applyAlignment="1">
      <alignment horizontal="right" vertical="center" wrapText="1"/>
    </xf>
    <xf numFmtId="38" fontId="19" fillId="0" borderId="21" xfId="48" applyFont="1" applyFill="1" applyBorder="1" applyAlignment="1">
      <alignment horizontal="right" vertical="center" wrapText="1"/>
    </xf>
    <xf numFmtId="38" fontId="19" fillId="0" borderId="22" xfId="48" applyFont="1" applyFill="1" applyBorder="1" applyAlignment="1">
      <alignment horizontal="right" vertical="center" wrapText="1"/>
    </xf>
    <xf numFmtId="0" fontId="3" fillId="0" borderId="0" xfId="0" applyFont="1" applyAlignment="1">
      <alignment horizontal="left" vertical="center"/>
    </xf>
    <xf numFmtId="179" fontId="17" fillId="0" borderId="16" xfId="48" applyNumberFormat="1" applyFont="1" applyFill="1" applyBorder="1" applyAlignment="1">
      <alignment horizontal="right" vertical="center" wrapText="1"/>
    </xf>
    <xf numFmtId="179" fontId="20" fillId="0" borderId="16" xfId="48" applyNumberFormat="1" applyFont="1" applyFill="1" applyBorder="1" applyAlignment="1">
      <alignment horizontal="right" vertical="center" wrapText="1"/>
    </xf>
    <xf numFmtId="0" fontId="22" fillId="0" borderId="0" xfId="0" applyFont="1" applyAlignment="1">
      <alignment vertical="center"/>
    </xf>
    <xf numFmtId="178" fontId="17" fillId="0" borderId="10" xfId="48" applyNumberFormat="1" applyFont="1" applyFill="1" applyBorder="1" applyAlignment="1">
      <alignment horizontal="right" vertical="center" wrapText="1" shrinkToFit="1"/>
    </xf>
    <xf numFmtId="178" fontId="24" fillId="0" borderId="10" xfId="48" applyNumberFormat="1" applyFont="1" applyFill="1" applyBorder="1" applyAlignment="1">
      <alignment horizontal="right" vertical="center" wrapText="1" shrinkToFit="1"/>
    </xf>
    <xf numFmtId="38" fontId="19" fillId="0" borderId="12" xfId="0" applyNumberFormat="1" applyFont="1" applyFill="1" applyBorder="1" applyAlignment="1">
      <alignment horizontal="right" vertical="center" wrapText="1"/>
    </xf>
    <xf numFmtId="178" fontId="26" fillId="0" borderId="10" xfId="48" applyNumberFormat="1" applyFont="1" applyFill="1" applyBorder="1" applyAlignment="1">
      <alignment horizontal="right" vertical="center" wrapText="1"/>
    </xf>
    <xf numFmtId="178" fontId="26" fillId="0" borderId="23" xfId="48" applyNumberFormat="1" applyFont="1" applyFill="1" applyBorder="1" applyAlignment="1">
      <alignment horizontal="right" vertical="center" wrapText="1"/>
    </xf>
    <xf numFmtId="38" fontId="19" fillId="0" borderId="24" xfId="48" applyFont="1" applyFill="1" applyBorder="1" applyAlignment="1">
      <alignment horizontal="right" vertical="center" wrapText="1"/>
    </xf>
    <xf numFmtId="178" fontId="26" fillId="0" borderId="25" xfId="48" applyNumberFormat="1" applyFont="1" applyFill="1" applyBorder="1" applyAlignment="1">
      <alignment horizontal="right" vertical="center" wrapText="1"/>
    </xf>
    <xf numFmtId="38" fontId="17" fillId="0" borderId="26" xfId="48" applyFont="1" applyFill="1" applyBorder="1" applyAlignment="1">
      <alignment horizontal="right" vertical="center" wrapText="1"/>
    </xf>
    <xf numFmtId="38" fontId="17" fillId="0" borderId="27" xfId="48" applyFont="1" applyFill="1" applyBorder="1" applyAlignment="1">
      <alignment horizontal="right" vertical="center" wrapText="1"/>
    </xf>
    <xf numFmtId="38" fontId="17" fillId="0" borderId="28" xfId="48" applyFont="1" applyFill="1" applyBorder="1" applyAlignment="1">
      <alignment horizontal="right" vertical="center" wrapText="1"/>
    </xf>
    <xf numFmtId="38" fontId="17" fillId="0" borderId="29" xfId="48" applyFont="1" applyFill="1" applyBorder="1" applyAlignment="1">
      <alignment horizontal="right" vertical="center" wrapText="1"/>
    </xf>
    <xf numFmtId="38" fontId="17" fillId="0" borderId="30" xfId="48" applyFont="1" applyFill="1" applyBorder="1" applyAlignment="1">
      <alignment horizontal="right" vertical="center" wrapText="1"/>
    </xf>
    <xf numFmtId="38" fontId="21" fillId="0" borderId="26" xfId="48" applyFont="1" applyFill="1" applyBorder="1" applyAlignment="1">
      <alignment horizontal="right" vertical="center" wrapText="1"/>
    </xf>
    <xf numFmtId="38" fontId="21" fillId="0" borderId="31" xfId="48" applyFont="1" applyFill="1" applyBorder="1" applyAlignment="1">
      <alignment horizontal="right" vertical="center" wrapText="1"/>
    </xf>
    <xf numFmtId="38" fontId="17" fillId="0" borderId="32" xfId="48" applyFont="1" applyFill="1" applyBorder="1" applyAlignment="1">
      <alignment horizontal="right" vertical="center" wrapText="1"/>
    </xf>
    <xf numFmtId="38" fontId="16" fillId="0" borderId="33" xfId="48" applyFont="1" applyFill="1" applyBorder="1" applyAlignment="1">
      <alignment horizontal="right" vertical="center" wrapText="1"/>
    </xf>
    <xf numFmtId="38" fontId="16" fillId="0" borderId="31" xfId="48" applyFont="1" applyFill="1" applyBorder="1" applyAlignment="1">
      <alignment horizontal="right" vertical="center" wrapText="1"/>
    </xf>
    <xf numFmtId="38" fontId="19" fillId="0" borderId="26" xfId="48" applyFont="1" applyFill="1" applyBorder="1" applyAlignment="1">
      <alignment horizontal="right" vertical="center" wrapText="1"/>
    </xf>
    <xf numFmtId="3" fontId="19" fillId="0" borderId="34" xfId="0" applyNumberFormat="1" applyFont="1" applyFill="1" applyBorder="1" applyAlignment="1">
      <alignment horizontal="right" vertical="center" wrapText="1"/>
    </xf>
    <xf numFmtId="38" fontId="19" fillId="0" borderId="35" xfId="48" applyFont="1" applyFill="1" applyBorder="1" applyAlignment="1">
      <alignment horizontal="right" vertical="center" wrapText="1"/>
    </xf>
    <xf numFmtId="38" fontId="17" fillId="0" borderId="36" xfId="48" applyFont="1" applyFill="1" applyBorder="1" applyAlignment="1">
      <alignment horizontal="right" vertical="center" wrapText="1"/>
    </xf>
    <xf numFmtId="38" fontId="17" fillId="0" borderId="37" xfId="48" applyFont="1" applyFill="1" applyBorder="1" applyAlignment="1">
      <alignment horizontal="right" vertical="center" wrapText="1"/>
    </xf>
    <xf numFmtId="38" fontId="16" fillId="0" borderId="37" xfId="48" applyFont="1" applyFill="1" applyBorder="1" applyAlignment="1">
      <alignment horizontal="right" vertical="center" wrapText="1"/>
    </xf>
    <xf numFmtId="38" fontId="19" fillId="0" borderId="37" xfId="0" applyNumberFormat="1" applyFont="1" applyFill="1" applyBorder="1" applyAlignment="1">
      <alignment horizontal="right" vertical="center" wrapText="1"/>
    </xf>
    <xf numFmtId="3" fontId="19" fillId="0" borderId="38" xfId="0" applyNumberFormat="1" applyFont="1" applyFill="1" applyBorder="1" applyAlignment="1">
      <alignment horizontal="right" vertical="center" wrapText="1"/>
    </xf>
    <xf numFmtId="38" fontId="17" fillId="0" borderId="39" xfId="48" applyFont="1" applyFill="1" applyBorder="1" applyAlignment="1">
      <alignment horizontal="right" vertical="center" wrapText="1"/>
    </xf>
    <xf numFmtId="38" fontId="21" fillId="0" borderId="37" xfId="48" applyFont="1" applyFill="1" applyBorder="1" applyAlignment="1">
      <alignment horizontal="right" vertical="center" wrapText="1"/>
    </xf>
    <xf numFmtId="38" fontId="19" fillId="0" borderId="10" xfId="48" applyFont="1" applyFill="1" applyBorder="1" applyAlignment="1">
      <alignment horizontal="right" vertical="center" wrapText="1"/>
    </xf>
    <xf numFmtId="38" fontId="19" fillId="0" borderId="34" xfId="48" applyFont="1" applyFill="1" applyBorder="1" applyAlignment="1">
      <alignment horizontal="right" vertical="center" wrapText="1"/>
    </xf>
    <xf numFmtId="38" fontId="25" fillId="0" borderId="28" xfId="48" applyFont="1" applyFill="1" applyBorder="1" applyAlignment="1">
      <alignment horizontal="right" vertical="center" wrapText="1"/>
    </xf>
    <xf numFmtId="38" fontId="16" fillId="0" borderId="28" xfId="48" applyFont="1" applyFill="1" applyBorder="1" applyAlignment="1">
      <alignment horizontal="right" vertical="center" wrapText="1"/>
    </xf>
    <xf numFmtId="38" fontId="16" fillId="0" borderId="11" xfId="48" applyFont="1" applyFill="1" applyBorder="1" applyAlignment="1">
      <alignment horizontal="right" vertical="center" wrapText="1"/>
    </xf>
    <xf numFmtId="38" fontId="16" fillId="0" borderId="13" xfId="48" applyFont="1" applyFill="1" applyBorder="1" applyAlignment="1">
      <alignment horizontal="right" vertical="center" wrapText="1"/>
    </xf>
    <xf numFmtId="38" fontId="19" fillId="0" borderId="13" xfId="48" applyFont="1" applyFill="1" applyBorder="1" applyAlignment="1">
      <alignment horizontal="right" vertical="center" wrapText="1"/>
    </xf>
    <xf numFmtId="38" fontId="17" fillId="0" borderId="13" xfId="48" applyFont="1" applyFill="1" applyBorder="1" applyAlignment="1">
      <alignment horizontal="right" vertical="center" wrapText="1"/>
    </xf>
    <xf numFmtId="38" fontId="21" fillId="0" borderId="13" xfId="48" applyFont="1" applyFill="1" applyBorder="1" applyAlignment="1">
      <alignment horizontal="right" vertical="center" wrapText="1"/>
    </xf>
    <xf numFmtId="38" fontId="20" fillId="0" borderId="13" xfId="48" applyFont="1" applyFill="1" applyBorder="1" applyAlignment="1">
      <alignment horizontal="right" vertical="center" wrapText="1"/>
    </xf>
    <xf numFmtId="0" fontId="9" fillId="0" borderId="40" xfId="0" applyNumberFormat="1" applyFont="1" applyFill="1" applyBorder="1" applyAlignment="1">
      <alignment horizontal="center" vertical="center"/>
    </xf>
    <xf numFmtId="0" fontId="9" fillId="0" borderId="41" xfId="0" applyNumberFormat="1" applyFont="1" applyFill="1" applyBorder="1" applyAlignment="1">
      <alignment horizontal="center" vertical="center"/>
    </xf>
    <xf numFmtId="0" fontId="9" fillId="0" borderId="22" xfId="0" applyNumberFormat="1" applyFont="1" applyFill="1" applyBorder="1" applyAlignment="1">
      <alignment horizontal="center" vertical="center"/>
    </xf>
    <xf numFmtId="0" fontId="8" fillId="0" borderId="42" xfId="0" applyNumberFormat="1" applyFont="1" applyFill="1" applyBorder="1" applyAlignment="1">
      <alignment horizontal="center" vertical="center" wrapText="1"/>
    </xf>
    <xf numFmtId="0" fontId="8" fillId="0" borderId="43" xfId="0" applyNumberFormat="1" applyFont="1" applyFill="1" applyBorder="1" applyAlignment="1">
      <alignment horizontal="center" vertical="center"/>
    </xf>
    <xf numFmtId="0" fontId="8" fillId="0" borderId="44" xfId="0" applyNumberFormat="1" applyFont="1" applyFill="1" applyBorder="1" applyAlignment="1">
      <alignment horizontal="center" vertical="center"/>
    </xf>
    <xf numFmtId="0" fontId="8" fillId="0" borderId="45" xfId="0" applyNumberFormat="1" applyFont="1" applyFill="1" applyBorder="1" applyAlignment="1">
      <alignment horizontal="center" vertical="center" wrapText="1"/>
    </xf>
    <xf numFmtId="0" fontId="8" fillId="0" borderId="46" xfId="0" applyNumberFormat="1" applyFont="1" applyFill="1" applyBorder="1" applyAlignment="1">
      <alignment horizontal="center" vertical="center" wrapText="1"/>
    </xf>
    <xf numFmtId="0" fontId="11" fillId="0" borderId="16" xfId="0" applyNumberFormat="1" applyFont="1" applyFill="1" applyBorder="1" applyAlignment="1">
      <alignment horizontal="right" vertical="center"/>
    </xf>
    <xf numFmtId="0" fontId="11" fillId="0" borderId="47" xfId="0" applyNumberFormat="1" applyFont="1" applyFill="1" applyBorder="1" applyAlignment="1">
      <alignment horizontal="right" vertical="center"/>
    </xf>
    <xf numFmtId="0" fontId="11" fillId="0" borderId="12" xfId="0" applyNumberFormat="1" applyFont="1" applyFill="1" applyBorder="1" applyAlignment="1">
      <alignment horizontal="right" vertical="center"/>
    </xf>
    <xf numFmtId="0" fontId="7" fillId="0" borderId="10" xfId="0" applyNumberFormat="1" applyFont="1" applyFill="1" applyBorder="1" applyAlignment="1">
      <alignment horizontal="distributed" vertical="center" wrapText="1"/>
    </xf>
    <xf numFmtId="0" fontId="11" fillId="0" borderId="16" xfId="0" applyNumberFormat="1" applyFont="1" applyFill="1" applyBorder="1" applyAlignment="1">
      <alignment horizontal="right" vertical="center" wrapText="1"/>
    </xf>
    <xf numFmtId="0" fontId="11" fillId="0" borderId="47" xfId="0" applyNumberFormat="1" applyFont="1" applyFill="1" applyBorder="1" applyAlignment="1">
      <alignment horizontal="right" vertical="center" wrapText="1"/>
    </xf>
    <xf numFmtId="0" fontId="11" fillId="0" borderId="12" xfId="0" applyNumberFormat="1" applyFont="1" applyFill="1" applyBorder="1" applyAlignment="1">
      <alignment horizontal="right" vertical="center" wrapText="1"/>
    </xf>
    <xf numFmtId="0" fontId="12" fillId="0" borderId="48" xfId="0" applyNumberFormat="1"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2" fillId="0" borderId="49" xfId="0" applyNumberFormat="1"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2" fillId="0" borderId="51" xfId="0" applyNumberFormat="1"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5" fillId="0" borderId="16" xfId="0" applyNumberFormat="1" applyFont="1" applyFill="1" applyBorder="1" applyAlignment="1">
      <alignment horizontal="distributed" vertical="center"/>
    </xf>
    <xf numFmtId="0" fontId="15" fillId="0" borderId="47" xfId="0" applyNumberFormat="1" applyFont="1" applyFill="1" applyBorder="1" applyAlignment="1">
      <alignment horizontal="distributed" vertical="center"/>
    </xf>
    <xf numFmtId="0" fontId="15" fillId="0" borderId="12" xfId="0" applyNumberFormat="1" applyFont="1" applyFill="1" applyBorder="1" applyAlignment="1">
      <alignment horizontal="distributed" vertical="center"/>
    </xf>
    <xf numFmtId="0" fontId="23" fillId="0" borderId="0" xfId="0" applyFont="1" applyAlignment="1">
      <alignment horizontal="left" vertical="center"/>
    </xf>
    <xf numFmtId="0" fontId="6" fillId="0" borderId="10" xfId="0" applyNumberFormat="1" applyFont="1" applyFill="1" applyBorder="1" applyAlignment="1">
      <alignment horizontal="distributed" vertical="center" wrapText="1"/>
    </xf>
    <xf numFmtId="0" fontId="10" fillId="0" borderId="16" xfId="0" applyNumberFormat="1" applyFont="1" applyFill="1" applyBorder="1" applyAlignment="1">
      <alignment horizontal="right" vertical="center" wrapText="1"/>
    </xf>
    <xf numFmtId="0" fontId="10" fillId="0" borderId="12" xfId="0" applyNumberFormat="1" applyFont="1" applyFill="1" applyBorder="1" applyAlignment="1">
      <alignment horizontal="right" vertical="center" wrapText="1"/>
    </xf>
    <xf numFmtId="0" fontId="8" fillId="0" borderId="34" xfId="0" applyNumberFormat="1" applyFont="1" applyFill="1" applyBorder="1" applyAlignment="1">
      <alignment horizontal="center" vertical="center" wrapText="1"/>
    </xf>
    <xf numFmtId="0" fontId="8" fillId="0" borderId="53" xfId="0" applyNumberFormat="1" applyFont="1" applyFill="1" applyBorder="1" applyAlignment="1">
      <alignment horizontal="center" vertical="center" wrapText="1"/>
    </xf>
    <xf numFmtId="0" fontId="8" fillId="0" borderId="29" xfId="0" applyNumberFormat="1" applyFont="1" applyFill="1" applyBorder="1" applyAlignment="1">
      <alignment horizontal="center" vertical="center" wrapText="1"/>
    </xf>
    <xf numFmtId="0" fontId="4" fillId="0" borderId="54" xfId="0" applyNumberFormat="1" applyFont="1" applyFill="1" applyBorder="1" applyAlignment="1">
      <alignment horizontal="center" vertical="center" wrapText="1"/>
    </xf>
    <xf numFmtId="0" fontId="4" fillId="0" borderId="55"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57" xfId="0" applyNumberFormat="1" applyFont="1" applyFill="1" applyBorder="1" applyAlignment="1">
      <alignment horizontal="center" vertical="center" wrapText="1"/>
    </xf>
    <xf numFmtId="0" fontId="4" fillId="0" borderId="58" xfId="0" applyNumberFormat="1" applyFont="1" applyFill="1" applyBorder="1" applyAlignment="1">
      <alignment horizontal="center" vertical="center" wrapText="1"/>
    </xf>
    <xf numFmtId="0" fontId="4" fillId="0" borderId="59" xfId="0" applyNumberFormat="1" applyFont="1" applyFill="1" applyBorder="1" applyAlignment="1">
      <alignment horizontal="center" vertical="center" wrapText="1"/>
    </xf>
    <xf numFmtId="0" fontId="4" fillId="0" borderId="60" xfId="0" applyNumberFormat="1" applyFont="1" applyFill="1" applyBorder="1" applyAlignment="1">
      <alignment horizontal="center" vertical="center" wrapText="1"/>
    </xf>
    <xf numFmtId="0" fontId="4" fillId="0" borderId="61" xfId="0" applyNumberFormat="1" applyFont="1" applyFill="1" applyBorder="1" applyAlignment="1">
      <alignment horizontal="center" vertical="center" wrapText="1"/>
    </xf>
    <xf numFmtId="0" fontId="4" fillId="0" borderId="62" xfId="0" applyNumberFormat="1" applyFont="1" applyFill="1" applyBorder="1" applyAlignment="1">
      <alignment horizontal="center" vertical="center" wrapText="1"/>
    </xf>
    <xf numFmtId="0" fontId="8" fillId="0" borderId="63" xfId="0" applyNumberFormat="1" applyFont="1" applyFill="1" applyBorder="1" applyAlignment="1">
      <alignment horizontal="center" vertical="center" wrapText="1"/>
    </xf>
    <xf numFmtId="0" fontId="8" fillId="0" borderId="64" xfId="0" applyNumberFormat="1" applyFont="1" applyFill="1" applyBorder="1" applyAlignment="1">
      <alignment horizontal="center" vertical="center" wrapText="1"/>
    </xf>
    <xf numFmtId="0" fontId="4" fillId="0" borderId="63" xfId="0" applyNumberFormat="1" applyFont="1" applyFill="1" applyBorder="1" applyAlignment="1">
      <alignment horizontal="center" vertical="center" wrapText="1"/>
    </xf>
    <xf numFmtId="0" fontId="4" fillId="0" borderId="64" xfId="0" applyNumberFormat="1" applyFont="1" applyFill="1" applyBorder="1" applyAlignment="1">
      <alignment horizontal="center" vertical="center" wrapText="1"/>
    </xf>
    <xf numFmtId="0" fontId="4" fillId="0" borderId="65" xfId="0" applyNumberFormat="1" applyFont="1" applyFill="1" applyBorder="1" applyAlignment="1">
      <alignment horizontal="center" vertical="center" wrapText="1"/>
    </xf>
    <xf numFmtId="0" fontId="4" fillId="0" borderId="39" xfId="0" applyNumberFormat="1" applyFont="1" applyFill="1" applyBorder="1" applyAlignment="1">
      <alignment horizontal="center" vertical="center" wrapText="1"/>
    </xf>
    <xf numFmtId="0" fontId="4" fillId="0" borderId="66" xfId="0" applyNumberFormat="1" applyFont="1" applyFill="1" applyBorder="1" applyAlignment="1">
      <alignment horizontal="center" vertical="center" wrapText="1"/>
    </xf>
    <xf numFmtId="0" fontId="4" fillId="0" borderId="67" xfId="0" applyNumberFormat="1" applyFont="1" applyFill="1" applyBorder="1" applyAlignment="1">
      <alignment horizontal="center" vertical="center" wrapText="1"/>
    </xf>
    <xf numFmtId="0" fontId="8" fillId="0" borderId="68" xfId="0" applyNumberFormat="1" applyFont="1" applyFill="1" applyBorder="1" applyAlignment="1">
      <alignment horizontal="center" vertical="center" wrapText="1"/>
    </xf>
    <xf numFmtId="0" fontId="8" fillId="0" borderId="30" xfId="0" applyNumberFormat="1" applyFont="1" applyFill="1" applyBorder="1" applyAlignment="1">
      <alignment horizontal="center" vertical="center" wrapText="1"/>
    </xf>
    <xf numFmtId="0" fontId="8" fillId="0" borderId="69" xfId="0" applyNumberFormat="1" applyFont="1" applyFill="1" applyBorder="1" applyAlignment="1">
      <alignment horizontal="center" vertical="center" wrapText="1"/>
    </xf>
    <xf numFmtId="0" fontId="8" fillId="0" borderId="70" xfId="0" applyNumberFormat="1" applyFont="1" applyFill="1" applyBorder="1" applyAlignment="1">
      <alignment horizontal="center" vertical="center" wrapText="1"/>
    </xf>
    <xf numFmtId="0" fontId="14" fillId="0" borderId="0" xfId="0" applyFont="1" applyAlignment="1">
      <alignment horizontal="left" vertical="center"/>
    </xf>
    <xf numFmtId="0" fontId="13" fillId="0" borderId="71" xfId="0" applyFont="1" applyBorder="1" applyAlignment="1">
      <alignment horizontal="left" vertical="center"/>
    </xf>
    <xf numFmtId="0" fontId="10" fillId="0" borderId="10" xfId="0" applyNumberFormat="1" applyFont="1" applyFill="1" applyBorder="1" applyAlignment="1">
      <alignment horizontal="distributed" vertical="center" wrapText="1"/>
    </xf>
    <xf numFmtId="0" fontId="9" fillId="0" borderId="40" xfId="0" applyNumberFormat="1" applyFont="1" applyFill="1" applyBorder="1" applyAlignment="1">
      <alignment horizontal="center" vertical="center" wrapText="1"/>
    </xf>
    <xf numFmtId="0" fontId="9" fillId="0" borderId="41" xfId="0" applyNumberFormat="1" applyFont="1" applyFill="1" applyBorder="1" applyAlignment="1">
      <alignment horizontal="center" vertical="center" wrapText="1"/>
    </xf>
    <xf numFmtId="0" fontId="7" fillId="0" borderId="16" xfId="0" applyNumberFormat="1" applyFont="1" applyFill="1" applyBorder="1" applyAlignment="1">
      <alignment horizontal="distributed" vertical="center" wrapText="1"/>
    </xf>
    <xf numFmtId="0" fontId="7" fillId="0" borderId="12" xfId="0" applyNumberFormat="1" applyFont="1" applyFill="1" applyBorder="1" applyAlignment="1">
      <alignment horizontal="distributed" vertical="center" wrapText="1"/>
    </xf>
    <xf numFmtId="38" fontId="20" fillId="0" borderId="26" xfId="48" applyFont="1" applyFill="1" applyBorder="1" applyAlignment="1">
      <alignment horizontal="right" vertical="center" wrapText="1"/>
    </xf>
    <xf numFmtId="38" fontId="18" fillId="0" borderId="26" xfId="48" applyFont="1" applyFill="1" applyBorder="1" applyAlignment="1">
      <alignment horizontal="right" vertical="center" wrapText="1"/>
    </xf>
    <xf numFmtId="38" fontId="18" fillId="0" borderId="37" xfId="48" applyFont="1" applyFill="1" applyBorder="1" applyAlignment="1">
      <alignment horizontal="right" vertical="center" wrapText="1"/>
    </xf>
    <xf numFmtId="38" fontId="21" fillId="0" borderId="72" xfId="48" applyFont="1" applyFill="1" applyBorder="1" applyAlignment="1">
      <alignment horizontal="right" vertical="center" wrapText="1"/>
    </xf>
    <xf numFmtId="38" fontId="21" fillId="0" borderId="19" xfId="48" applyFont="1" applyFill="1" applyBorder="1" applyAlignment="1">
      <alignment horizontal="right" vertical="center" wrapText="1"/>
    </xf>
    <xf numFmtId="38" fontId="21" fillId="0" borderId="20" xfId="48" applyFont="1" applyFill="1" applyBorder="1" applyAlignment="1">
      <alignment horizontal="right" vertical="center" wrapText="1"/>
    </xf>
    <xf numFmtId="0" fontId="12" fillId="0" borderId="73" xfId="0" applyNumberFormat="1" applyFont="1" applyFill="1" applyBorder="1" applyAlignment="1">
      <alignment horizontal="center" vertical="center" wrapText="1"/>
    </xf>
    <xf numFmtId="0" fontId="12" fillId="0" borderId="74" xfId="0" applyNumberFormat="1" applyFont="1" applyFill="1" applyBorder="1" applyAlignment="1">
      <alignment horizontal="center" vertical="center" wrapText="1"/>
    </xf>
    <xf numFmtId="0" fontId="12" fillId="0" borderId="75" xfId="0" applyNumberFormat="1" applyFont="1" applyFill="1" applyBorder="1" applyAlignment="1">
      <alignment horizontal="center" vertical="center" wrapText="1"/>
    </xf>
    <xf numFmtId="0" fontId="12" fillId="0" borderId="76" xfId="0" applyNumberFormat="1" applyFont="1" applyFill="1" applyBorder="1" applyAlignment="1">
      <alignment horizontal="center" vertical="center" wrapText="1"/>
    </xf>
    <xf numFmtId="0" fontId="12" fillId="0" borderId="77" xfId="0" applyNumberFormat="1" applyFont="1" applyFill="1" applyBorder="1" applyAlignment="1">
      <alignment horizontal="center" vertical="center" wrapText="1"/>
    </xf>
    <xf numFmtId="0" fontId="12" fillId="0" borderId="69" xfId="0" applyNumberFormat="1" applyFont="1" applyFill="1" applyBorder="1" applyAlignment="1">
      <alignment horizontal="center" vertical="center" wrapText="1"/>
    </xf>
    <xf numFmtId="0" fontId="12" fillId="0" borderId="76" xfId="0" applyNumberFormat="1" applyFont="1" applyFill="1" applyBorder="1" applyAlignment="1">
      <alignment horizontal="center" vertical="top"/>
    </xf>
    <xf numFmtId="0" fontId="12" fillId="0" borderId="78" xfId="0" applyNumberFormat="1" applyFont="1" applyFill="1" applyBorder="1" applyAlignment="1">
      <alignment horizontal="center" vertical="top"/>
    </xf>
    <xf numFmtId="0" fontId="8" fillId="0" borderId="79" xfId="0" applyNumberFormat="1" applyFont="1" applyFill="1" applyBorder="1" applyAlignment="1">
      <alignment horizontal="center" vertical="center" wrapText="1"/>
    </xf>
    <xf numFmtId="0" fontId="8" fillId="0" borderId="80" xfId="0" applyNumberFormat="1" applyFont="1" applyFill="1" applyBorder="1" applyAlignment="1">
      <alignment horizontal="center" vertical="center" wrapText="1"/>
    </xf>
    <xf numFmtId="182" fontId="16" fillId="0" borderId="12" xfId="48" applyNumberFormat="1" applyFont="1" applyFill="1" applyBorder="1" applyAlignment="1">
      <alignment horizontal="right" vertical="center" wrapText="1"/>
    </xf>
    <xf numFmtId="182" fontId="26" fillId="0" borderId="12" xfId="48" applyNumberFormat="1" applyFont="1" applyFill="1" applyBorder="1" applyAlignment="1">
      <alignment horizontal="right" vertical="center" wrapText="1"/>
    </xf>
    <xf numFmtId="182" fontId="16" fillId="0" borderId="13" xfId="48" applyNumberFormat="1" applyFont="1" applyFill="1" applyBorder="1" applyAlignment="1">
      <alignment horizontal="right" vertical="center" wrapText="1"/>
    </xf>
    <xf numFmtId="182" fontId="17" fillId="0" borderId="10" xfId="48" applyNumberFormat="1" applyFont="1" applyFill="1" applyBorder="1" applyAlignment="1">
      <alignment horizontal="right" vertical="center" wrapText="1"/>
    </xf>
    <xf numFmtId="178" fontId="16" fillId="0" borderId="17" xfId="48" applyNumberFormat="1" applyFont="1" applyFill="1" applyBorder="1" applyAlignment="1">
      <alignment horizontal="right" vertical="center" wrapText="1"/>
    </xf>
    <xf numFmtId="178" fontId="26" fillId="0" borderId="17" xfId="48" applyNumberFormat="1" applyFont="1" applyFill="1" applyBorder="1" applyAlignment="1">
      <alignment horizontal="right" vertical="center" wrapText="1"/>
    </xf>
    <xf numFmtId="179" fontId="16" fillId="0" borderId="17" xfId="48" applyNumberFormat="1" applyFont="1" applyFill="1" applyBorder="1" applyAlignment="1">
      <alignment horizontal="right" vertical="center" wrapText="1"/>
    </xf>
    <xf numFmtId="178" fontId="17" fillId="0" borderId="17" xfId="48" applyNumberFormat="1" applyFont="1" applyFill="1" applyBorder="1" applyAlignment="1">
      <alignment horizontal="righ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FFFF"/>
      <rgbColor rgb="00000000"/>
      <rgbColor rgb="007C7C7C"/>
      <rgbColor rgb="00000000"/>
      <rgbColor rgb="007D7D7D"/>
      <rgbColor rgb="007B7B7B"/>
      <rgbColor rgb="007A7A7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266700</xdr:colOff>
      <xdr:row>3</xdr:row>
      <xdr:rowOff>76200</xdr:rowOff>
    </xdr:from>
    <xdr:to>
      <xdr:col>3</xdr:col>
      <xdr:colOff>952500</xdr:colOff>
      <xdr:row>5</xdr:row>
      <xdr:rowOff>114300</xdr:rowOff>
    </xdr:to>
    <xdr:sp>
      <xdr:nvSpPr>
        <xdr:cNvPr id="2" name="Rectangle 2"/>
        <xdr:cNvSpPr>
          <a:spLocks/>
        </xdr:cNvSpPr>
      </xdr:nvSpPr>
      <xdr:spPr>
        <a:xfrm>
          <a:off x="1247775" y="866775"/>
          <a:ext cx="685800" cy="4762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区　分</a:t>
          </a:r>
        </a:p>
      </xdr:txBody>
    </xdr:sp>
    <xdr:clientData/>
  </xdr:twoCellAnchor>
  <xdr:twoCellAnchor>
    <xdr:from>
      <xdr:col>0</xdr:col>
      <xdr:colOff>85725</xdr:colOff>
      <xdr:row>5</xdr:row>
      <xdr:rowOff>266700</xdr:rowOff>
    </xdr:from>
    <xdr:to>
      <xdr:col>3</xdr:col>
      <xdr:colOff>190500</xdr:colOff>
      <xdr:row>5</xdr:row>
      <xdr:rowOff>466725</xdr:rowOff>
    </xdr:to>
    <xdr:sp>
      <xdr:nvSpPr>
        <xdr:cNvPr id="3" name="Rectangle 3"/>
        <xdr:cNvSpPr>
          <a:spLocks/>
        </xdr:cNvSpPr>
      </xdr:nvSpPr>
      <xdr:spPr>
        <a:xfrm>
          <a:off x="85725" y="1495425"/>
          <a:ext cx="1085850" cy="2000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税　目　別</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2"/>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266700</xdr:colOff>
      <xdr:row>3</xdr:row>
      <xdr:rowOff>76200</xdr:rowOff>
    </xdr:from>
    <xdr:to>
      <xdr:col>3</xdr:col>
      <xdr:colOff>952500</xdr:colOff>
      <xdr:row>5</xdr:row>
      <xdr:rowOff>114300</xdr:rowOff>
    </xdr:to>
    <xdr:sp>
      <xdr:nvSpPr>
        <xdr:cNvPr id="2" name="Rectangle 5"/>
        <xdr:cNvSpPr>
          <a:spLocks/>
        </xdr:cNvSpPr>
      </xdr:nvSpPr>
      <xdr:spPr>
        <a:xfrm>
          <a:off x="1247775" y="866775"/>
          <a:ext cx="685800" cy="4762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区　分</a:t>
          </a:r>
        </a:p>
      </xdr:txBody>
    </xdr:sp>
    <xdr:clientData/>
  </xdr:twoCellAnchor>
  <xdr:twoCellAnchor>
    <xdr:from>
      <xdr:col>0</xdr:col>
      <xdr:colOff>85725</xdr:colOff>
      <xdr:row>5</xdr:row>
      <xdr:rowOff>266700</xdr:rowOff>
    </xdr:from>
    <xdr:to>
      <xdr:col>3</xdr:col>
      <xdr:colOff>190500</xdr:colOff>
      <xdr:row>5</xdr:row>
      <xdr:rowOff>466725</xdr:rowOff>
    </xdr:to>
    <xdr:sp>
      <xdr:nvSpPr>
        <xdr:cNvPr id="3" name="Rectangle 6"/>
        <xdr:cNvSpPr>
          <a:spLocks/>
        </xdr:cNvSpPr>
      </xdr:nvSpPr>
      <xdr:spPr>
        <a:xfrm>
          <a:off x="85725" y="1495425"/>
          <a:ext cx="1085850" cy="2000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税　目　別</a:t>
          </a:r>
        </a:p>
      </xdr:txBody>
    </xdr:sp>
    <xdr:clientData/>
  </xdr:twoCellAnchor>
  <xdr:twoCellAnchor>
    <xdr:from>
      <xdr:col>3</xdr:col>
      <xdr:colOff>266700</xdr:colOff>
      <xdr:row>3</xdr:row>
      <xdr:rowOff>76200</xdr:rowOff>
    </xdr:from>
    <xdr:to>
      <xdr:col>3</xdr:col>
      <xdr:colOff>952500</xdr:colOff>
      <xdr:row>5</xdr:row>
      <xdr:rowOff>114300</xdr:rowOff>
    </xdr:to>
    <xdr:sp>
      <xdr:nvSpPr>
        <xdr:cNvPr id="4" name="Rectangle 9"/>
        <xdr:cNvSpPr>
          <a:spLocks/>
        </xdr:cNvSpPr>
      </xdr:nvSpPr>
      <xdr:spPr>
        <a:xfrm>
          <a:off x="1247775" y="866775"/>
          <a:ext cx="685800" cy="4762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区　分</a:t>
          </a:r>
        </a:p>
      </xdr:txBody>
    </xdr:sp>
    <xdr:clientData/>
  </xdr:twoCellAnchor>
  <xdr:twoCellAnchor>
    <xdr:from>
      <xdr:col>0</xdr:col>
      <xdr:colOff>85725</xdr:colOff>
      <xdr:row>5</xdr:row>
      <xdr:rowOff>266700</xdr:rowOff>
    </xdr:from>
    <xdr:to>
      <xdr:col>3</xdr:col>
      <xdr:colOff>190500</xdr:colOff>
      <xdr:row>5</xdr:row>
      <xdr:rowOff>466725</xdr:rowOff>
    </xdr:to>
    <xdr:sp>
      <xdr:nvSpPr>
        <xdr:cNvPr id="5" name="Rectangle 10"/>
        <xdr:cNvSpPr>
          <a:spLocks/>
        </xdr:cNvSpPr>
      </xdr:nvSpPr>
      <xdr:spPr>
        <a:xfrm>
          <a:off x="85725" y="1495425"/>
          <a:ext cx="1085850" cy="2000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税　目　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X36"/>
  <sheetViews>
    <sheetView view="pageBreakPreview" zoomScale="60" zoomScaleNormal="75" zoomScalePageLayoutView="0" workbookViewId="0" topLeftCell="A1">
      <selection activeCell="V3" sqref="V3"/>
    </sheetView>
  </sheetViews>
  <sheetFormatPr defaultColWidth="9.00390625" defaultRowHeight="13.5"/>
  <cols>
    <col min="1" max="2" width="4.625" style="1" customWidth="1"/>
    <col min="3" max="3" width="3.625" style="1" customWidth="1"/>
    <col min="4" max="4" width="13.625" style="1" customWidth="1"/>
    <col min="5" max="5" width="20.625" style="1" hidden="1" customWidth="1"/>
    <col min="6" max="6" width="10.625" style="1" hidden="1" customWidth="1"/>
    <col min="7" max="7" width="20.625" style="1" hidden="1" customWidth="1"/>
    <col min="8" max="8" width="10.625" style="1" hidden="1" customWidth="1"/>
    <col min="9" max="9" width="20.625" style="1" hidden="1" customWidth="1"/>
    <col min="10" max="10" width="10.625" style="1" hidden="1" customWidth="1"/>
    <col min="11" max="11" width="20.625" style="1" customWidth="1"/>
    <col min="12" max="12" width="10.625" style="1" customWidth="1"/>
    <col min="13" max="13" width="20.625" style="1" customWidth="1"/>
    <col min="14" max="14" width="10.625" style="1" customWidth="1"/>
    <col min="15" max="15" width="20.625" style="1" customWidth="1"/>
    <col min="16" max="16" width="10.625" style="1" customWidth="1"/>
    <col min="17" max="17" width="20.625" style="1" customWidth="1"/>
    <col min="18" max="18" width="10.625" style="1" customWidth="1"/>
    <col min="19" max="19" width="20.625" style="1" customWidth="1"/>
    <col min="20" max="20" width="10.625" style="1" customWidth="1"/>
    <col min="21" max="21" width="20.625" style="1" customWidth="1"/>
    <col min="22" max="22" width="10.625" style="1" customWidth="1"/>
    <col min="23" max="23" width="20.625" style="1" customWidth="1"/>
    <col min="24" max="24" width="12.625" style="1" bestFit="1" customWidth="1"/>
    <col min="25" max="16384" width="9.00390625" style="1" customWidth="1"/>
  </cols>
  <sheetData>
    <row r="2" spans="1:20" ht="30.75" customHeight="1">
      <c r="A2" s="116" t="s">
        <v>53</v>
      </c>
      <c r="B2" s="116"/>
      <c r="C2" s="116"/>
      <c r="D2" s="116"/>
      <c r="E2" s="116"/>
      <c r="F2" s="116"/>
      <c r="G2" s="116"/>
      <c r="H2" s="116"/>
      <c r="I2" s="116"/>
      <c r="J2" s="116"/>
      <c r="K2" s="116"/>
      <c r="L2" s="116"/>
      <c r="M2" s="116"/>
      <c r="N2" s="116"/>
      <c r="O2" s="116"/>
      <c r="P2" s="116"/>
      <c r="Q2" s="116"/>
      <c r="R2" s="116"/>
      <c r="S2" s="116"/>
      <c r="T2" s="116"/>
    </row>
    <row r="3" ht="17.25" customHeight="1" thickBot="1"/>
    <row r="4" spans="1:24" s="2" customFormat="1" ht="17.25" customHeight="1">
      <c r="A4" s="123" t="s">
        <v>28</v>
      </c>
      <c r="B4" s="124"/>
      <c r="C4" s="124"/>
      <c r="D4" s="125"/>
      <c r="E4" s="107" t="s">
        <v>46</v>
      </c>
      <c r="F4" s="108"/>
      <c r="G4" s="107" t="s">
        <v>47</v>
      </c>
      <c r="H4" s="108"/>
      <c r="I4" s="107" t="s">
        <v>48</v>
      </c>
      <c r="J4" s="112"/>
      <c r="K4" s="111" t="s">
        <v>49</v>
      </c>
      <c r="L4" s="108"/>
      <c r="M4" s="107" t="s">
        <v>50</v>
      </c>
      <c r="N4" s="108"/>
      <c r="O4" s="107" t="s">
        <v>51</v>
      </c>
      <c r="P4" s="108"/>
      <c r="Q4" s="107" t="s">
        <v>52</v>
      </c>
      <c r="R4" s="112"/>
      <c r="S4" s="109" t="s">
        <v>65</v>
      </c>
      <c r="T4" s="110"/>
      <c r="U4" s="107" t="s">
        <v>66</v>
      </c>
      <c r="V4" s="108"/>
      <c r="W4" s="107" t="s">
        <v>68</v>
      </c>
      <c r="X4" s="108"/>
    </row>
    <row r="5" spans="1:24" ht="17.25" customHeight="1">
      <c r="A5" s="126"/>
      <c r="B5" s="127"/>
      <c r="C5" s="127"/>
      <c r="D5" s="128"/>
      <c r="E5" s="132" t="s">
        <v>17</v>
      </c>
      <c r="F5" s="134" t="s">
        <v>35</v>
      </c>
      <c r="G5" s="132" t="s">
        <v>17</v>
      </c>
      <c r="H5" s="134" t="s">
        <v>35</v>
      </c>
      <c r="I5" s="132" t="s">
        <v>17</v>
      </c>
      <c r="J5" s="136" t="s">
        <v>35</v>
      </c>
      <c r="K5" s="140" t="s">
        <v>17</v>
      </c>
      <c r="L5" s="134" t="s">
        <v>35</v>
      </c>
      <c r="M5" s="132" t="s">
        <v>17</v>
      </c>
      <c r="N5" s="134" t="s">
        <v>35</v>
      </c>
      <c r="O5" s="132" t="s">
        <v>17</v>
      </c>
      <c r="P5" s="134" t="s">
        <v>35</v>
      </c>
      <c r="Q5" s="132" t="s">
        <v>17</v>
      </c>
      <c r="R5" s="136" t="s">
        <v>35</v>
      </c>
      <c r="S5" s="142" t="s">
        <v>17</v>
      </c>
      <c r="T5" s="138" t="s">
        <v>35</v>
      </c>
      <c r="U5" s="132" t="s">
        <v>17</v>
      </c>
      <c r="V5" s="134" t="s">
        <v>35</v>
      </c>
      <c r="W5" s="132" t="s">
        <v>17</v>
      </c>
      <c r="X5" s="134" t="s">
        <v>35</v>
      </c>
    </row>
    <row r="6" spans="1:24" ht="42.75" customHeight="1">
      <c r="A6" s="129"/>
      <c r="B6" s="130"/>
      <c r="C6" s="130"/>
      <c r="D6" s="131"/>
      <c r="E6" s="133"/>
      <c r="F6" s="135"/>
      <c r="G6" s="133"/>
      <c r="H6" s="135"/>
      <c r="I6" s="133"/>
      <c r="J6" s="137"/>
      <c r="K6" s="141"/>
      <c r="L6" s="135"/>
      <c r="M6" s="133"/>
      <c r="N6" s="135"/>
      <c r="O6" s="133"/>
      <c r="P6" s="135"/>
      <c r="Q6" s="133"/>
      <c r="R6" s="137"/>
      <c r="S6" s="143"/>
      <c r="T6" s="139"/>
      <c r="U6" s="133"/>
      <c r="V6" s="135"/>
      <c r="W6" s="133"/>
      <c r="X6" s="135"/>
    </row>
    <row r="7" spans="1:24" ht="39.75" customHeight="1">
      <c r="A7" s="95" t="s">
        <v>21</v>
      </c>
      <c r="B7" s="120" t="s">
        <v>44</v>
      </c>
      <c r="C7" s="103" t="s">
        <v>29</v>
      </c>
      <c r="D7" s="103"/>
      <c r="E7" s="5">
        <v>17619</v>
      </c>
      <c r="F7" s="6">
        <v>101.7</v>
      </c>
      <c r="G7" s="5">
        <v>18020</v>
      </c>
      <c r="H7" s="6">
        <f aca="true" t="shared" si="0" ref="H7:H17">G7/E7*100</f>
        <v>102.27595209716782</v>
      </c>
      <c r="I7" s="5">
        <v>18644</v>
      </c>
      <c r="J7" s="7">
        <v>103.46281908990011</v>
      </c>
      <c r="K7" s="5">
        <v>18835</v>
      </c>
      <c r="L7" s="6">
        <f aca="true" t="shared" si="1" ref="L7:L17">K7/I7*100</f>
        <v>101.02445827075735</v>
      </c>
      <c r="M7" s="5">
        <v>19151</v>
      </c>
      <c r="N7" s="7">
        <f aca="true" t="shared" si="2" ref="N7:N17">M7/K7*100</f>
        <v>101.67772763472259</v>
      </c>
      <c r="O7" s="8">
        <v>19497</v>
      </c>
      <c r="P7" s="6">
        <f aca="true" t="shared" si="3" ref="P7:T18">O7/M7*100</f>
        <v>101.80669416740639</v>
      </c>
      <c r="Q7" s="5">
        <v>19895</v>
      </c>
      <c r="R7" s="6">
        <f t="shared" si="3"/>
        <v>102.04133969328615</v>
      </c>
      <c r="S7" s="8">
        <v>20213</v>
      </c>
      <c r="T7" s="6">
        <f t="shared" si="3"/>
        <v>101.59839155566726</v>
      </c>
      <c r="U7" s="5">
        <v>20476</v>
      </c>
      <c r="V7" s="6">
        <f aca="true" t="shared" si="4" ref="V7:V18">U7/S7*100</f>
        <v>101.3011428288725</v>
      </c>
      <c r="W7" s="5">
        <v>20417</v>
      </c>
      <c r="X7" s="6">
        <f aca="true" t="shared" si="5" ref="X7:X18">W7/U7*100</f>
        <v>99.71185778472358</v>
      </c>
    </row>
    <row r="8" spans="1:24" ht="39.75" customHeight="1">
      <c r="A8" s="96"/>
      <c r="B8" s="121"/>
      <c r="C8" s="117" t="s">
        <v>30</v>
      </c>
      <c r="D8" s="117"/>
      <c r="E8" s="9">
        <v>592913</v>
      </c>
      <c r="F8" s="6">
        <v>101.7</v>
      </c>
      <c r="G8" s="5">
        <v>588542</v>
      </c>
      <c r="H8" s="6">
        <f t="shared" si="0"/>
        <v>99.26279234896182</v>
      </c>
      <c r="I8" s="5">
        <v>585810</v>
      </c>
      <c r="J8" s="10">
        <v>99.53580203282009</v>
      </c>
      <c r="K8" s="5">
        <v>572056</v>
      </c>
      <c r="L8" s="6">
        <f t="shared" si="1"/>
        <v>97.65213977228112</v>
      </c>
      <c r="M8" s="5">
        <v>573271</v>
      </c>
      <c r="N8" s="10">
        <f t="shared" si="2"/>
        <v>100.21239179381041</v>
      </c>
      <c r="O8" s="8">
        <v>575779</v>
      </c>
      <c r="P8" s="6">
        <f t="shared" si="3"/>
        <v>100.43748942472234</v>
      </c>
      <c r="Q8" s="5">
        <v>588377</v>
      </c>
      <c r="R8" s="6">
        <f t="shared" si="3"/>
        <v>102.18799226786666</v>
      </c>
      <c r="S8" s="8">
        <v>616786</v>
      </c>
      <c r="T8" s="6">
        <f t="shared" si="3"/>
        <v>104.82836684642669</v>
      </c>
      <c r="U8" s="9">
        <v>619473</v>
      </c>
      <c r="V8" s="6">
        <f t="shared" si="4"/>
        <v>100.4356454264526</v>
      </c>
      <c r="W8" s="5">
        <v>622998</v>
      </c>
      <c r="X8" s="6">
        <f t="shared" si="5"/>
        <v>100.56903206435149</v>
      </c>
    </row>
    <row r="9" spans="1:24" ht="39.75" customHeight="1">
      <c r="A9" s="96"/>
      <c r="B9" s="122"/>
      <c r="C9" s="118" t="s">
        <v>62</v>
      </c>
      <c r="D9" s="119"/>
      <c r="E9" s="11">
        <f>SUM(E7:E8)</f>
        <v>610532</v>
      </c>
      <c r="F9" s="12">
        <v>101.7</v>
      </c>
      <c r="G9" s="13">
        <f>SUM(G7:G8)</f>
        <v>606562</v>
      </c>
      <c r="H9" s="14">
        <f t="shared" si="0"/>
        <v>99.34974743338596</v>
      </c>
      <c r="I9" s="15">
        <f>SUM(I7:I8)</f>
        <v>604454</v>
      </c>
      <c r="J9" s="16">
        <v>99.65246751362598</v>
      </c>
      <c r="K9" s="13">
        <f>SUM(K7:K8)</f>
        <v>590891</v>
      </c>
      <c r="L9" s="14">
        <f t="shared" si="1"/>
        <v>97.75615679605065</v>
      </c>
      <c r="M9" s="15">
        <f>SUM(M7:M8)</f>
        <v>592422</v>
      </c>
      <c r="N9" s="16">
        <f t="shared" si="2"/>
        <v>100.25910024014581</v>
      </c>
      <c r="O9" s="17">
        <f>SUM(O7:O8)</f>
        <v>595276</v>
      </c>
      <c r="P9" s="14">
        <f t="shared" si="3"/>
        <v>100.48175118412213</v>
      </c>
      <c r="Q9" s="15">
        <v>608272</v>
      </c>
      <c r="R9" s="58">
        <f t="shared" si="3"/>
        <v>102.18318897452609</v>
      </c>
      <c r="S9" s="57">
        <v>636999</v>
      </c>
      <c r="T9" s="58">
        <f t="shared" si="3"/>
        <v>104.72272272930532</v>
      </c>
      <c r="U9" s="11">
        <v>639949</v>
      </c>
      <c r="V9" s="58">
        <f t="shared" si="4"/>
        <v>100.46310904726694</v>
      </c>
      <c r="W9" s="13">
        <v>643415</v>
      </c>
      <c r="X9" s="14">
        <f t="shared" si="5"/>
        <v>100.54160565920097</v>
      </c>
    </row>
    <row r="10" spans="1:24" ht="39.75" customHeight="1">
      <c r="A10" s="96"/>
      <c r="B10" s="120" t="s">
        <v>45</v>
      </c>
      <c r="C10" s="103" t="s">
        <v>31</v>
      </c>
      <c r="D10" s="103"/>
      <c r="E10" s="9">
        <v>17724</v>
      </c>
      <c r="F10" s="6">
        <v>101.9</v>
      </c>
      <c r="G10" s="5">
        <v>18065</v>
      </c>
      <c r="H10" s="6">
        <f t="shared" si="0"/>
        <v>101.9239449334236</v>
      </c>
      <c r="I10" s="9">
        <v>18699</v>
      </c>
      <c r="J10" s="7">
        <v>103.50954885137004</v>
      </c>
      <c r="K10" s="5">
        <v>18880</v>
      </c>
      <c r="L10" s="6">
        <f t="shared" si="1"/>
        <v>100.96796620140114</v>
      </c>
      <c r="M10" s="9">
        <v>19244</v>
      </c>
      <c r="N10" s="7">
        <f t="shared" si="2"/>
        <v>101.92796610169492</v>
      </c>
      <c r="O10" s="8">
        <v>19582</v>
      </c>
      <c r="P10" s="6">
        <f t="shared" si="3"/>
        <v>101.75639160257744</v>
      </c>
      <c r="Q10" s="9">
        <v>20062</v>
      </c>
      <c r="R10" s="6">
        <f t="shared" si="3"/>
        <v>102.45123072209172</v>
      </c>
      <c r="S10" s="18">
        <v>20423</v>
      </c>
      <c r="T10" s="6">
        <f t="shared" si="3"/>
        <v>101.79942179244344</v>
      </c>
      <c r="U10" s="9">
        <v>20711</v>
      </c>
      <c r="V10" s="6">
        <f t="shared" si="4"/>
        <v>101.41017480291828</v>
      </c>
      <c r="W10" s="5">
        <v>20620</v>
      </c>
      <c r="X10" s="6">
        <f t="shared" si="5"/>
        <v>99.56061996040752</v>
      </c>
    </row>
    <row r="11" spans="1:24" ht="39.75" customHeight="1">
      <c r="A11" s="96"/>
      <c r="B11" s="121"/>
      <c r="C11" s="117" t="s">
        <v>32</v>
      </c>
      <c r="D11" s="117"/>
      <c r="E11" s="5">
        <v>13077</v>
      </c>
      <c r="F11" s="6">
        <v>84.5</v>
      </c>
      <c r="G11" s="9">
        <v>12572</v>
      </c>
      <c r="H11" s="6">
        <f t="shared" si="0"/>
        <v>96.138258010247</v>
      </c>
      <c r="I11" s="9">
        <v>12279</v>
      </c>
      <c r="J11" s="10">
        <v>97.66942411708558</v>
      </c>
      <c r="K11" s="9">
        <v>11428</v>
      </c>
      <c r="L11" s="6">
        <f t="shared" si="1"/>
        <v>93.06946819773597</v>
      </c>
      <c r="M11" s="9">
        <v>10702</v>
      </c>
      <c r="N11" s="10">
        <f t="shared" si="2"/>
        <v>93.64718235911795</v>
      </c>
      <c r="O11" s="18">
        <v>10373</v>
      </c>
      <c r="P11" s="6">
        <f t="shared" si="3"/>
        <v>96.9258082601383</v>
      </c>
      <c r="Q11" s="9">
        <v>9956</v>
      </c>
      <c r="R11" s="6">
        <f t="shared" si="3"/>
        <v>95.9799479417719</v>
      </c>
      <c r="S11" s="18">
        <v>9463</v>
      </c>
      <c r="T11" s="6">
        <f t="shared" si="3"/>
        <v>95.0482121333869</v>
      </c>
      <c r="U11" s="5">
        <v>9116</v>
      </c>
      <c r="V11" s="6">
        <f t="shared" si="4"/>
        <v>96.33308675895593</v>
      </c>
      <c r="W11" s="9">
        <v>8804</v>
      </c>
      <c r="X11" s="6">
        <f t="shared" si="5"/>
        <v>96.57744624835453</v>
      </c>
    </row>
    <row r="12" spans="1:24" ht="39.75" customHeight="1">
      <c r="A12" s="96"/>
      <c r="B12" s="122"/>
      <c r="C12" s="118" t="s">
        <v>63</v>
      </c>
      <c r="D12" s="119"/>
      <c r="E12" s="19">
        <f>SUM(E10:E11)</f>
        <v>30801</v>
      </c>
      <c r="F12" s="12">
        <v>93.7</v>
      </c>
      <c r="G12" s="11">
        <f>SUM(G10:G11)</f>
        <v>30637</v>
      </c>
      <c r="H12" s="14">
        <f t="shared" si="0"/>
        <v>99.46754975487809</v>
      </c>
      <c r="I12" s="13">
        <f>SUM(I10:I11)</f>
        <v>30978</v>
      </c>
      <c r="J12" s="16">
        <v>101.11303326043672</v>
      </c>
      <c r="K12" s="11">
        <f>SUM(K10:K11)</f>
        <v>30308</v>
      </c>
      <c r="L12" s="14">
        <f t="shared" si="1"/>
        <v>97.83717476919104</v>
      </c>
      <c r="M12" s="13">
        <f>SUM(M10:M11)</f>
        <v>29946</v>
      </c>
      <c r="N12" s="16">
        <f t="shared" si="2"/>
        <v>98.80559588227531</v>
      </c>
      <c r="O12" s="20">
        <f>SUM(O10:O11)</f>
        <v>29955</v>
      </c>
      <c r="P12" s="14">
        <f t="shared" si="3"/>
        <v>100.03005409737527</v>
      </c>
      <c r="Q12" s="13">
        <v>30018</v>
      </c>
      <c r="R12" s="58">
        <f t="shared" si="3"/>
        <v>100.21031547320982</v>
      </c>
      <c r="S12" s="17">
        <v>29886</v>
      </c>
      <c r="T12" s="58">
        <f t="shared" si="3"/>
        <v>99.56026384169499</v>
      </c>
      <c r="U12" s="19">
        <v>29827</v>
      </c>
      <c r="V12" s="58">
        <f t="shared" si="4"/>
        <v>99.80258314930067</v>
      </c>
      <c r="W12" s="11">
        <v>29424</v>
      </c>
      <c r="X12" s="14">
        <f t="shared" si="5"/>
        <v>98.64887518020585</v>
      </c>
    </row>
    <row r="13" spans="1:24" ht="39.75" customHeight="1">
      <c r="A13" s="96"/>
      <c r="B13" s="103" t="s">
        <v>64</v>
      </c>
      <c r="C13" s="103"/>
      <c r="D13" s="103"/>
      <c r="E13" s="5">
        <v>11893</v>
      </c>
      <c r="F13" s="6">
        <v>92.2</v>
      </c>
      <c r="G13" s="9">
        <v>12416</v>
      </c>
      <c r="H13" s="21">
        <f t="shared" si="0"/>
        <v>104.39754477423695</v>
      </c>
      <c r="I13" s="9">
        <v>13895</v>
      </c>
      <c r="J13" s="22">
        <v>111.91204896907216</v>
      </c>
      <c r="K13" s="9">
        <v>13033</v>
      </c>
      <c r="L13" s="21">
        <f t="shared" si="1"/>
        <v>93.79632961496941</v>
      </c>
      <c r="M13" s="9">
        <v>12729</v>
      </c>
      <c r="N13" s="22">
        <f t="shared" si="2"/>
        <v>97.66745952581908</v>
      </c>
      <c r="O13" s="18">
        <v>12892</v>
      </c>
      <c r="P13" s="21">
        <f t="shared" si="3"/>
        <v>101.28054049807527</v>
      </c>
      <c r="Q13" s="9">
        <v>12597</v>
      </c>
      <c r="R13" s="6">
        <f t="shared" si="3"/>
        <v>97.71175923053056</v>
      </c>
      <c r="S13" s="18">
        <v>13195</v>
      </c>
      <c r="T13" s="6">
        <f t="shared" si="3"/>
        <v>104.74716202270382</v>
      </c>
      <c r="U13" s="5">
        <v>12091</v>
      </c>
      <c r="V13" s="6">
        <f t="shared" si="4"/>
        <v>91.63319439181508</v>
      </c>
      <c r="W13" s="9">
        <v>11117</v>
      </c>
      <c r="X13" s="52">
        <f t="shared" si="5"/>
        <v>91.94442147051525</v>
      </c>
    </row>
    <row r="14" spans="1:24" ht="39.75" customHeight="1">
      <c r="A14" s="96"/>
      <c r="B14" s="103" t="s">
        <v>1</v>
      </c>
      <c r="C14" s="103"/>
      <c r="D14" s="103"/>
      <c r="E14" s="9">
        <v>10</v>
      </c>
      <c r="F14" s="6">
        <v>90.9</v>
      </c>
      <c r="G14" s="9">
        <v>15</v>
      </c>
      <c r="H14" s="21">
        <f t="shared" si="0"/>
        <v>150</v>
      </c>
      <c r="I14" s="9">
        <v>15</v>
      </c>
      <c r="J14" s="22">
        <v>100</v>
      </c>
      <c r="K14" s="9">
        <v>13</v>
      </c>
      <c r="L14" s="21">
        <f t="shared" si="1"/>
        <v>86.66666666666667</v>
      </c>
      <c r="M14" s="9">
        <v>13</v>
      </c>
      <c r="N14" s="22">
        <f t="shared" si="2"/>
        <v>100</v>
      </c>
      <c r="O14" s="18">
        <v>16</v>
      </c>
      <c r="P14" s="21">
        <f t="shared" si="3"/>
        <v>123.07692307692308</v>
      </c>
      <c r="Q14" s="9">
        <v>11</v>
      </c>
      <c r="R14" s="6">
        <f t="shared" si="3"/>
        <v>68.75</v>
      </c>
      <c r="S14" s="18">
        <v>10</v>
      </c>
      <c r="T14" s="6">
        <f t="shared" si="3"/>
        <v>90.9090909090909</v>
      </c>
      <c r="U14" s="9">
        <v>9</v>
      </c>
      <c r="V14" s="6">
        <f t="shared" si="4"/>
        <v>90</v>
      </c>
      <c r="W14" s="9">
        <v>8</v>
      </c>
      <c r="X14" s="52">
        <f t="shared" si="5"/>
        <v>88.88888888888889</v>
      </c>
    </row>
    <row r="15" spans="1:24" ht="39.75" customHeight="1">
      <c r="A15" s="96"/>
      <c r="B15" s="103" t="s">
        <v>2</v>
      </c>
      <c r="C15" s="103"/>
      <c r="D15" s="103"/>
      <c r="E15" s="9">
        <v>500546</v>
      </c>
      <c r="F15" s="6">
        <v>100.3</v>
      </c>
      <c r="G15" s="9">
        <v>501318</v>
      </c>
      <c r="H15" s="21">
        <f t="shared" si="0"/>
        <v>100.1542315791156</v>
      </c>
      <c r="I15" s="9">
        <v>499719</v>
      </c>
      <c r="J15" s="22">
        <v>99.68104077651311</v>
      </c>
      <c r="K15" s="9">
        <v>498000</v>
      </c>
      <c r="L15" s="21">
        <f t="shared" si="1"/>
        <v>99.65600667575177</v>
      </c>
      <c r="M15" s="9">
        <v>495435</v>
      </c>
      <c r="N15" s="22">
        <f t="shared" si="2"/>
        <v>99.48493975903614</v>
      </c>
      <c r="O15" s="18">
        <v>494342</v>
      </c>
      <c r="P15" s="21">
        <f t="shared" si="3"/>
        <v>99.77938579228355</v>
      </c>
      <c r="Q15" s="9">
        <v>493722</v>
      </c>
      <c r="R15" s="6">
        <f t="shared" si="3"/>
        <v>99.87458075583301</v>
      </c>
      <c r="S15" s="18">
        <v>489007</v>
      </c>
      <c r="T15" s="6">
        <f t="shared" si="3"/>
        <v>99.04500913469523</v>
      </c>
      <c r="U15" s="9">
        <v>477494</v>
      </c>
      <c r="V15" s="6">
        <f t="shared" si="4"/>
        <v>97.64563697452184</v>
      </c>
      <c r="W15" s="9">
        <v>461247</v>
      </c>
      <c r="X15" s="52">
        <f t="shared" si="5"/>
        <v>96.59744415636636</v>
      </c>
    </row>
    <row r="16" spans="1:24" ht="39.75" customHeight="1">
      <c r="A16" s="96"/>
      <c r="B16" s="103" t="s">
        <v>33</v>
      </c>
      <c r="C16" s="103"/>
      <c r="D16" s="103"/>
      <c r="E16" s="5">
        <v>26</v>
      </c>
      <c r="F16" s="6">
        <v>104</v>
      </c>
      <c r="G16" s="9">
        <v>26</v>
      </c>
      <c r="H16" s="21">
        <f t="shared" si="0"/>
        <v>100</v>
      </c>
      <c r="I16" s="9">
        <v>23</v>
      </c>
      <c r="J16" s="22">
        <v>88.46153846153845</v>
      </c>
      <c r="K16" s="9">
        <v>23</v>
      </c>
      <c r="L16" s="21">
        <f t="shared" si="1"/>
        <v>100</v>
      </c>
      <c r="M16" s="9">
        <v>22</v>
      </c>
      <c r="N16" s="22">
        <f t="shared" si="2"/>
        <v>95.65217391304348</v>
      </c>
      <c r="O16" s="18">
        <v>25</v>
      </c>
      <c r="P16" s="21">
        <f t="shared" si="3"/>
        <v>113.63636363636364</v>
      </c>
      <c r="Q16" s="9">
        <v>22</v>
      </c>
      <c r="R16" s="6">
        <f t="shared" si="3"/>
        <v>88</v>
      </c>
      <c r="S16" s="18">
        <v>23</v>
      </c>
      <c r="T16" s="6">
        <f t="shared" si="3"/>
        <v>104.54545454545455</v>
      </c>
      <c r="U16" s="5">
        <v>22</v>
      </c>
      <c r="V16" s="6">
        <f t="shared" si="4"/>
        <v>95.65217391304348</v>
      </c>
      <c r="W16" s="9">
        <v>19</v>
      </c>
      <c r="X16" s="52">
        <f t="shared" si="5"/>
        <v>86.36363636363636</v>
      </c>
    </row>
    <row r="17" spans="1:24" ht="39.75" customHeight="1">
      <c r="A17" s="96"/>
      <c r="B17" s="103" t="s">
        <v>3</v>
      </c>
      <c r="C17" s="103"/>
      <c r="D17" s="103"/>
      <c r="E17" s="23">
        <v>67370</v>
      </c>
      <c r="F17" s="6">
        <v>101.6</v>
      </c>
      <c r="G17" s="23">
        <v>67529</v>
      </c>
      <c r="H17" s="24">
        <f t="shared" si="0"/>
        <v>100.23601009351344</v>
      </c>
      <c r="I17" s="23">
        <v>65144</v>
      </c>
      <c r="J17" s="25">
        <v>96.46818403944972</v>
      </c>
      <c r="K17" s="23">
        <v>64441</v>
      </c>
      <c r="L17" s="24">
        <f t="shared" si="1"/>
        <v>98.92085226574973</v>
      </c>
      <c r="M17" s="23">
        <v>62917</v>
      </c>
      <c r="N17" s="25">
        <f t="shared" si="2"/>
        <v>97.63504601107991</v>
      </c>
      <c r="O17" s="26">
        <v>63077</v>
      </c>
      <c r="P17" s="24">
        <f t="shared" si="3"/>
        <v>100.2543032884594</v>
      </c>
      <c r="Q17" s="23">
        <v>63575</v>
      </c>
      <c r="R17" s="6">
        <f t="shared" si="3"/>
        <v>100.78951123230337</v>
      </c>
      <c r="S17" s="26">
        <v>60243</v>
      </c>
      <c r="T17" s="6">
        <f t="shared" si="3"/>
        <v>94.7589461266221</v>
      </c>
      <c r="U17" s="23">
        <v>57675</v>
      </c>
      <c r="V17" s="6">
        <f t="shared" si="4"/>
        <v>95.73726408047408</v>
      </c>
      <c r="W17" s="23">
        <v>52877</v>
      </c>
      <c r="X17" s="53">
        <f t="shared" si="5"/>
        <v>91.68097095795406</v>
      </c>
    </row>
    <row r="18" spans="1:24" ht="39.75" customHeight="1">
      <c r="A18" s="96"/>
      <c r="B18" s="103" t="s">
        <v>4</v>
      </c>
      <c r="C18" s="103"/>
      <c r="D18" s="103"/>
      <c r="E18" s="5" t="s">
        <v>20</v>
      </c>
      <c r="F18" s="27" t="s">
        <v>19</v>
      </c>
      <c r="G18" s="5" t="s">
        <v>19</v>
      </c>
      <c r="H18" s="28" t="s">
        <v>19</v>
      </c>
      <c r="I18" s="5" t="s">
        <v>19</v>
      </c>
      <c r="J18" s="29" t="s">
        <v>19</v>
      </c>
      <c r="K18" s="5" t="s">
        <v>19</v>
      </c>
      <c r="L18" s="28" t="s">
        <v>19</v>
      </c>
      <c r="M18" s="5" t="s">
        <v>19</v>
      </c>
      <c r="N18" s="29" t="s">
        <v>19</v>
      </c>
      <c r="O18" s="8">
        <v>1793</v>
      </c>
      <c r="P18" s="28" t="s">
        <v>22</v>
      </c>
      <c r="Q18" s="5">
        <v>1755</v>
      </c>
      <c r="R18" s="6">
        <f t="shared" si="3"/>
        <v>97.88064696040156</v>
      </c>
      <c r="S18" s="8">
        <v>1717</v>
      </c>
      <c r="T18" s="6">
        <f t="shared" si="3"/>
        <v>97.83475783475784</v>
      </c>
      <c r="U18" s="5">
        <v>1719</v>
      </c>
      <c r="V18" s="6">
        <f t="shared" si="4"/>
        <v>100.11648223645895</v>
      </c>
      <c r="W18" s="5">
        <v>1700</v>
      </c>
      <c r="X18" s="53">
        <f t="shared" si="5"/>
        <v>98.89470622454915</v>
      </c>
    </row>
    <row r="19" spans="1:24" ht="39.75" customHeight="1">
      <c r="A19" s="96"/>
      <c r="B19" s="117" t="s">
        <v>5</v>
      </c>
      <c r="C19" s="117"/>
      <c r="D19" s="117"/>
      <c r="E19" s="9">
        <v>2193</v>
      </c>
      <c r="F19" s="6">
        <v>98.7</v>
      </c>
      <c r="G19" s="9">
        <v>2147</v>
      </c>
      <c r="H19" s="28">
        <f>G19/E19*100</f>
        <v>97.90241678066576</v>
      </c>
      <c r="I19" s="9">
        <v>2054</v>
      </c>
      <c r="J19" s="29">
        <v>95.66837447601304</v>
      </c>
      <c r="K19" s="9">
        <v>1998</v>
      </c>
      <c r="L19" s="28">
        <f>K19/I19*100</f>
        <v>97.27361246348588</v>
      </c>
      <c r="M19" s="9">
        <v>1916</v>
      </c>
      <c r="N19" s="29">
        <f>M19/K19*100</f>
        <v>95.8958958958959</v>
      </c>
      <c r="O19" s="29" t="s">
        <v>19</v>
      </c>
      <c r="P19" s="29" t="s">
        <v>19</v>
      </c>
      <c r="Q19" s="29" t="s">
        <v>19</v>
      </c>
      <c r="R19" s="29" t="s">
        <v>19</v>
      </c>
      <c r="S19" s="29" t="s">
        <v>19</v>
      </c>
      <c r="T19" s="30" t="s">
        <v>19</v>
      </c>
      <c r="U19" s="9" t="s">
        <v>19</v>
      </c>
      <c r="V19" s="9" t="s">
        <v>19</v>
      </c>
      <c r="W19" s="9" t="s">
        <v>19</v>
      </c>
      <c r="X19" s="9" t="s">
        <v>20</v>
      </c>
    </row>
    <row r="20" spans="1:24" ht="39.75" customHeight="1">
      <c r="A20" s="96"/>
      <c r="B20" s="117" t="s">
        <v>6</v>
      </c>
      <c r="C20" s="117"/>
      <c r="D20" s="117"/>
      <c r="E20" s="23">
        <v>2193</v>
      </c>
      <c r="F20" s="6">
        <v>98.7</v>
      </c>
      <c r="G20" s="23">
        <v>2147</v>
      </c>
      <c r="H20" s="24">
        <f>G20/E20*100</f>
        <v>97.90241678066576</v>
      </c>
      <c r="I20" s="23">
        <v>2054</v>
      </c>
      <c r="J20" s="25">
        <v>95.66837447601304</v>
      </c>
      <c r="K20" s="23">
        <v>1998</v>
      </c>
      <c r="L20" s="24">
        <f>K20/I20*100</f>
        <v>97.27361246348588</v>
      </c>
      <c r="M20" s="23">
        <v>1916</v>
      </c>
      <c r="N20" s="25">
        <f>M20/K20*100</f>
        <v>95.8958958958959</v>
      </c>
      <c r="O20" s="29" t="s">
        <v>19</v>
      </c>
      <c r="P20" s="29" t="s">
        <v>19</v>
      </c>
      <c r="Q20" s="29" t="s">
        <v>19</v>
      </c>
      <c r="R20" s="29" t="s">
        <v>19</v>
      </c>
      <c r="S20" s="29" t="s">
        <v>19</v>
      </c>
      <c r="T20" s="30" t="s">
        <v>19</v>
      </c>
      <c r="U20" s="9" t="s">
        <v>19</v>
      </c>
      <c r="V20" s="9" t="s">
        <v>19</v>
      </c>
      <c r="W20" s="9" t="s">
        <v>19</v>
      </c>
      <c r="X20" s="9" t="s">
        <v>20</v>
      </c>
    </row>
    <row r="21" spans="1:24" ht="39.75" customHeight="1">
      <c r="A21" s="96"/>
      <c r="B21" s="100" t="s">
        <v>60</v>
      </c>
      <c r="C21" s="101"/>
      <c r="D21" s="102"/>
      <c r="E21" s="31">
        <f>SUM(E13:E20)</f>
        <v>584231</v>
      </c>
      <c r="F21" s="12">
        <v>100.2</v>
      </c>
      <c r="G21" s="31">
        <f>SUM(G13:G20)</f>
        <v>585598</v>
      </c>
      <c r="H21" s="32">
        <f>G21/E21*100</f>
        <v>100.23398279105353</v>
      </c>
      <c r="I21" s="31">
        <f>SUM(I13:I20)</f>
        <v>582904</v>
      </c>
      <c r="J21" s="33">
        <v>99.53995744520986</v>
      </c>
      <c r="K21" s="31">
        <f>SUM(K13:K20)</f>
        <v>579506</v>
      </c>
      <c r="L21" s="32">
        <f>K21/I21*100</f>
        <v>99.41705666799335</v>
      </c>
      <c r="M21" s="31">
        <f>SUM(M13:M20)</f>
        <v>574948</v>
      </c>
      <c r="N21" s="33">
        <f>M21/K21*100</f>
        <v>99.21346802276422</v>
      </c>
      <c r="O21" s="34">
        <f>SUM(O13:O20)</f>
        <v>572145</v>
      </c>
      <c r="P21" s="32">
        <f aca="true" t="shared" si="6" ref="P21:P27">O21/M21*100</f>
        <v>99.5124776501527</v>
      </c>
      <c r="Q21" s="31">
        <v>571682</v>
      </c>
      <c r="R21" s="58">
        <f aca="true" t="shared" si="7" ref="R21:R27">Q21/O21*100</f>
        <v>99.91907645789092</v>
      </c>
      <c r="S21" s="34">
        <v>564195</v>
      </c>
      <c r="T21" s="58">
        <f aca="true" t="shared" si="8" ref="T21:T27">S21/Q21*100</f>
        <v>98.69035582719064</v>
      </c>
      <c r="U21" s="31">
        <v>549010</v>
      </c>
      <c r="V21" s="58">
        <f aca="true" t="shared" si="9" ref="V21:V27">U21/S21*100</f>
        <v>97.30855466638307</v>
      </c>
      <c r="W21" s="31">
        <v>526968</v>
      </c>
      <c r="X21" s="32">
        <f aca="true" t="shared" si="10" ref="X21:X27">W21/U21*100</f>
        <v>95.98513688275258</v>
      </c>
    </row>
    <row r="22" spans="1:24" ht="39.75" customHeight="1">
      <c r="A22" s="97"/>
      <c r="B22" s="104" t="s">
        <v>55</v>
      </c>
      <c r="C22" s="105"/>
      <c r="D22" s="106"/>
      <c r="E22" s="35">
        <f>E9+E12+E21</f>
        <v>1225564</v>
      </c>
      <c r="F22" s="36">
        <v>100.8</v>
      </c>
      <c r="G22" s="35">
        <f>G9+G12+G21</f>
        <v>1222797</v>
      </c>
      <c r="H22" s="36">
        <f>G22/E22*100</f>
        <v>99.77422639698946</v>
      </c>
      <c r="I22" s="35">
        <f>I9+I12+I21</f>
        <v>1218336</v>
      </c>
      <c r="J22" s="33">
        <v>99.6351806554972</v>
      </c>
      <c r="K22" s="35">
        <f>K9+K12+K21</f>
        <v>1200705</v>
      </c>
      <c r="L22" s="36">
        <f>K22/I22*100</f>
        <v>98.55286226459697</v>
      </c>
      <c r="M22" s="35">
        <f>M9+M12+M21</f>
        <v>1197316</v>
      </c>
      <c r="N22" s="33">
        <f>M22/K22*100</f>
        <v>99.71774915570435</v>
      </c>
      <c r="O22" s="37">
        <f>O9+O12+O21</f>
        <v>1197376</v>
      </c>
      <c r="P22" s="36">
        <f t="shared" si="6"/>
        <v>100.00501120840279</v>
      </c>
      <c r="Q22" s="35">
        <v>1209972</v>
      </c>
      <c r="R22" s="58">
        <f t="shared" si="7"/>
        <v>101.05196696776953</v>
      </c>
      <c r="S22" s="37">
        <v>1231080</v>
      </c>
      <c r="T22" s="58">
        <f t="shared" si="8"/>
        <v>101.74450317858594</v>
      </c>
      <c r="U22" s="35">
        <v>1218786</v>
      </c>
      <c r="V22" s="58">
        <f t="shared" si="9"/>
        <v>99.00136465542451</v>
      </c>
      <c r="W22" s="35">
        <v>1199807</v>
      </c>
      <c r="X22" s="36">
        <f t="shared" si="10"/>
        <v>98.44279471539711</v>
      </c>
    </row>
    <row r="23" spans="1:24" ht="39.75" customHeight="1">
      <c r="A23" s="98" t="s">
        <v>18</v>
      </c>
      <c r="B23" s="103" t="s">
        <v>7</v>
      </c>
      <c r="C23" s="103"/>
      <c r="D23" s="103"/>
      <c r="E23" s="5">
        <v>147</v>
      </c>
      <c r="F23" s="6">
        <v>78.6</v>
      </c>
      <c r="G23" s="9">
        <v>154</v>
      </c>
      <c r="H23" s="38">
        <f>G23/E23*100</f>
        <v>104.76190476190477</v>
      </c>
      <c r="I23" s="9">
        <v>150</v>
      </c>
      <c r="J23" s="25">
        <v>97.40259740259741</v>
      </c>
      <c r="K23" s="9">
        <v>147</v>
      </c>
      <c r="L23" s="38">
        <f>K23/I23*100</f>
        <v>98</v>
      </c>
      <c r="M23" s="9">
        <v>151</v>
      </c>
      <c r="N23" s="25">
        <f>M23/K23*100</f>
        <v>102.72108843537416</v>
      </c>
      <c r="O23" s="18">
        <v>150</v>
      </c>
      <c r="P23" s="38">
        <f t="shared" si="6"/>
        <v>99.33774834437085</v>
      </c>
      <c r="Q23" s="9">
        <v>144</v>
      </c>
      <c r="R23" s="6">
        <f t="shared" si="7"/>
        <v>96</v>
      </c>
      <c r="S23" s="18">
        <v>152</v>
      </c>
      <c r="T23" s="6">
        <f t="shared" si="8"/>
        <v>105.55555555555556</v>
      </c>
      <c r="U23" s="5">
        <v>148</v>
      </c>
      <c r="V23" s="6">
        <f t="shared" si="9"/>
        <v>97.36842105263158</v>
      </c>
      <c r="W23" s="9">
        <v>161</v>
      </c>
      <c r="X23" s="38">
        <f t="shared" si="10"/>
        <v>108.78378378378379</v>
      </c>
    </row>
    <row r="24" spans="1:24" ht="39.75" customHeight="1">
      <c r="A24" s="98"/>
      <c r="B24" s="103" t="s">
        <v>11</v>
      </c>
      <c r="C24" s="103"/>
      <c r="D24" s="103"/>
      <c r="E24" s="9" t="s">
        <v>59</v>
      </c>
      <c r="F24" s="9" t="s">
        <v>59</v>
      </c>
      <c r="G24" s="9" t="s">
        <v>59</v>
      </c>
      <c r="H24" s="38" t="s">
        <v>59</v>
      </c>
      <c r="I24" s="9" t="s">
        <v>59</v>
      </c>
      <c r="J24" s="39" t="s">
        <v>19</v>
      </c>
      <c r="K24" s="9" t="s">
        <v>59</v>
      </c>
      <c r="L24" s="38" t="s">
        <v>59</v>
      </c>
      <c r="M24" s="9">
        <v>248</v>
      </c>
      <c r="N24" s="39" t="s">
        <v>19</v>
      </c>
      <c r="O24" s="18">
        <v>6386</v>
      </c>
      <c r="P24" s="55">
        <f t="shared" si="6"/>
        <v>2575</v>
      </c>
      <c r="Q24" s="9">
        <v>6982</v>
      </c>
      <c r="R24" s="6">
        <f t="shared" si="7"/>
        <v>109.33291575321016</v>
      </c>
      <c r="S24" s="18">
        <v>7452</v>
      </c>
      <c r="T24" s="6">
        <f t="shared" si="8"/>
        <v>106.73159553136638</v>
      </c>
      <c r="U24" s="9">
        <v>7661</v>
      </c>
      <c r="V24" s="6">
        <f t="shared" si="9"/>
        <v>102.8046162104133</v>
      </c>
      <c r="W24" s="9">
        <v>6840</v>
      </c>
      <c r="X24" s="38">
        <f t="shared" si="10"/>
        <v>89.2833833703172</v>
      </c>
    </row>
    <row r="25" spans="1:24" ht="39.75" customHeight="1">
      <c r="A25" s="98"/>
      <c r="B25" s="113" t="s">
        <v>12</v>
      </c>
      <c r="C25" s="114"/>
      <c r="D25" s="115"/>
      <c r="E25" s="9" t="s">
        <v>59</v>
      </c>
      <c r="F25" s="9" t="s">
        <v>59</v>
      </c>
      <c r="G25" s="9" t="s">
        <v>59</v>
      </c>
      <c r="H25" s="38" t="s">
        <v>59</v>
      </c>
      <c r="I25" s="9" t="s">
        <v>59</v>
      </c>
      <c r="J25" s="9" t="s">
        <v>19</v>
      </c>
      <c r="K25" s="9" t="s">
        <v>59</v>
      </c>
      <c r="L25" s="38" t="s">
        <v>59</v>
      </c>
      <c r="M25" s="9">
        <v>5</v>
      </c>
      <c r="N25" s="9" t="s">
        <v>19</v>
      </c>
      <c r="O25" s="18">
        <v>186</v>
      </c>
      <c r="P25" s="55">
        <f t="shared" si="6"/>
        <v>3720.0000000000005</v>
      </c>
      <c r="Q25" s="9">
        <v>291</v>
      </c>
      <c r="R25" s="6">
        <f t="shared" si="7"/>
        <v>156.4516129032258</v>
      </c>
      <c r="S25" s="18">
        <v>366</v>
      </c>
      <c r="T25" s="6">
        <f t="shared" si="8"/>
        <v>125.77319587628865</v>
      </c>
      <c r="U25" s="9">
        <v>385</v>
      </c>
      <c r="V25" s="6">
        <f t="shared" si="9"/>
        <v>105.19125683060109</v>
      </c>
      <c r="W25" s="9">
        <v>241</v>
      </c>
      <c r="X25" s="38">
        <f t="shared" si="10"/>
        <v>62.5974025974026</v>
      </c>
    </row>
    <row r="26" spans="1:24" ht="39.75" customHeight="1">
      <c r="A26" s="98"/>
      <c r="B26" s="103" t="s">
        <v>8</v>
      </c>
      <c r="C26" s="103"/>
      <c r="D26" s="103"/>
      <c r="E26" s="5">
        <v>35</v>
      </c>
      <c r="F26" s="6">
        <v>100</v>
      </c>
      <c r="G26" s="9">
        <v>35</v>
      </c>
      <c r="H26" s="38">
        <f>G26/E26*100</f>
        <v>100</v>
      </c>
      <c r="I26" s="5">
        <v>35</v>
      </c>
      <c r="J26" s="24">
        <v>100</v>
      </c>
      <c r="K26" s="9">
        <v>35</v>
      </c>
      <c r="L26" s="38">
        <f>K26/I26*100</f>
        <v>100</v>
      </c>
      <c r="M26" s="5">
        <v>35</v>
      </c>
      <c r="N26" s="24">
        <f>M26/K26*100</f>
        <v>100</v>
      </c>
      <c r="O26" s="18">
        <v>35</v>
      </c>
      <c r="P26" s="38">
        <f t="shared" si="6"/>
        <v>100</v>
      </c>
      <c r="Q26" s="5">
        <v>35</v>
      </c>
      <c r="R26" s="6">
        <f t="shared" si="7"/>
        <v>100</v>
      </c>
      <c r="S26" s="8">
        <v>35</v>
      </c>
      <c r="T26" s="6">
        <f t="shared" si="8"/>
        <v>100</v>
      </c>
      <c r="U26" s="5">
        <v>35</v>
      </c>
      <c r="V26" s="6">
        <f t="shared" si="9"/>
        <v>100</v>
      </c>
      <c r="W26" s="9">
        <v>35</v>
      </c>
      <c r="X26" s="38">
        <f t="shared" si="10"/>
        <v>100</v>
      </c>
    </row>
    <row r="27" spans="1:24" ht="39.75" customHeight="1">
      <c r="A27" s="98"/>
      <c r="B27" s="103" t="s">
        <v>9</v>
      </c>
      <c r="C27" s="103"/>
      <c r="D27" s="103"/>
      <c r="E27" s="5">
        <v>237</v>
      </c>
      <c r="F27" s="6">
        <v>97.1</v>
      </c>
      <c r="G27" s="9">
        <v>231</v>
      </c>
      <c r="H27" s="38">
        <f>G27/E27*100</f>
        <v>97.46835443037975</v>
      </c>
      <c r="I27" s="5">
        <v>223</v>
      </c>
      <c r="J27" s="24">
        <v>96.53679653679653</v>
      </c>
      <c r="K27" s="9">
        <v>213</v>
      </c>
      <c r="L27" s="38">
        <f>K27/I27*100</f>
        <v>95.51569506726457</v>
      </c>
      <c r="M27" s="5">
        <v>212</v>
      </c>
      <c r="N27" s="24">
        <f>M27/K27*100</f>
        <v>99.53051643192488</v>
      </c>
      <c r="O27" s="18">
        <v>210</v>
      </c>
      <c r="P27" s="38">
        <f t="shared" si="6"/>
        <v>99.05660377358491</v>
      </c>
      <c r="Q27" s="5">
        <v>206</v>
      </c>
      <c r="R27" s="6">
        <f t="shared" si="7"/>
        <v>98.09523809523809</v>
      </c>
      <c r="S27" s="8">
        <v>202</v>
      </c>
      <c r="T27" s="6">
        <f t="shared" si="8"/>
        <v>98.05825242718447</v>
      </c>
      <c r="U27" s="5">
        <v>201</v>
      </c>
      <c r="V27" s="6">
        <f t="shared" si="9"/>
        <v>99.5049504950495</v>
      </c>
      <c r="W27" s="9">
        <v>189</v>
      </c>
      <c r="X27" s="38">
        <f t="shared" si="10"/>
        <v>94.02985074626866</v>
      </c>
    </row>
    <row r="28" spans="1:24" ht="39.75" customHeight="1">
      <c r="A28" s="98"/>
      <c r="B28" s="103" t="s">
        <v>13</v>
      </c>
      <c r="C28" s="103"/>
      <c r="D28" s="103"/>
      <c r="E28" s="9">
        <v>1051</v>
      </c>
      <c r="F28" s="6">
        <v>84.7</v>
      </c>
      <c r="G28" s="5">
        <v>1050</v>
      </c>
      <c r="H28" s="38">
        <f>G28/E28*100</f>
        <v>99.90485252140819</v>
      </c>
      <c r="I28" s="9" t="s">
        <v>59</v>
      </c>
      <c r="J28" s="9" t="s">
        <v>59</v>
      </c>
      <c r="K28" s="40" t="s">
        <v>59</v>
      </c>
      <c r="L28" s="9" t="s">
        <v>59</v>
      </c>
      <c r="M28" s="9" t="s">
        <v>59</v>
      </c>
      <c r="N28" s="9" t="s">
        <v>59</v>
      </c>
      <c r="O28" s="9" t="s">
        <v>59</v>
      </c>
      <c r="P28" s="9" t="s">
        <v>59</v>
      </c>
      <c r="Q28" s="9" t="s">
        <v>19</v>
      </c>
      <c r="R28" s="9" t="s">
        <v>19</v>
      </c>
      <c r="S28" s="18" t="s">
        <v>19</v>
      </c>
      <c r="T28" s="41" t="s">
        <v>19</v>
      </c>
      <c r="U28" s="9" t="s">
        <v>19</v>
      </c>
      <c r="V28" s="9" t="s">
        <v>19</v>
      </c>
      <c r="W28" s="9" t="s">
        <v>19</v>
      </c>
      <c r="X28" s="9" t="s">
        <v>20</v>
      </c>
    </row>
    <row r="29" spans="1:24" ht="39.75" customHeight="1">
      <c r="A29" s="98"/>
      <c r="B29" s="103" t="s">
        <v>10</v>
      </c>
      <c r="C29" s="103"/>
      <c r="D29" s="103"/>
      <c r="E29" s="9" t="s">
        <v>59</v>
      </c>
      <c r="F29" s="9" t="s">
        <v>59</v>
      </c>
      <c r="G29" s="9" t="s">
        <v>59</v>
      </c>
      <c r="H29" s="38" t="s">
        <v>59</v>
      </c>
      <c r="I29" s="9" t="s">
        <v>59</v>
      </c>
      <c r="J29" s="42" t="s">
        <v>59</v>
      </c>
      <c r="K29" s="9" t="s">
        <v>59</v>
      </c>
      <c r="L29" s="38" t="s">
        <v>59</v>
      </c>
      <c r="M29" s="9" t="s">
        <v>59</v>
      </c>
      <c r="N29" s="42" t="s">
        <v>59</v>
      </c>
      <c r="O29" s="18">
        <v>10</v>
      </c>
      <c r="P29" s="38" t="s">
        <v>22</v>
      </c>
      <c r="Q29" s="9">
        <v>12</v>
      </c>
      <c r="R29" s="6">
        <f>Q29/O29*100</f>
        <v>120</v>
      </c>
      <c r="S29" s="18">
        <v>12</v>
      </c>
      <c r="T29" s="6">
        <f>S29/Q29*100</f>
        <v>100</v>
      </c>
      <c r="U29" s="9">
        <v>12</v>
      </c>
      <c r="V29" s="6">
        <f>U29/S29*100</f>
        <v>100</v>
      </c>
      <c r="W29" s="9">
        <v>10</v>
      </c>
      <c r="X29" s="38">
        <f>W29/U29*100</f>
        <v>83.33333333333334</v>
      </c>
    </row>
    <row r="30" spans="1:24" ht="39.75" customHeight="1">
      <c r="A30" s="99"/>
      <c r="B30" s="100" t="s">
        <v>61</v>
      </c>
      <c r="C30" s="101"/>
      <c r="D30" s="102"/>
      <c r="E30" s="43">
        <f>SUM(E23:E29)</f>
        <v>1470</v>
      </c>
      <c r="F30" s="44">
        <v>86.1</v>
      </c>
      <c r="G30" s="43">
        <f>SUM(G23:G29)</f>
        <v>1470</v>
      </c>
      <c r="H30" s="44">
        <f>G30/E30*100</f>
        <v>100</v>
      </c>
      <c r="I30" s="43">
        <f>SUM(I23:I29)</f>
        <v>408</v>
      </c>
      <c r="J30" s="33">
        <v>27.755102040816325</v>
      </c>
      <c r="K30" s="43">
        <f>SUM(K23:K29)</f>
        <v>395</v>
      </c>
      <c r="L30" s="44">
        <f>K30/I30*100</f>
        <v>96.81372549019608</v>
      </c>
      <c r="M30" s="43">
        <f>SUM(M23:M29)</f>
        <v>651</v>
      </c>
      <c r="N30" s="33">
        <f>M30/K30*100</f>
        <v>164.81012658227849</v>
      </c>
      <c r="O30" s="45">
        <f>SUM(O23:O29)</f>
        <v>6977</v>
      </c>
      <c r="P30" s="56">
        <f>O30/M30*100</f>
        <v>1071.7357910906298</v>
      </c>
      <c r="Q30" s="43">
        <v>7670</v>
      </c>
      <c r="R30" s="58">
        <f>Q30/O30*100</f>
        <v>109.93263580335389</v>
      </c>
      <c r="S30" s="45">
        <v>8219</v>
      </c>
      <c r="T30" s="58">
        <f>S30/Q30*100</f>
        <v>107.15775749674054</v>
      </c>
      <c r="U30" s="43">
        <v>8442</v>
      </c>
      <c r="V30" s="58">
        <f>U30/S30*100</f>
        <v>102.71322545321814</v>
      </c>
      <c r="W30" s="43">
        <v>7476</v>
      </c>
      <c r="X30" s="44">
        <f>W30/U30*100</f>
        <v>88.55721393034825</v>
      </c>
    </row>
    <row r="31" spans="1:24" ht="39.75" customHeight="1" thickBot="1">
      <c r="A31" s="92" t="s">
        <v>58</v>
      </c>
      <c r="B31" s="93"/>
      <c r="C31" s="93"/>
      <c r="D31" s="94"/>
      <c r="E31" s="46">
        <f>E22+E30</f>
        <v>1227034</v>
      </c>
      <c r="F31" s="47">
        <v>100.8</v>
      </c>
      <c r="G31" s="46">
        <f>G22+G30</f>
        <v>1224267</v>
      </c>
      <c r="H31" s="47">
        <f>G31/E31*100</f>
        <v>99.77449687620718</v>
      </c>
      <c r="I31" s="46">
        <f>I22+I30</f>
        <v>1218744</v>
      </c>
      <c r="J31" s="48">
        <v>99.54887291742732</v>
      </c>
      <c r="K31" s="49">
        <f>K22+K30</f>
        <v>1201100</v>
      </c>
      <c r="L31" s="47">
        <f>K31/I31*100</f>
        <v>98.55228005225052</v>
      </c>
      <c r="M31" s="46">
        <f>M22+M30</f>
        <v>1197967</v>
      </c>
      <c r="N31" s="48">
        <f>M31/K31*100</f>
        <v>99.73915577387395</v>
      </c>
      <c r="O31" s="50">
        <f>O22+O30</f>
        <v>1204353</v>
      </c>
      <c r="P31" s="47">
        <f>O31/M31*100</f>
        <v>100.53306977571168</v>
      </c>
      <c r="Q31" s="46">
        <v>1217642</v>
      </c>
      <c r="R31" s="59">
        <f>Q31/O31*100</f>
        <v>101.10341403226461</v>
      </c>
      <c r="S31" s="50">
        <v>1239299</v>
      </c>
      <c r="T31" s="59">
        <f>S31/Q31*100</f>
        <v>101.77860159225783</v>
      </c>
      <c r="U31" s="60">
        <v>1227228</v>
      </c>
      <c r="V31" s="61">
        <f>U31/S31*100</f>
        <v>99.02598162348231</v>
      </c>
      <c r="W31" s="46">
        <v>1207283</v>
      </c>
      <c r="X31" s="47">
        <f>W31/U31*100</f>
        <v>98.37479262207187</v>
      </c>
    </row>
    <row r="32" ht="13.5">
      <c r="A32" s="51" t="s">
        <v>23</v>
      </c>
    </row>
    <row r="33" spans="1:10" ht="15">
      <c r="A33" s="54" t="s">
        <v>24</v>
      </c>
      <c r="D33" s="3"/>
      <c r="E33" s="3"/>
      <c r="F33" s="3"/>
      <c r="G33" s="3"/>
      <c r="H33" s="3"/>
      <c r="I33" s="3"/>
      <c r="J33" s="3"/>
    </row>
    <row r="34" spans="1:4" ht="15">
      <c r="A34" s="54" t="s">
        <v>25</v>
      </c>
      <c r="D34" s="3"/>
    </row>
    <row r="35" spans="1:4" ht="15">
      <c r="A35" s="54" t="s">
        <v>26</v>
      </c>
      <c r="D35" s="3"/>
    </row>
    <row r="36" spans="1:4" ht="15">
      <c r="A36" s="54" t="s">
        <v>27</v>
      </c>
      <c r="D36" s="3"/>
    </row>
  </sheetData>
  <sheetProtection/>
  <mergeCells count="61">
    <mergeCell ref="W4:X4"/>
    <mergeCell ref="W5:W6"/>
    <mergeCell ref="X5:X6"/>
    <mergeCell ref="U4:V4"/>
    <mergeCell ref="U5:U6"/>
    <mergeCell ref="V5:V6"/>
    <mergeCell ref="T5:T6"/>
    <mergeCell ref="K5:K6"/>
    <mergeCell ref="M5:M6"/>
    <mergeCell ref="O5:O6"/>
    <mergeCell ref="S5:S6"/>
    <mergeCell ref="L5:L6"/>
    <mergeCell ref="N5:N6"/>
    <mergeCell ref="P5:P6"/>
    <mergeCell ref="Q5:Q6"/>
    <mergeCell ref="R5:R6"/>
    <mergeCell ref="E4:F4"/>
    <mergeCell ref="G4:H4"/>
    <mergeCell ref="I4:J4"/>
    <mergeCell ref="E5:E6"/>
    <mergeCell ref="F5:F6"/>
    <mergeCell ref="G5:G6"/>
    <mergeCell ref="I5:I6"/>
    <mergeCell ref="H5:H6"/>
    <mergeCell ref="J5:J6"/>
    <mergeCell ref="B7:B9"/>
    <mergeCell ref="C11:D11"/>
    <mergeCell ref="C12:D12"/>
    <mergeCell ref="B10:B12"/>
    <mergeCell ref="B13:D13"/>
    <mergeCell ref="A4:D6"/>
    <mergeCell ref="A2:T2"/>
    <mergeCell ref="B18:D18"/>
    <mergeCell ref="B19:D19"/>
    <mergeCell ref="B20:D20"/>
    <mergeCell ref="B15:D15"/>
    <mergeCell ref="B16:D16"/>
    <mergeCell ref="B17:D17"/>
    <mergeCell ref="B14:D14"/>
    <mergeCell ref="C7:D7"/>
    <mergeCell ref="C8:D8"/>
    <mergeCell ref="M4:N4"/>
    <mergeCell ref="O4:P4"/>
    <mergeCell ref="S4:T4"/>
    <mergeCell ref="K4:L4"/>
    <mergeCell ref="Q4:R4"/>
    <mergeCell ref="B30:D30"/>
    <mergeCell ref="B23:D23"/>
    <mergeCell ref="B24:D24"/>
    <mergeCell ref="B25:D25"/>
    <mergeCell ref="C9:D9"/>
    <mergeCell ref="A31:D31"/>
    <mergeCell ref="A7:A22"/>
    <mergeCell ref="A23:A30"/>
    <mergeCell ref="B21:D21"/>
    <mergeCell ref="B26:D26"/>
    <mergeCell ref="B27:D27"/>
    <mergeCell ref="B28:D28"/>
    <mergeCell ref="B29:D29"/>
    <mergeCell ref="B22:D22"/>
    <mergeCell ref="C10:D10"/>
  </mergeCells>
  <printOptions horizontalCentered="1"/>
  <pageMargins left="0.7874015748031497" right="0.7874015748031497" top="0.7874015748031497" bottom="0.7874015748031497" header="0" footer="0"/>
  <pageSetup horizontalDpi="600" verticalDpi="600" orientation="portrait" paperSize="9" scale="65" r:id="rId2"/>
  <colBreaks count="1" manualBreakCount="1">
    <brk id="16" max="65535" man="1"/>
  </colBreaks>
  <ignoredErrors>
    <ignoredError sqref="H9:I31 K9:P31" formula="1"/>
  </ignoredErrors>
  <drawing r:id="rId1"/>
</worksheet>
</file>

<file path=xl/worksheets/sheet2.xml><?xml version="1.0" encoding="utf-8"?>
<worksheet xmlns="http://schemas.openxmlformats.org/spreadsheetml/2006/main" xmlns:r="http://schemas.openxmlformats.org/officeDocument/2006/relationships">
  <dimension ref="A2:V31"/>
  <sheetViews>
    <sheetView tabSelected="1" view="pageBreakPreview" zoomScale="60" zoomScaleNormal="75" zoomScalePageLayoutView="0" workbookViewId="0" topLeftCell="A1">
      <selection activeCell="U7" sqref="U7:U31"/>
    </sheetView>
  </sheetViews>
  <sheetFormatPr defaultColWidth="9.00390625" defaultRowHeight="13.5"/>
  <cols>
    <col min="1" max="2" width="4.625" style="1" customWidth="1"/>
    <col min="3" max="3" width="3.625" style="1" customWidth="1"/>
    <col min="4" max="4" width="13.625" style="1" customWidth="1"/>
    <col min="5" max="5" width="20.625" style="1" hidden="1" customWidth="1"/>
    <col min="6" max="6" width="10.625" style="1" hidden="1" customWidth="1"/>
    <col min="7" max="7" width="20.625" style="1" hidden="1" customWidth="1"/>
    <col min="8" max="8" width="12.625" style="1" hidden="1" customWidth="1"/>
    <col min="9" max="9" width="20.625" style="1" customWidth="1"/>
    <col min="10" max="10" width="12.625" style="1" bestFit="1" customWidth="1"/>
    <col min="11" max="11" width="20.625" style="1" customWidth="1"/>
    <col min="12" max="12" width="12.625" style="1" bestFit="1" customWidth="1"/>
    <col min="13" max="17" width="15.625" style="1" customWidth="1"/>
    <col min="18" max="18" width="18.50390625" style="1" bestFit="1" customWidth="1"/>
    <col min="19" max="21" width="20.625" style="1" customWidth="1"/>
    <col min="22" max="16384" width="9.00390625" style="1" customWidth="1"/>
  </cols>
  <sheetData>
    <row r="2" spans="1:21" ht="30.75" customHeight="1">
      <c r="A2" s="144"/>
      <c r="B2" s="144"/>
      <c r="C2" s="144"/>
      <c r="D2" s="144"/>
      <c r="E2" s="144"/>
      <c r="F2" s="144"/>
      <c r="G2" s="144"/>
      <c r="H2" s="144"/>
      <c r="I2" s="144"/>
      <c r="J2" s="144"/>
      <c r="K2" s="144"/>
      <c r="L2" s="144"/>
      <c r="M2" s="144"/>
      <c r="N2" s="144"/>
      <c r="O2" s="144"/>
      <c r="P2" s="144"/>
      <c r="Q2" s="144"/>
      <c r="R2" s="144"/>
      <c r="S2" s="144"/>
      <c r="T2" s="144"/>
      <c r="U2" s="144"/>
    </row>
    <row r="3" spans="1:4" ht="17.25" customHeight="1" thickBot="1">
      <c r="A3" s="145" t="s">
        <v>34</v>
      </c>
      <c r="B3" s="145"/>
      <c r="C3" s="145"/>
      <c r="D3" s="145"/>
    </row>
    <row r="4" spans="1:21" ht="17.25" customHeight="1">
      <c r="A4" s="123" t="s">
        <v>28</v>
      </c>
      <c r="B4" s="124"/>
      <c r="C4" s="124"/>
      <c r="D4" s="125"/>
      <c r="E4" s="107" t="s">
        <v>66</v>
      </c>
      <c r="F4" s="108"/>
      <c r="G4" s="107" t="s">
        <v>68</v>
      </c>
      <c r="H4" s="108"/>
      <c r="I4" s="107" t="s">
        <v>69</v>
      </c>
      <c r="J4" s="108"/>
      <c r="K4" s="107" t="s">
        <v>70</v>
      </c>
      <c r="L4" s="108"/>
      <c r="M4" s="157" t="s">
        <v>71</v>
      </c>
      <c r="N4" s="158"/>
      <c r="O4" s="158"/>
      <c r="P4" s="158"/>
      <c r="Q4" s="158"/>
      <c r="R4" s="158"/>
      <c r="S4" s="158"/>
      <c r="T4" s="158"/>
      <c r="U4" s="159"/>
    </row>
    <row r="5" spans="1:21" ht="17.25" customHeight="1">
      <c r="A5" s="126"/>
      <c r="B5" s="127"/>
      <c r="C5" s="127"/>
      <c r="D5" s="128"/>
      <c r="E5" s="132" t="s">
        <v>17</v>
      </c>
      <c r="F5" s="134" t="s">
        <v>35</v>
      </c>
      <c r="G5" s="132" t="s">
        <v>17</v>
      </c>
      <c r="H5" s="134" t="s">
        <v>35</v>
      </c>
      <c r="I5" s="132" t="s">
        <v>17</v>
      </c>
      <c r="J5" s="134" t="s">
        <v>35</v>
      </c>
      <c r="K5" s="132" t="s">
        <v>17</v>
      </c>
      <c r="L5" s="134" t="s">
        <v>35</v>
      </c>
      <c r="M5" s="160" t="s">
        <v>43</v>
      </c>
      <c r="N5" s="161"/>
      <c r="O5" s="161"/>
      <c r="P5" s="161"/>
      <c r="Q5" s="161"/>
      <c r="R5" s="162"/>
      <c r="S5" s="132" t="s">
        <v>42</v>
      </c>
      <c r="T5" s="163" t="s">
        <v>54</v>
      </c>
      <c r="U5" s="164"/>
    </row>
    <row r="6" spans="1:21" ht="42.75" customHeight="1">
      <c r="A6" s="129"/>
      <c r="B6" s="130"/>
      <c r="C6" s="130"/>
      <c r="D6" s="131"/>
      <c r="E6" s="133"/>
      <c r="F6" s="135"/>
      <c r="G6" s="133"/>
      <c r="H6" s="135"/>
      <c r="I6" s="133"/>
      <c r="J6" s="135"/>
      <c r="K6" s="133"/>
      <c r="L6" s="135"/>
      <c r="M6" s="165" t="s">
        <v>36</v>
      </c>
      <c r="N6" s="165" t="s">
        <v>37</v>
      </c>
      <c r="O6" s="165" t="s">
        <v>38</v>
      </c>
      <c r="P6" s="165" t="s">
        <v>39</v>
      </c>
      <c r="Q6" s="165" t="s">
        <v>40</v>
      </c>
      <c r="R6" s="165" t="s">
        <v>41</v>
      </c>
      <c r="S6" s="133"/>
      <c r="T6" s="165" t="s">
        <v>72</v>
      </c>
      <c r="U6" s="166" t="s">
        <v>73</v>
      </c>
    </row>
    <row r="7" spans="1:22" ht="39.75" customHeight="1">
      <c r="A7" s="95" t="s">
        <v>21</v>
      </c>
      <c r="B7" s="120" t="s">
        <v>44</v>
      </c>
      <c r="C7" s="149" t="s">
        <v>15</v>
      </c>
      <c r="D7" s="150"/>
      <c r="E7" s="5">
        <v>20476</v>
      </c>
      <c r="F7" s="6">
        <v>101.3011428288725</v>
      </c>
      <c r="G7" s="5">
        <v>20417</v>
      </c>
      <c r="H7" s="6">
        <f aca="true" t="shared" si="0" ref="H7:H12">G7/E7*100</f>
        <v>99.71185778472358</v>
      </c>
      <c r="I7" s="5">
        <v>20372</v>
      </c>
      <c r="J7" s="6">
        <f aca="true" t="shared" si="1" ref="J7:J18">I7/G7*100</f>
        <v>99.77959543517657</v>
      </c>
      <c r="K7" s="5">
        <v>20288</v>
      </c>
      <c r="L7" s="6">
        <f aca="true" t="shared" si="2" ref="L7:L18">K7/I7*100</f>
        <v>99.58766935008836</v>
      </c>
      <c r="M7" s="5">
        <v>12132</v>
      </c>
      <c r="N7" s="70">
        <v>5715</v>
      </c>
      <c r="O7" s="77">
        <v>1748</v>
      </c>
      <c r="P7" s="5">
        <v>805</v>
      </c>
      <c r="Q7" s="64" t="s">
        <v>20</v>
      </c>
      <c r="R7" s="86">
        <f>SUM(M7:Q7)</f>
        <v>20400</v>
      </c>
      <c r="S7" s="167">
        <f>R7/K7*100</f>
        <v>100.55205047318611</v>
      </c>
      <c r="T7" s="6">
        <f>R7/'P124～125（）'!K7*100</f>
        <v>108.3089992036103</v>
      </c>
      <c r="U7" s="171">
        <f>R7/'P124～125（）'!U7*100</f>
        <v>99.62883375659308</v>
      </c>
      <c r="V7" s="4"/>
    </row>
    <row r="8" spans="1:22" ht="39.75" customHeight="1">
      <c r="A8" s="96"/>
      <c r="B8" s="121"/>
      <c r="C8" s="117" t="s">
        <v>16</v>
      </c>
      <c r="D8" s="117"/>
      <c r="E8" s="9">
        <v>619473</v>
      </c>
      <c r="F8" s="6">
        <v>100.4356454264526</v>
      </c>
      <c r="G8" s="5">
        <v>622998</v>
      </c>
      <c r="H8" s="6">
        <f t="shared" si="0"/>
        <v>100.56903206435149</v>
      </c>
      <c r="I8" s="5">
        <v>622749</v>
      </c>
      <c r="J8" s="6">
        <f t="shared" si="1"/>
        <v>99.96003197442046</v>
      </c>
      <c r="K8" s="5">
        <v>612582</v>
      </c>
      <c r="L8" s="6">
        <f t="shared" si="2"/>
        <v>98.36740002794063</v>
      </c>
      <c r="M8" s="5">
        <v>324509</v>
      </c>
      <c r="N8" s="71">
        <v>203885</v>
      </c>
      <c r="O8" s="77">
        <v>62843</v>
      </c>
      <c r="P8" s="5">
        <v>19173</v>
      </c>
      <c r="Q8" s="64" t="s">
        <v>20</v>
      </c>
      <c r="R8" s="86">
        <f>SUM(M8:Q8)</f>
        <v>610410</v>
      </c>
      <c r="S8" s="167">
        <f aca="true" t="shared" si="3" ref="S8:S18">R8/K8*100</f>
        <v>99.64543522336602</v>
      </c>
      <c r="T8" s="6">
        <f>R8/'P124～125（）'!K8*100</f>
        <v>106.70458836197855</v>
      </c>
      <c r="U8" s="171">
        <f>R8/'P124～125（）'!U8*100</f>
        <v>98.53698224135677</v>
      </c>
      <c r="V8" s="4"/>
    </row>
    <row r="9" spans="1:22" ht="39.75" customHeight="1">
      <c r="A9" s="96"/>
      <c r="B9" s="122"/>
      <c r="C9" s="146" t="s">
        <v>56</v>
      </c>
      <c r="D9" s="146"/>
      <c r="E9" s="11">
        <v>639949</v>
      </c>
      <c r="F9" s="12">
        <v>100.46310904726694</v>
      </c>
      <c r="G9" s="13">
        <v>643415</v>
      </c>
      <c r="H9" s="14">
        <f t="shared" si="0"/>
        <v>100.54160565920097</v>
      </c>
      <c r="I9" s="13">
        <v>643121</v>
      </c>
      <c r="J9" s="14">
        <f t="shared" si="1"/>
        <v>99.95430631862796</v>
      </c>
      <c r="K9" s="13">
        <v>632870</v>
      </c>
      <c r="L9" s="14">
        <f t="shared" si="2"/>
        <v>98.4060542261876</v>
      </c>
      <c r="M9" s="15">
        <f aca="true" t="shared" si="4" ref="M9:R9">SUM(M7:M8)</f>
        <v>336641</v>
      </c>
      <c r="N9" s="72">
        <f t="shared" si="4"/>
        <v>209600</v>
      </c>
      <c r="O9" s="78">
        <f t="shared" si="4"/>
        <v>64591</v>
      </c>
      <c r="P9" s="82">
        <f t="shared" si="4"/>
        <v>19978</v>
      </c>
      <c r="Q9" s="84" t="s">
        <v>20</v>
      </c>
      <c r="R9" s="82">
        <f t="shared" si="4"/>
        <v>630810</v>
      </c>
      <c r="S9" s="168">
        <f t="shared" si="3"/>
        <v>99.67449871221578</v>
      </c>
      <c r="T9" s="58">
        <f>R9/'P124～125（）'!K9*100</f>
        <v>106.75572990619251</v>
      </c>
      <c r="U9" s="172">
        <f>R9/'P124～125（）'!U9*100</f>
        <v>98.57191744967177</v>
      </c>
      <c r="V9" s="4"/>
    </row>
    <row r="10" spans="1:22" ht="39.75" customHeight="1">
      <c r="A10" s="96"/>
      <c r="B10" s="120" t="s">
        <v>45</v>
      </c>
      <c r="C10" s="103" t="s">
        <v>15</v>
      </c>
      <c r="D10" s="103"/>
      <c r="E10" s="9">
        <v>20711</v>
      </c>
      <c r="F10" s="6">
        <v>101.41017480291828</v>
      </c>
      <c r="G10" s="5">
        <v>20620</v>
      </c>
      <c r="H10" s="6">
        <f t="shared" si="0"/>
        <v>99.56061996040752</v>
      </c>
      <c r="I10" s="5">
        <v>20620</v>
      </c>
      <c r="J10" s="6">
        <f t="shared" si="1"/>
        <v>100</v>
      </c>
      <c r="K10" s="5">
        <v>20554</v>
      </c>
      <c r="L10" s="6">
        <f t="shared" si="2"/>
        <v>99.67992240543163</v>
      </c>
      <c r="M10" s="9">
        <v>12281</v>
      </c>
      <c r="N10" s="70">
        <v>5782</v>
      </c>
      <c r="O10" s="77">
        <v>1772</v>
      </c>
      <c r="P10" s="5">
        <v>818</v>
      </c>
      <c r="Q10" s="64" t="s">
        <v>20</v>
      </c>
      <c r="R10" s="86">
        <f aca="true" t="shared" si="5" ref="R10:R31">SUM(M10:Q10)</f>
        <v>20653</v>
      </c>
      <c r="S10" s="167">
        <f t="shared" si="3"/>
        <v>100.48165807142162</v>
      </c>
      <c r="T10" s="6">
        <f>R10/'P124～125（）'!K10*100</f>
        <v>109.39088983050847</v>
      </c>
      <c r="U10" s="171">
        <f>R10/'P124～125（）'!U10*100</f>
        <v>99.71995557916084</v>
      </c>
      <c r="V10" s="4"/>
    </row>
    <row r="11" spans="1:22" ht="39.75" customHeight="1">
      <c r="A11" s="96"/>
      <c r="B11" s="121"/>
      <c r="C11" s="117" t="s">
        <v>16</v>
      </c>
      <c r="D11" s="117"/>
      <c r="E11" s="5">
        <v>9116</v>
      </c>
      <c r="F11" s="6">
        <v>96.33308675895593</v>
      </c>
      <c r="G11" s="9">
        <v>8804</v>
      </c>
      <c r="H11" s="6">
        <f t="shared" si="0"/>
        <v>96.57744624835453</v>
      </c>
      <c r="I11" s="9">
        <v>7989</v>
      </c>
      <c r="J11" s="6">
        <f t="shared" si="1"/>
        <v>90.74284416174466</v>
      </c>
      <c r="K11" s="9">
        <v>6708</v>
      </c>
      <c r="L11" s="6">
        <f t="shared" si="2"/>
        <v>83.96545249718362</v>
      </c>
      <c r="M11" s="9">
        <v>3470</v>
      </c>
      <c r="N11" s="71">
        <v>1952</v>
      </c>
      <c r="O11" s="76">
        <v>630</v>
      </c>
      <c r="P11" s="5">
        <v>314</v>
      </c>
      <c r="Q11" s="64" t="s">
        <v>20</v>
      </c>
      <c r="R11" s="87">
        <f t="shared" si="5"/>
        <v>6366</v>
      </c>
      <c r="S11" s="167">
        <f t="shared" si="3"/>
        <v>94.9016100178891</v>
      </c>
      <c r="T11" s="6">
        <f>R11/'P124～125（）'!K11*100</f>
        <v>55.70528526426322</v>
      </c>
      <c r="U11" s="171">
        <f>R11/'P124～125（）'!U11*100</f>
        <v>69.83326020184292</v>
      </c>
      <c r="V11" s="4"/>
    </row>
    <row r="12" spans="1:22" ht="39.75" customHeight="1">
      <c r="A12" s="96"/>
      <c r="B12" s="122"/>
      <c r="C12" s="146" t="s">
        <v>57</v>
      </c>
      <c r="D12" s="146"/>
      <c r="E12" s="19">
        <v>29827</v>
      </c>
      <c r="F12" s="12">
        <v>99.80258314930067</v>
      </c>
      <c r="G12" s="11">
        <v>29424</v>
      </c>
      <c r="H12" s="14">
        <f t="shared" si="0"/>
        <v>98.64887518020585</v>
      </c>
      <c r="I12" s="11">
        <v>28609</v>
      </c>
      <c r="J12" s="14">
        <f t="shared" si="1"/>
        <v>97.23015225666123</v>
      </c>
      <c r="K12" s="11">
        <v>27262</v>
      </c>
      <c r="L12" s="14">
        <f t="shared" si="2"/>
        <v>95.2916914257751</v>
      </c>
      <c r="M12" s="73">
        <f>SUM(M10:M11)</f>
        <v>15751</v>
      </c>
      <c r="N12" s="74">
        <f>SUM(N10:N11)</f>
        <v>7734</v>
      </c>
      <c r="O12" s="79">
        <f>SUM(O10:O11)</f>
        <v>2402</v>
      </c>
      <c r="P12" s="83">
        <f>SUM(P10:P11)</f>
        <v>1132</v>
      </c>
      <c r="Q12" s="84" t="s">
        <v>20</v>
      </c>
      <c r="R12" s="88">
        <f t="shared" si="5"/>
        <v>27019</v>
      </c>
      <c r="S12" s="168">
        <f t="shared" si="3"/>
        <v>99.10864940209817</v>
      </c>
      <c r="T12" s="58">
        <f>R12/'P124～125（）'!K12*100</f>
        <v>89.14807971492675</v>
      </c>
      <c r="U12" s="172">
        <f>R12/'P124～125（）'!U12*100</f>
        <v>90.58571093304724</v>
      </c>
      <c r="V12" s="4"/>
    </row>
    <row r="13" spans="1:22" ht="39.75" customHeight="1">
      <c r="A13" s="96"/>
      <c r="B13" s="103" t="s">
        <v>0</v>
      </c>
      <c r="C13" s="103"/>
      <c r="D13" s="103"/>
      <c r="E13" s="5">
        <v>12091</v>
      </c>
      <c r="F13" s="6">
        <v>91.63319439181508</v>
      </c>
      <c r="G13" s="9">
        <v>11117</v>
      </c>
      <c r="H13" s="52">
        <f aca="true" t="shared" si="6" ref="H13:H18">G13/E13*100</f>
        <v>91.94442147051525</v>
      </c>
      <c r="I13" s="9">
        <v>9725</v>
      </c>
      <c r="J13" s="52">
        <f t="shared" si="1"/>
        <v>87.47863632274895</v>
      </c>
      <c r="K13" s="9">
        <v>9949</v>
      </c>
      <c r="L13" s="52">
        <f t="shared" si="2"/>
        <v>102.30334190231363</v>
      </c>
      <c r="M13" s="64">
        <v>4876</v>
      </c>
      <c r="N13" s="64">
        <v>3020</v>
      </c>
      <c r="O13" s="64">
        <v>1093</v>
      </c>
      <c r="P13" s="64">
        <v>479</v>
      </c>
      <c r="Q13" s="64" t="s">
        <v>20</v>
      </c>
      <c r="R13" s="89">
        <f aca="true" t="shared" si="7" ref="R13:R18">SUM(M13:Q13)</f>
        <v>9468</v>
      </c>
      <c r="S13" s="167">
        <f t="shared" si="3"/>
        <v>95.16534325057795</v>
      </c>
      <c r="T13" s="6">
        <f>R13/'P124～125（）'!K13*100</f>
        <v>72.64635924192434</v>
      </c>
      <c r="U13" s="171">
        <f>R13/'P124～125（）'!U13*100</f>
        <v>78.30617814903647</v>
      </c>
      <c r="V13" s="4"/>
    </row>
    <row r="14" spans="1:22" ht="39.75" customHeight="1">
      <c r="A14" s="96"/>
      <c r="B14" s="103" t="s">
        <v>1</v>
      </c>
      <c r="C14" s="103"/>
      <c r="D14" s="103"/>
      <c r="E14" s="9">
        <v>9</v>
      </c>
      <c r="F14" s="6">
        <v>90</v>
      </c>
      <c r="G14" s="9">
        <v>8</v>
      </c>
      <c r="H14" s="52">
        <f t="shared" si="6"/>
        <v>88.88888888888889</v>
      </c>
      <c r="I14" s="9">
        <v>8</v>
      </c>
      <c r="J14" s="52">
        <f t="shared" si="1"/>
        <v>100</v>
      </c>
      <c r="K14" s="9">
        <v>9</v>
      </c>
      <c r="L14" s="52">
        <f t="shared" si="2"/>
        <v>112.5</v>
      </c>
      <c r="M14" s="64" t="s">
        <v>20</v>
      </c>
      <c r="N14" s="64" t="s">
        <v>20</v>
      </c>
      <c r="O14" s="64" t="s">
        <v>20</v>
      </c>
      <c r="P14" s="64" t="s">
        <v>20</v>
      </c>
      <c r="Q14" s="64">
        <v>9</v>
      </c>
      <c r="R14" s="89">
        <f t="shared" si="7"/>
        <v>9</v>
      </c>
      <c r="S14" s="167">
        <f t="shared" si="3"/>
        <v>100</v>
      </c>
      <c r="T14" s="6">
        <f>R14/'P124～125（）'!K14*100</f>
        <v>69.23076923076923</v>
      </c>
      <c r="U14" s="171">
        <f>R14/'P124～125（）'!U14*100</f>
        <v>100</v>
      </c>
      <c r="V14" s="4"/>
    </row>
    <row r="15" spans="1:22" ht="39.75" customHeight="1">
      <c r="A15" s="96"/>
      <c r="B15" s="103" t="s">
        <v>2</v>
      </c>
      <c r="C15" s="103"/>
      <c r="D15" s="103"/>
      <c r="E15" s="9">
        <v>477494</v>
      </c>
      <c r="F15" s="6">
        <v>97.64563697452184</v>
      </c>
      <c r="G15" s="9">
        <v>461247</v>
      </c>
      <c r="H15" s="52">
        <f t="shared" si="6"/>
        <v>96.59744415636636</v>
      </c>
      <c r="I15" s="9">
        <v>451926</v>
      </c>
      <c r="J15" s="52">
        <f t="shared" si="1"/>
        <v>97.9791738482852</v>
      </c>
      <c r="K15" s="9">
        <v>451926</v>
      </c>
      <c r="L15" s="52">
        <f t="shared" si="2"/>
        <v>100</v>
      </c>
      <c r="M15" s="64">
        <v>444408</v>
      </c>
      <c r="N15" s="64" t="s">
        <v>20</v>
      </c>
      <c r="O15" s="64" t="s">
        <v>20</v>
      </c>
      <c r="P15" s="64" t="s">
        <v>20</v>
      </c>
      <c r="Q15" s="64" t="s">
        <v>20</v>
      </c>
      <c r="R15" s="89">
        <f t="shared" si="7"/>
        <v>444408</v>
      </c>
      <c r="S15" s="167">
        <f t="shared" si="3"/>
        <v>98.33645331315304</v>
      </c>
      <c r="T15" s="6">
        <f>R15/'P124～125（）'!K15*100</f>
        <v>89.23855421686747</v>
      </c>
      <c r="U15" s="171">
        <f>R15/'P124～125（）'!U15*100</f>
        <v>93.07090769726949</v>
      </c>
      <c r="V15" s="4"/>
    </row>
    <row r="16" spans="1:22" ht="39.75" customHeight="1">
      <c r="A16" s="96"/>
      <c r="B16" s="103" t="s">
        <v>14</v>
      </c>
      <c r="C16" s="103"/>
      <c r="D16" s="103"/>
      <c r="E16" s="5">
        <v>22</v>
      </c>
      <c r="F16" s="6">
        <v>95.65217391304348</v>
      </c>
      <c r="G16" s="9">
        <v>19</v>
      </c>
      <c r="H16" s="52">
        <f t="shared" si="6"/>
        <v>86.36363636363636</v>
      </c>
      <c r="I16" s="9">
        <v>18</v>
      </c>
      <c r="J16" s="52">
        <f t="shared" si="1"/>
        <v>94.73684210526315</v>
      </c>
      <c r="K16" s="9">
        <v>16</v>
      </c>
      <c r="L16" s="52">
        <f t="shared" si="2"/>
        <v>88.88888888888889</v>
      </c>
      <c r="M16" s="64">
        <v>7</v>
      </c>
      <c r="N16" s="64" t="s">
        <v>20</v>
      </c>
      <c r="O16" s="64">
        <v>2</v>
      </c>
      <c r="P16" s="64">
        <v>9</v>
      </c>
      <c r="Q16" s="64" t="s">
        <v>20</v>
      </c>
      <c r="R16" s="89">
        <f t="shared" si="7"/>
        <v>18</v>
      </c>
      <c r="S16" s="167">
        <f t="shared" si="3"/>
        <v>112.5</v>
      </c>
      <c r="T16" s="6">
        <f>R16/'P124～125（）'!K16*100</f>
        <v>78.26086956521739</v>
      </c>
      <c r="U16" s="171">
        <f>R16/'P124～125（）'!U16*100</f>
        <v>81.81818181818183</v>
      </c>
      <c r="V16" s="4"/>
    </row>
    <row r="17" spans="1:22" ht="39.75" customHeight="1">
      <c r="A17" s="96"/>
      <c r="B17" s="103" t="s">
        <v>3</v>
      </c>
      <c r="C17" s="103"/>
      <c r="D17" s="103"/>
      <c r="E17" s="23">
        <v>57675</v>
      </c>
      <c r="F17" s="6">
        <v>95.73726408047408</v>
      </c>
      <c r="G17" s="23">
        <v>52877</v>
      </c>
      <c r="H17" s="53">
        <f t="shared" si="6"/>
        <v>91.68097095795406</v>
      </c>
      <c r="I17" s="23">
        <v>51362</v>
      </c>
      <c r="J17" s="53">
        <f t="shared" si="1"/>
        <v>97.13486014713392</v>
      </c>
      <c r="K17" s="23">
        <v>46240</v>
      </c>
      <c r="L17" s="53">
        <f t="shared" si="2"/>
        <v>90.02764689848526</v>
      </c>
      <c r="M17" s="64">
        <v>43950</v>
      </c>
      <c r="N17" s="64" t="s">
        <v>20</v>
      </c>
      <c r="O17" s="64" t="s">
        <v>20</v>
      </c>
      <c r="P17" s="64" t="s">
        <v>20</v>
      </c>
      <c r="Q17" s="64" t="s">
        <v>20</v>
      </c>
      <c r="R17" s="89">
        <f t="shared" si="7"/>
        <v>43950</v>
      </c>
      <c r="S17" s="167">
        <f t="shared" si="3"/>
        <v>95.04757785467129</v>
      </c>
      <c r="T17" s="6">
        <f>R17/'P124～125（）'!K17*100</f>
        <v>68.20192113716422</v>
      </c>
      <c r="U17" s="171">
        <f>R17/'P124～125（）'!U17*100</f>
        <v>76.20286085825748</v>
      </c>
      <c r="V17" s="4"/>
    </row>
    <row r="18" spans="1:22" ht="39.75" customHeight="1">
      <c r="A18" s="96"/>
      <c r="B18" s="103" t="s">
        <v>4</v>
      </c>
      <c r="C18" s="103"/>
      <c r="D18" s="103"/>
      <c r="E18" s="5">
        <v>1719</v>
      </c>
      <c r="F18" s="12">
        <v>100.11648223645895</v>
      </c>
      <c r="G18" s="5">
        <v>1700</v>
      </c>
      <c r="H18" s="53">
        <f t="shared" si="6"/>
        <v>98.89470622454915</v>
      </c>
      <c r="I18" s="5">
        <v>1685</v>
      </c>
      <c r="J18" s="53">
        <f t="shared" si="1"/>
        <v>99.11764705882354</v>
      </c>
      <c r="K18" s="5">
        <v>1632</v>
      </c>
      <c r="L18" s="53">
        <f t="shared" si="2"/>
        <v>96.85459940652818</v>
      </c>
      <c r="M18" s="64" t="s">
        <v>20</v>
      </c>
      <c r="N18" s="64" t="s">
        <v>20</v>
      </c>
      <c r="O18" s="64" t="s">
        <v>20</v>
      </c>
      <c r="P18" s="64" t="s">
        <v>20</v>
      </c>
      <c r="Q18" s="85">
        <v>1629</v>
      </c>
      <c r="R18" s="89">
        <f t="shared" si="7"/>
        <v>1629</v>
      </c>
      <c r="S18" s="167">
        <f t="shared" si="3"/>
        <v>99.81617647058823</v>
      </c>
      <c r="T18" s="169" t="s">
        <v>20</v>
      </c>
      <c r="U18" s="171">
        <f>R18/'P124～125（）'!U18*100</f>
        <v>94.76439790575915</v>
      </c>
      <c r="V18" s="4"/>
    </row>
    <row r="19" spans="1:22" ht="39.75" customHeight="1">
      <c r="A19" s="96"/>
      <c r="B19" s="117" t="s">
        <v>5</v>
      </c>
      <c r="C19" s="117"/>
      <c r="D19" s="117"/>
      <c r="E19" s="9" t="s">
        <v>19</v>
      </c>
      <c r="F19" s="9" t="s">
        <v>19</v>
      </c>
      <c r="G19" s="9" t="s">
        <v>19</v>
      </c>
      <c r="H19" s="9" t="s">
        <v>20</v>
      </c>
      <c r="I19" s="9" t="s">
        <v>19</v>
      </c>
      <c r="J19" s="9" t="s">
        <v>20</v>
      </c>
      <c r="K19" s="9" t="s">
        <v>19</v>
      </c>
      <c r="L19" s="9" t="s">
        <v>20</v>
      </c>
      <c r="M19" s="65" t="s">
        <v>20</v>
      </c>
      <c r="N19" s="66" t="s">
        <v>20</v>
      </c>
      <c r="O19" s="80" t="s">
        <v>20</v>
      </c>
      <c r="P19" s="65" t="s">
        <v>20</v>
      </c>
      <c r="Q19" s="65" t="s">
        <v>20</v>
      </c>
      <c r="R19" s="9" t="s">
        <v>20</v>
      </c>
      <c r="S19" s="169" t="s">
        <v>20</v>
      </c>
      <c r="T19" s="169" t="s">
        <v>20</v>
      </c>
      <c r="U19" s="173" t="s">
        <v>67</v>
      </c>
      <c r="V19" s="4"/>
    </row>
    <row r="20" spans="1:22" ht="39.75" customHeight="1">
      <c r="A20" s="96"/>
      <c r="B20" s="117" t="s">
        <v>6</v>
      </c>
      <c r="C20" s="117"/>
      <c r="D20" s="117"/>
      <c r="E20" s="9" t="s">
        <v>19</v>
      </c>
      <c r="F20" s="9" t="s">
        <v>19</v>
      </c>
      <c r="G20" s="9" t="s">
        <v>19</v>
      </c>
      <c r="H20" s="9" t="s">
        <v>20</v>
      </c>
      <c r="I20" s="9" t="s">
        <v>19</v>
      </c>
      <c r="J20" s="9" t="s">
        <v>20</v>
      </c>
      <c r="K20" s="9" t="s">
        <v>19</v>
      </c>
      <c r="L20" s="9" t="s">
        <v>20</v>
      </c>
      <c r="M20" s="9" t="s">
        <v>20</v>
      </c>
      <c r="N20" s="62" t="s">
        <v>20</v>
      </c>
      <c r="O20" s="76" t="s">
        <v>20</v>
      </c>
      <c r="P20" s="9" t="s">
        <v>20</v>
      </c>
      <c r="Q20" s="9" t="s">
        <v>20</v>
      </c>
      <c r="R20" s="9" t="s">
        <v>20</v>
      </c>
      <c r="S20" s="169" t="s">
        <v>20</v>
      </c>
      <c r="T20" s="169" t="s">
        <v>20</v>
      </c>
      <c r="U20" s="173" t="s">
        <v>67</v>
      </c>
      <c r="V20" s="4"/>
    </row>
    <row r="21" spans="1:22" ht="39.75" customHeight="1">
      <c r="A21" s="96"/>
      <c r="B21" s="100" t="s">
        <v>60</v>
      </c>
      <c r="C21" s="101"/>
      <c r="D21" s="102"/>
      <c r="E21" s="31">
        <v>549010</v>
      </c>
      <c r="F21" s="12">
        <v>97.30855466638307</v>
      </c>
      <c r="G21" s="31">
        <v>526968</v>
      </c>
      <c r="H21" s="32">
        <f aca="true" t="shared" si="8" ref="H21:H27">G21/E21*100</f>
        <v>95.98513688275258</v>
      </c>
      <c r="I21" s="31">
        <v>514724</v>
      </c>
      <c r="J21" s="32">
        <f aca="true" t="shared" si="9" ref="J21:J27">I21/G21*100</f>
        <v>97.67651925733631</v>
      </c>
      <c r="K21" s="31">
        <v>509772</v>
      </c>
      <c r="L21" s="32">
        <f aca="true" t="shared" si="10" ref="L21:L27">K21/I21*100</f>
        <v>99.03793100768567</v>
      </c>
      <c r="M21" s="31">
        <f>SUM(M13:M20)</f>
        <v>493241</v>
      </c>
      <c r="N21" s="67">
        <f>SUM(N13:N20)</f>
        <v>3020</v>
      </c>
      <c r="O21" s="81">
        <f>SUM(O13:O20)</f>
        <v>1095</v>
      </c>
      <c r="P21" s="31">
        <f>SUM(P13:P20)</f>
        <v>488</v>
      </c>
      <c r="Q21" s="31">
        <f>SUM(Q13:Q20)</f>
        <v>1638</v>
      </c>
      <c r="R21" s="90">
        <f t="shared" si="5"/>
        <v>499482</v>
      </c>
      <c r="S21" s="168">
        <f aca="true" t="shared" si="11" ref="S21:S27">R21/K21*100</f>
        <v>97.98145053082554</v>
      </c>
      <c r="T21" s="58">
        <f>R21/'P124～125（）'!K21*100</f>
        <v>86.19099715964977</v>
      </c>
      <c r="U21" s="172">
        <f>R21/'P124～125（）'!U21*100</f>
        <v>90.97867069816579</v>
      </c>
      <c r="V21" s="4"/>
    </row>
    <row r="22" spans="1:22" ht="39.75" customHeight="1">
      <c r="A22" s="97"/>
      <c r="B22" s="104" t="s">
        <v>55</v>
      </c>
      <c r="C22" s="105"/>
      <c r="D22" s="106"/>
      <c r="E22" s="35">
        <v>1218786</v>
      </c>
      <c r="F22" s="36">
        <v>99.00136465542451</v>
      </c>
      <c r="G22" s="35">
        <v>1199807</v>
      </c>
      <c r="H22" s="36">
        <f t="shared" si="8"/>
        <v>98.44279471539711</v>
      </c>
      <c r="I22" s="35">
        <v>1186454</v>
      </c>
      <c r="J22" s="36">
        <f t="shared" si="9"/>
        <v>98.8870710039198</v>
      </c>
      <c r="K22" s="35">
        <v>1169904</v>
      </c>
      <c r="L22" s="36">
        <f t="shared" si="10"/>
        <v>98.60508709145066</v>
      </c>
      <c r="M22" s="35">
        <f>M9+M12+M21</f>
        <v>845633</v>
      </c>
      <c r="N22" s="68">
        <f>N9+N12+N21</f>
        <v>220354</v>
      </c>
      <c r="O22" s="81">
        <f>O9+O12+O21</f>
        <v>68088</v>
      </c>
      <c r="P22" s="31">
        <f>P9+P12+P21</f>
        <v>21598</v>
      </c>
      <c r="Q22" s="35">
        <f>Q21</f>
        <v>1638</v>
      </c>
      <c r="R22" s="90">
        <f t="shared" si="5"/>
        <v>1157311</v>
      </c>
      <c r="S22" s="168">
        <f t="shared" si="11"/>
        <v>98.92358689259973</v>
      </c>
      <c r="T22" s="58">
        <f>R22/'P124～125（）'!K22*100</f>
        <v>96.38595658384033</v>
      </c>
      <c r="U22" s="172">
        <f>R22/'P124～125（）'!U22*100</f>
        <v>94.95604642652606</v>
      </c>
      <c r="V22" s="4"/>
    </row>
    <row r="23" spans="1:22" ht="39.75" customHeight="1">
      <c r="A23" s="98" t="s">
        <v>18</v>
      </c>
      <c r="B23" s="103" t="s">
        <v>7</v>
      </c>
      <c r="C23" s="103"/>
      <c r="D23" s="103"/>
      <c r="E23" s="5">
        <v>148</v>
      </c>
      <c r="F23" s="6">
        <v>97.36842105263158</v>
      </c>
      <c r="G23" s="9">
        <v>161</v>
      </c>
      <c r="H23" s="38">
        <f t="shared" si="8"/>
        <v>108.78378378378379</v>
      </c>
      <c r="I23" s="9">
        <v>162</v>
      </c>
      <c r="J23" s="38">
        <f t="shared" si="9"/>
        <v>100.62111801242236</v>
      </c>
      <c r="K23" s="9">
        <v>161</v>
      </c>
      <c r="L23" s="38">
        <f t="shared" si="10"/>
        <v>99.38271604938271</v>
      </c>
      <c r="M23" s="9">
        <v>170</v>
      </c>
      <c r="N23" s="62" t="s">
        <v>20</v>
      </c>
      <c r="O23" s="76" t="s">
        <v>20</v>
      </c>
      <c r="P23" s="9" t="s">
        <v>20</v>
      </c>
      <c r="Q23" s="9" t="s">
        <v>20</v>
      </c>
      <c r="R23" s="91">
        <f t="shared" si="5"/>
        <v>170</v>
      </c>
      <c r="S23" s="167">
        <f t="shared" si="11"/>
        <v>105.59006211180125</v>
      </c>
      <c r="T23" s="6">
        <f>R23/'P124～125（）'!K23*100</f>
        <v>115.64625850340136</v>
      </c>
      <c r="U23" s="171">
        <f>R23/'P124～125（）'!U23*100</f>
        <v>114.86486486486487</v>
      </c>
      <c r="V23" s="4"/>
    </row>
    <row r="24" spans="1:21" ht="39.75" customHeight="1">
      <c r="A24" s="98"/>
      <c r="B24" s="103" t="s">
        <v>11</v>
      </c>
      <c r="C24" s="103"/>
      <c r="D24" s="103"/>
      <c r="E24" s="9">
        <v>7661</v>
      </c>
      <c r="F24" s="9">
        <v>102.8046162104133</v>
      </c>
      <c r="G24" s="9">
        <v>6840</v>
      </c>
      <c r="H24" s="38">
        <f t="shared" si="8"/>
        <v>89.2833833703172</v>
      </c>
      <c r="I24" s="9">
        <v>6230</v>
      </c>
      <c r="J24" s="38">
        <f t="shared" si="9"/>
        <v>91.08187134502924</v>
      </c>
      <c r="K24" s="9">
        <v>3367</v>
      </c>
      <c r="L24" s="38">
        <f t="shared" si="10"/>
        <v>54.044943820224724</v>
      </c>
      <c r="M24" s="9">
        <v>3319</v>
      </c>
      <c r="N24" s="69" t="s">
        <v>19</v>
      </c>
      <c r="O24" s="76" t="s">
        <v>20</v>
      </c>
      <c r="P24" s="38" t="s">
        <v>20</v>
      </c>
      <c r="Q24" s="9" t="s">
        <v>20</v>
      </c>
      <c r="R24" s="39">
        <f t="shared" si="5"/>
        <v>3319</v>
      </c>
      <c r="S24" s="167">
        <f t="shared" si="11"/>
        <v>98.57439857439857</v>
      </c>
      <c r="T24" s="169" t="s">
        <v>20</v>
      </c>
      <c r="U24" s="171">
        <f>R24/'P124～125（）'!U24*100</f>
        <v>43.32332593656181</v>
      </c>
    </row>
    <row r="25" spans="1:21" ht="39.75" customHeight="1">
      <c r="A25" s="98"/>
      <c r="B25" s="113" t="s">
        <v>12</v>
      </c>
      <c r="C25" s="114"/>
      <c r="D25" s="115"/>
      <c r="E25" s="9">
        <v>385</v>
      </c>
      <c r="F25" s="9">
        <v>105.19125683060109</v>
      </c>
      <c r="G25" s="9">
        <v>241</v>
      </c>
      <c r="H25" s="38">
        <f t="shared" si="8"/>
        <v>62.5974025974026</v>
      </c>
      <c r="I25" s="9">
        <v>236</v>
      </c>
      <c r="J25" s="38">
        <f t="shared" si="9"/>
        <v>97.9253112033195</v>
      </c>
      <c r="K25" s="9">
        <v>120</v>
      </c>
      <c r="L25" s="38">
        <f t="shared" si="10"/>
        <v>50.847457627118644</v>
      </c>
      <c r="M25" s="9">
        <v>122</v>
      </c>
      <c r="N25" s="62" t="s">
        <v>19</v>
      </c>
      <c r="O25" s="76" t="s">
        <v>20</v>
      </c>
      <c r="P25" s="38" t="s">
        <v>20</v>
      </c>
      <c r="Q25" s="9" t="s">
        <v>20</v>
      </c>
      <c r="R25" s="9">
        <f t="shared" si="5"/>
        <v>122</v>
      </c>
      <c r="S25" s="167">
        <f t="shared" si="11"/>
        <v>101.66666666666666</v>
      </c>
      <c r="T25" s="169" t="s">
        <v>20</v>
      </c>
      <c r="U25" s="171">
        <f>R25/'P124～125（）'!U25*100</f>
        <v>31.68831168831169</v>
      </c>
    </row>
    <row r="26" spans="1:21" ht="39.75" customHeight="1">
      <c r="A26" s="98"/>
      <c r="B26" s="103" t="s">
        <v>8</v>
      </c>
      <c r="C26" s="103"/>
      <c r="D26" s="103"/>
      <c r="E26" s="5">
        <v>35</v>
      </c>
      <c r="F26" s="6">
        <v>100</v>
      </c>
      <c r="G26" s="9">
        <v>35</v>
      </c>
      <c r="H26" s="38">
        <f t="shared" si="8"/>
        <v>100</v>
      </c>
      <c r="I26" s="9">
        <v>35</v>
      </c>
      <c r="J26" s="38">
        <f t="shared" si="9"/>
        <v>100</v>
      </c>
      <c r="K26" s="9">
        <v>35</v>
      </c>
      <c r="L26" s="38">
        <f t="shared" si="10"/>
        <v>100</v>
      </c>
      <c r="M26" s="40" t="s">
        <v>19</v>
      </c>
      <c r="N26" s="62" t="s">
        <v>19</v>
      </c>
      <c r="O26" s="76">
        <v>36</v>
      </c>
      <c r="P26" s="38" t="s">
        <v>20</v>
      </c>
      <c r="Q26" s="9" t="s">
        <v>20</v>
      </c>
      <c r="R26" s="23">
        <f t="shared" si="5"/>
        <v>36</v>
      </c>
      <c r="S26" s="167">
        <f t="shared" si="11"/>
        <v>102.85714285714285</v>
      </c>
      <c r="T26" s="6">
        <f>R26/'P124～125（）'!K26*100</f>
        <v>102.85714285714285</v>
      </c>
      <c r="U26" s="171">
        <f>R26/'P124～125（）'!U26*100</f>
        <v>102.85714285714285</v>
      </c>
    </row>
    <row r="27" spans="1:21" ht="39.75" customHeight="1">
      <c r="A27" s="98"/>
      <c r="B27" s="103" t="s">
        <v>9</v>
      </c>
      <c r="C27" s="103"/>
      <c r="D27" s="103"/>
      <c r="E27" s="5">
        <v>201</v>
      </c>
      <c r="F27" s="6">
        <v>99.5049504950495</v>
      </c>
      <c r="G27" s="9">
        <v>189</v>
      </c>
      <c r="H27" s="38">
        <f t="shared" si="8"/>
        <v>94.02985074626866</v>
      </c>
      <c r="I27" s="9">
        <v>184</v>
      </c>
      <c r="J27" s="38">
        <f t="shared" si="9"/>
        <v>97.35449735449735</v>
      </c>
      <c r="K27" s="9">
        <v>184</v>
      </c>
      <c r="L27" s="38">
        <f t="shared" si="10"/>
        <v>100</v>
      </c>
      <c r="M27" s="5">
        <v>141</v>
      </c>
      <c r="N27" s="151">
        <v>25</v>
      </c>
      <c r="O27" s="76">
        <v>12</v>
      </c>
      <c r="P27" s="9">
        <v>5</v>
      </c>
      <c r="Q27" s="9" t="s">
        <v>20</v>
      </c>
      <c r="R27" s="23">
        <f t="shared" si="5"/>
        <v>183</v>
      </c>
      <c r="S27" s="167">
        <f t="shared" si="11"/>
        <v>99.45652173913044</v>
      </c>
      <c r="T27" s="6">
        <f>R27/'P124～125（）'!K27*100</f>
        <v>85.91549295774648</v>
      </c>
      <c r="U27" s="171">
        <f>R27/'P124～125（）'!U27*100</f>
        <v>91.04477611940298</v>
      </c>
    </row>
    <row r="28" spans="1:21" ht="39.75" customHeight="1">
      <c r="A28" s="98"/>
      <c r="B28" s="103" t="s">
        <v>13</v>
      </c>
      <c r="C28" s="103"/>
      <c r="D28" s="103"/>
      <c r="E28" s="9" t="s">
        <v>19</v>
      </c>
      <c r="F28" s="9" t="s">
        <v>19</v>
      </c>
      <c r="G28" s="9" t="s">
        <v>19</v>
      </c>
      <c r="H28" s="9" t="s">
        <v>20</v>
      </c>
      <c r="I28" s="9" t="s">
        <v>19</v>
      </c>
      <c r="J28" s="9" t="s">
        <v>20</v>
      </c>
      <c r="K28" s="9" t="s">
        <v>19</v>
      </c>
      <c r="L28" s="9" t="s">
        <v>20</v>
      </c>
      <c r="M28" s="9" t="s">
        <v>20</v>
      </c>
      <c r="N28" s="62" t="s">
        <v>20</v>
      </c>
      <c r="O28" s="75" t="s">
        <v>20</v>
      </c>
      <c r="P28" s="40" t="s">
        <v>20</v>
      </c>
      <c r="Q28" s="40" t="s">
        <v>20</v>
      </c>
      <c r="R28" s="40" t="s">
        <v>20</v>
      </c>
      <c r="S28" s="170" t="s">
        <v>20</v>
      </c>
      <c r="T28" s="169" t="s">
        <v>20</v>
      </c>
      <c r="U28" s="174" t="s">
        <v>67</v>
      </c>
    </row>
    <row r="29" spans="1:21" ht="39.75" customHeight="1">
      <c r="A29" s="98"/>
      <c r="B29" s="103" t="s">
        <v>10</v>
      </c>
      <c r="C29" s="103"/>
      <c r="D29" s="103"/>
      <c r="E29" s="9">
        <v>12</v>
      </c>
      <c r="F29" s="21">
        <v>100</v>
      </c>
      <c r="G29" s="9">
        <v>10</v>
      </c>
      <c r="H29" s="38">
        <f>G29/E29*100</f>
        <v>83.33333333333334</v>
      </c>
      <c r="I29" s="9">
        <v>9</v>
      </c>
      <c r="J29" s="38">
        <f>I29/G29*100</f>
        <v>90</v>
      </c>
      <c r="K29" s="9">
        <v>11</v>
      </c>
      <c r="L29" s="38">
        <f>K29/I29*100</f>
        <v>122.22222222222223</v>
      </c>
      <c r="M29" s="9" t="s">
        <v>20</v>
      </c>
      <c r="N29" s="63" t="s">
        <v>20</v>
      </c>
      <c r="O29" s="76">
        <v>10</v>
      </c>
      <c r="P29" s="40" t="s">
        <v>20</v>
      </c>
      <c r="Q29" s="40" t="s">
        <v>20</v>
      </c>
      <c r="R29" s="42">
        <f t="shared" si="5"/>
        <v>10</v>
      </c>
      <c r="S29" s="167">
        <f>R29/K29*100</f>
        <v>90.9090909090909</v>
      </c>
      <c r="T29" s="169" t="s">
        <v>20</v>
      </c>
      <c r="U29" s="171">
        <f>R29/'P124～125（）'!U29*100</f>
        <v>83.33333333333334</v>
      </c>
    </row>
    <row r="30" spans="1:21" ht="39.75" customHeight="1">
      <c r="A30" s="99"/>
      <c r="B30" s="100" t="s">
        <v>61</v>
      </c>
      <c r="C30" s="101"/>
      <c r="D30" s="102"/>
      <c r="E30" s="43">
        <v>8442</v>
      </c>
      <c r="F30" s="44">
        <v>102.71322545321814</v>
      </c>
      <c r="G30" s="43">
        <v>7476</v>
      </c>
      <c r="H30" s="44">
        <f>G30/E30*100</f>
        <v>88.55721393034825</v>
      </c>
      <c r="I30" s="43">
        <v>6856</v>
      </c>
      <c r="J30" s="44">
        <f>I30/G30*100</f>
        <v>91.70679507758159</v>
      </c>
      <c r="K30" s="43">
        <v>3878</v>
      </c>
      <c r="L30" s="44">
        <f>K30/I30*100</f>
        <v>56.56359393232206</v>
      </c>
      <c r="M30" s="43">
        <f>SUM(M23:M29)</f>
        <v>3752</v>
      </c>
      <c r="N30" s="152">
        <f>SUM(N23:N29)</f>
        <v>25</v>
      </c>
      <c r="O30" s="153">
        <f>SUM(O23:O29)</f>
        <v>58</v>
      </c>
      <c r="P30" s="43">
        <f>SUM(P23:P29)</f>
        <v>5</v>
      </c>
      <c r="Q30" s="43" t="s">
        <v>20</v>
      </c>
      <c r="R30" s="90">
        <f t="shared" si="5"/>
        <v>3840</v>
      </c>
      <c r="S30" s="168">
        <f>R30/K30*100</f>
        <v>99.02011346054668</v>
      </c>
      <c r="T30" s="58">
        <f>R30/'P124～125（）'!K30*100</f>
        <v>972.1518987341773</v>
      </c>
      <c r="U30" s="172">
        <f>R30/'P124～125（）'!U30*100</f>
        <v>45.48685145700071</v>
      </c>
    </row>
    <row r="31" spans="1:21" ht="39.75" customHeight="1" thickBot="1">
      <c r="A31" s="147" t="s">
        <v>58</v>
      </c>
      <c r="B31" s="148"/>
      <c r="C31" s="148"/>
      <c r="D31" s="148"/>
      <c r="E31" s="46">
        <v>1227228</v>
      </c>
      <c r="F31" s="47">
        <v>99.02598162348231</v>
      </c>
      <c r="G31" s="46">
        <v>1207283</v>
      </c>
      <c r="H31" s="47">
        <f>G31/E31*100</f>
        <v>98.37479262207187</v>
      </c>
      <c r="I31" s="46">
        <v>1193310</v>
      </c>
      <c r="J31" s="47">
        <f>I31/G31*100</f>
        <v>98.84260773985885</v>
      </c>
      <c r="K31" s="46">
        <v>1173782</v>
      </c>
      <c r="L31" s="47">
        <f>K31/I31*100</f>
        <v>98.36354342124008</v>
      </c>
      <c r="M31" s="46">
        <f>M22+M30</f>
        <v>849385</v>
      </c>
      <c r="N31" s="154">
        <f>N22+N30</f>
        <v>220379</v>
      </c>
      <c r="O31" s="46">
        <f>O22+O30</f>
        <v>68146</v>
      </c>
      <c r="P31" s="155">
        <f>P22+P30</f>
        <v>21603</v>
      </c>
      <c r="Q31" s="155">
        <f>Q22</f>
        <v>1638</v>
      </c>
      <c r="R31" s="156">
        <f t="shared" si="5"/>
        <v>1161151</v>
      </c>
      <c r="S31" s="168">
        <f>R31/K31*100</f>
        <v>98.92390580192915</v>
      </c>
      <c r="T31" s="58">
        <f>R31/'P124～125（）'!K31*100</f>
        <v>96.67396553159604</v>
      </c>
      <c r="U31" s="172">
        <f>R31/'P124～125（）'!U31*100</f>
        <v>94.61575192221821</v>
      </c>
    </row>
  </sheetData>
  <sheetProtection/>
  <mergeCells count="48">
    <mergeCell ref="B20:D20"/>
    <mergeCell ref="B13:D13"/>
    <mergeCell ref="C7:D7"/>
    <mergeCell ref="C8:D8"/>
    <mergeCell ref="B19:D19"/>
    <mergeCell ref="B15:D15"/>
    <mergeCell ref="B16:D16"/>
    <mergeCell ref="B17:D17"/>
    <mergeCell ref="B10:B12"/>
    <mergeCell ref="C10:D10"/>
    <mergeCell ref="B30:D30"/>
    <mergeCell ref="A31:D31"/>
    <mergeCell ref="A7:A22"/>
    <mergeCell ref="A23:A30"/>
    <mergeCell ref="B21:D21"/>
    <mergeCell ref="B29:D29"/>
    <mergeCell ref="B14:D14"/>
    <mergeCell ref="C9:D9"/>
    <mergeCell ref="B26:D26"/>
    <mergeCell ref="B27:D27"/>
    <mergeCell ref="B28:D28"/>
    <mergeCell ref="B22:D22"/>
    <mergeCell ref="B23:D23"/>
    <mergeCell ref="B24:D24"/>
    <mergeCell ref="B25:D25"/>
    <mergeCell ref="A2:U2"/>
    <mergeCell ref="A3:D3"/>
    <mergeCell ref="B18:D18"/>
    <mergeCell ref="C11:D11"/>
    <mergeCell ref="C12:D12"/>
    <mergeCell ref="B7:B9"/>
    <mergeCell ref="T5:U5"/>
    <mergeCell ref="M5:R5"/>
    <mergeCell ref="A4:D6"/>
    <mergeCell ref="E4:F4"/>
    <mergeCell ref="G4:H4"/>
    <mergeCell ref="E5:E6"/>
    <mergeCell ref="F5:F6"/>
    <mergeCell ref="M4:U4"/>
    <mergeCell ref="G5:G6"/>
    <mergeCell ref="H5:H6"/>
    <mergeCell ref="S5:S6"/>
    <mergeCell ref="I4:J4"/>
    <mergeCell ref="I5:I6"/>
    <mergeCell ref="J5:J6"/>
    <mergeCell ref="K4:L4"/>
    <mergeCell ref="K5:K6"/>
    <mergeCell ref="L5:L6"/>
  </mergeCells>
  <printOptions horizontalCentered="1"/>
  <pageMargins left="0.7874015748031497" right="0.7874015748031497" top="0.7874015748031497" bottom="0.7874015748031497" header="0" footer="0"/>
  <pageSetup horizontalDpi="600" verticalDpi="600" orientation="portrait" paperSize="9" scale="65" r:id="rId2"/>
  <colBreaks count="1" manualBreakCount="1">
    <brk id="14" max="65535" man="1"/>
  </colBreaks>
  <ignoredErrors>
    <ignoredError sqref="M9 M12 R21:R22 H30:H31 M30 M21 P24:P25 R9:R12 H21:H22 H12 H9" formula="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2013-05-07T01:55:25Z</cp:lastPrinted>
  <dcterms:created xsi:type="dcterms:W3CDTF">2009-06-12T06:34:24Z</dcterms:created>
  <dcterms:modified xsi:type="dcterms:W3CDTF">2014-02-04T01:04:00Z</dcterms:modified>
  <cp:category/>
  <cp:version/>
  <cp:contentType/>
  <cp:contentStatus/>
</cp:coreProperties>
</file>