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tabRatio="808" activeTab="0"/>
  </bookViews>
  <sheets>
    <sheet name="P20～21" sheetId="1" r:id="rId1"/>
    <sheet name="P22～23" sheetId="2" r:id="rId2"/>
  </sheets>
  <definedNames>
    <definedName name="_xlnm.Print_Area" localSheetId="0">'P20～21'!$A$1:$AB$46</definedName>
    <definedName name="_xlnm.Print_Area" localSheetId="1">'P22～23'!$A$1:$BD$48</definedName>
  </definedNames>
  <calcPr fullCalcOnLoad="1"/>
</workbook>
</file>

<file path=xl/sharedStrings.xml><?xml version="1.0" encoding="utf-8"?>
<sst xmlns="http://schemas.openxmlformats.org/spreadsheetml/2006/main" count="245" uniqueCount="60">
  <si>
    <t>予　算　額</t>
  </si>
  <si>
    <t>調　定　額</t>
  </si>
  <si>
    <t>収 入 済 額</t>
  </si>
  <si>
    <t>Ａ　</t>
  </si>
  <si>
    <t>Ｂ　</t>
  </si>
  <si>
    <t>Ｃ　</t>
  </si>
  <si>
    <t>ゴルフ場利用税</t>
  </si>
  <si>
    <t>現</t>
  </si>
  <si>
    <t>滞</t>
  </si>
  <si>
    <t>計</t>
  </si>
  <si>
    <t xml:space="preserve"> 利  子  割</t>
  </si>
  <si>
    <t>配  当  割</t>
  </si>
  <si>
    <t>（ 普 通 税 ）</t>
  </si>
  <si>
    <t>株式等譲渡
所  得  割</t>
  </si>
  <si>
    <t>計</t>
  </si>
  <si>
    <t>税 目</t>
  </si>
  <si>
    <t>地 方 消 費 税</t>
  </si>
  <si>
    <t>事    業    税</t>
  </si>
  <si>
    <t>県    民    税</t>
  </si>
  <si>
    <t>県          税</t>
  </si>
  <si>
    <t>現</t>
  </si>
  <si>
    <t>滞</t>
  </si>
  <si>
    <t>現</t>
  </si>
  <si>
    <t>滞</t>
  </si>
  <si>
    <t>計</t>
  </si>
  <si>
    <t>現</t>
  </si>
  <si>
    <t>滞</t>
  </si>
  <si>
    <t>計</t>
  </si>
  <si>
    <t>調  定  収  入  状  況  調</t>
  </si>
  <si>
    <r>
      <t>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欠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損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額</t>
    </r>
  </si>
  <si>
    <r>
      <t>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未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済 額</t>
    </r>
  </si>
  <si>
    <t>過誤
納額</t>
  </si>
  <si>
    <t>収入済額と予算額
との差（Ｃ－Ａ)</t>
  </si>
  <si>
    <t>収入歩合（％）</t>
  </si>
  <si>
    <t>(つづき）</t>
  </si>
  <si>
    <t>不動産取得税</t>
  </si>
  <si>
    <t>（ 目 的 税 ）</t>
  </si>
  <si>
    <t>産業廃棄物税</t>
  </si>
  <si>
    <t>（旧法による税）</t>
  </si>
  <si>
    <t>特別地方消費税</t>
  </si>
  <si>
    <t>狩   猟   税</t>
  </si>
  <si>
    <r>
      <t>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油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税</t>
    </r>
  </si>
  <si>
    <t>自動車取得税</t>
  </si>
  <si>
    <t>鉱   区   税</t>
  </si>
  <si>
    <r>
      <t>自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動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税</t>
    </r>
  </si>
  <si>
    <r>
      <t>た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こ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 xml:space="preserve"> 税</t>
    </r>
  </si>
  <si>
    <t>（単位：円）</t>
  </si>
  <si>
    <t>区 分</t>
  </si>
  <si>
    <t>（1）税目別比較</t>
  </si>
  <si>
    <t>個      人</t>
  </si>
  <si>
    <t>法      人</t>
  </si>
  <si>
    <t xml:space="preserve">       個     人</t>
  </si>
  <si>
    <t xml:space="preserve">       法     人</t>
  </si>
  <si>
    <t>21年度</t>
  </si>
  <si>
    <t>－</t>
  </si>
  <si>
    <t>-</t>
  </si>
  <si>
    <t>22年度</t>
  </si>
  <si>
    <t xml:space="preserve">　　　                     　４．平  成  23  年  度 </t>
  </si>
  <si>
    <t>23年度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</si>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</sst>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0_ "/>
    <numFmt numFmtId="180" formatCode="#,##0_);[Red]\(#,##0\)"/>
    <numFmt numFmtId="181" formatCode="0;&quot;△ &quot;0"/>
    <numFmt numFmtId="182" formatCode="#,##0;&quot;△ &quot;#,##0"/>
    <numFmt numFmtId="183" formatCode="#,##0;[Red]#,##0"/>
    <numFmt numFmtId="184" formatCode="#,##0.0_);[Red]\(#,##0.0\)"/>
    <numFmt numFmtId="185" formatCode="#,##0.0_ "/>
    <numFmt numFmtId="186" formatCode="[&lt;=999]000;[&lt;=9999]000\-00;000\-0000"/>
    <numFmt numFmtId="187" formatCode="#,##0.0"/>
    <numFmt numFmtId="188" formatCode="0.0%"/>
    <numFmt numFmtId="189" formatCode="#,##0.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標準ゴシック"/>
      <family val="3"/>
    </font>
    <font>
      <u val="single"/>
      <sz val="8.25"/>
      <color indexed="36"/>
      <name val="標準ゴシック"/>
      <family val="3"/>
    </font>
    <font>
      <sz val="11"/>
      <name val="ＭＳ ゴシック"/>
      <family val="3"/>
    </font>
    <font>
      <b/>
      <sz val="16"/>
      <name val="ＤＨＰ平成明朝体W7"/>
      <family val="1"/>
    </font>
    <font>
      <sz val="18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left"/>
      <protection locked="0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Alignment="1" applyProtection="1">
      <alignment/>
      <protection locked="0"/>
    </xf>
    <xf numFmtId="3" fontId="5" fillId="0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 applyProtection="1">
      <alignment horizontal="right"/>
      <protection locked="0"/>
    </xf>
    <xf numFmtId="3" fontId="11" fillId="0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5" fillId="33" borderId="19" xfId="0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3" fontId="11" fillId="0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5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2" fontId="5" fillId="0" borderId="2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 applyProtection="1">
      <alignment horizontal="right"/>
      <protection locked="0"/>
    </xf>
    <xf numFmtId="2" fontId="5" fillId="0" borderId="28" xfId="0" applyNumberFormat="1" applyFont="1" applyBorder="1" applyAlignment="1">
      <alignment horizontal="right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distributed" vertical="center"/>
    </xf>
    <xf numFmtId="2" fontId="5" fillId="0" borderId="30" xfId="0" applyNumberFormat="1" applyFont="1" applyBorder="1" applyAlignment="1">
      <alignment horizontal="distributed" vertical="center"/>
    </xf>
    <xf numFmtId="2" fontId="5" fillId="0" borderId="31" xfId="0" applyNumberFormat="1" applyFont="1" applyBorder="1" applyAlignment="1">
      <alignment horizontal="distributed" vertical="center"/>
    </xf>
    <xf numFmtId="2" fontId="5" fillId="0" borderId="32" xfId="0" applyNumberFormat="1" applyFont="1" applyBorder="1" applyAlignment="1">
      <alignment horizontal="distributed" vertical="center"/>
    </xf>
    <xf numFmtId="2" fontId="5" fillId="0" borderId="0" xfId="0" applyNumberFormat="1" applyFont="1" applyBorder="1" applyAlignment="1">
      <alignment horizontal="distributed" vertical="center"/>
    </xf>
    <xf numFmtId="2" fontId="5" fillId="0" borderId="12" xfId="0" applyNumberFormat="1" applyFont="1" applyBorder="1" applyAlignment="1">
      <alignment horizontal="distributed" vertical="center"/>
    </xf>
    <xf numFmtId="2" fontId="5" fillId="0" borderId="33" xfId="0" applyNumberFormat="1" applyFont="1" applyBorder="1" applyAlignment="1">
      <alignment horizontal="distributed" vertical="center"/>
    </xf>
    <xf numFmtId="2" fontId="5" fillId="0" borderId="22" xfId="0" applyNumberFormat="1" applyFont="1" applyBorder="1" applyAlignment="1">
      <alignment horizontal="distributed" vertical="center"/>
    </xf>
    <xf numFmtId="2" fontId="5" fillId="0" borderId="34" xfId="0" applyNumberFormat="1" applyFont="1" applyBorder="1" applyAlignment="1">
      <alignment horizontal="distributed" vertical="center"/>
    </xf>
    <xf numFmtId="2" fontId="5" fillId="0" borderId="35" xfId="0" applyNumberFormat="1" applyFont="1" applyBorder="1" applyAlignment="1">
      <alignment horizontal="distributed" vertical="center"/>
    </xf>
    <xf numFmtId="2" fontId="5" fillId="0" borderId="25" xfId="0" applyNumberFormat="1" applyFont="1" applyBorder="1" applyAlignment="1">
      <alignment horizontal="distributed" vertical="center"/>
    </xf>
    <xf numFmtId="2" fontId="5" fillId="0" borderId="11" xfId="0" applyNumberFormat="1" applyFont="1" applyBorder="1" applyAlignment="1">
      <alignment horizontal="distributed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29" xfId="0" applyNumberFormat="1" applyFont="1" applyFill="1" applyBorder="1" applyAlignment="1">
      <alignment horizontal="distributed" vertical="center"/>
    </xf>
    <xf numFmtId="2" fontId="5" fillId="0" borderId="30" xfId="0" applyNumberFormat="1" applyFont="1" applyFill="1" applyBorder="1" applyAlignment="1">
      <alignment horizontal="distributed" vertical="center"/>
    </xf>
    <xf numFmtId="2" fontId="5" fillId="0" borderId="31" xfId="0" applyNumberFormat="1" applyFont="1" applyFill="1" applyBorder="1" applyAlignment="1">
      <alignment horizontal="distributed" vertical="center"/>
    </xf>
    <xf numFmtId="2" fontId="5" fillId="0" borderId="32" xfId="0" applyNumberFormat="1" applyFont="1" applyFill="1" applyBorder="1" applyAlignment="1">
      <alignment horizontal="distributed" vertical="center"/>
    </xf>
    <xf numFmtId="2" fontId="5" fillId="0" borderId="0" xfId="0" applyNumberFormat="1" applyFont="1" applyFill="1" applyBorder="1" applyAlignment="1">
      <alignment horizontal="distributed" vertical="center"/>
    </xf>
    <xf numFmtId="2" fontId="5" fillId="0" borderId="12" xfId="0" applyNumberFormat="1" applyFont="1" applyFill="1" applyBorder="1" applyAlignment="1">
      <alignment horizontal="distributed" vertical="center"/>
    </xf>
    <xf numFmtId="2" fontId="5" fillId="0" borderId="35" xfId="0" applyNumberFormat="1" applyFont="1" applyFill="1" applyBorder="1" applyAlignment="1">
      <alignment horizontal="distributed" vertical="center"/>
    </xf>
    <xf numFmtId="2" fontId="5" fillId="0" borderId="25" xfId="0" applyNumberFormat="1" applyFont="1" applyFill="1" applyBorder="1" applyAlignment="1">
      <alignment horizontal="distributed" vertical="center"/>
    </xf>
    <xf numFmtId="2" fontId="5" fillId="0" borderId="11" xfId="0" applyNumberFormat="1" applyFont="1" applyFill="1" applyBorder="1" applyAlignment="1">
      <alignment horizontal="distributed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2" fontId="5" fillId="0" borderId="3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2" fontId="5" fillId="0" borderId="25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 wrapText="1"/>
    </xf>
    <xf numFmtId="2" fontId="5" fillId="0" borderId="35" xfId="0" applyNumberFormat="1" applyFont="1" applyBorder="1" applyAlignment="1">
      <alignment horizontal="center" vertical="top"/>
    </xf>
    <xf numFmtId="2" fontId="5" fillId="0" borderId="25" xfId="0" applyNumberFormat="1" applyFont="1" applyBorder="1" applyAlignment="1">
      <alignment horizontal="center" vertical="top"/>
    </xf>
    <xf numFmtId="187" fontId="11" fillId="0" borderId="19" xfId="0" applyNumberFormat="1" applyFont="1" applyFill="1" applyBorder="1" applyAlignment="1" applyProtection="1">
      <alignment horizontal="right" vertical="center"/>
      <protection locked="0"/>
    </xf>
    <xf numFmtId="187" fontId="11" fillId="0" borderId="20" xfId="0" applyNumberFormat="1" applyFont="1" applyFill="1" applyBorder="1" applyAlignment="1" applyProtection="1">
      <alignment horizontal="right" vertical="center"/>
      <protection locked="0"/>
    </xf>
    <xf numFmtId="187" fontId="11" fillId="0" borderId="36" xfId="0" applyNumberFormat="1" applyFont="1" applyFill="1" applyBorder="1" applyAlignment="1" applyProtection="1">
      <alignment horizontal="right" vertical="center"/>
      <protection locked="0"/>
    </xf>
    <xf numFmtId="187" fontId="5" fillId="0" borderId="19" xfId="0" applyNumberFormat="1" applyFont="1" applyFill="1" applyBorder="1" applyAlignment="1" applyProtection="1">
      <alignment horizontal="right" vertical="center"/>
      <protection locked="0"/>
    </xf>
    <xf numFmtId="187" fontId="5" fillId="0" borderId="20" xfId="0" applyNumberFormat="1" applyFont="1" applyFill="1" applyBorder="1" applyAlignment="1" applyProtection="1">
      <alignment horizontal="right" vertical="center"/>
      <protection locked="0"/>
    </xf>
    <xf numFmtId="187" fontId="5" fillId="0" borderId="36" xfId="0" applyNumberFormat="1" applyFont="1" applyFill="1" applyBorder="1" applyAlignment="1" applyProtection="1">
      <alignment horizontal="right" vertical="center"/>
      <protection locked="0"/>
    </xf>
    <xf numFmtId="187" fontId="11" fillId="0" borderId="16" xfId="0" applyNumberFormat="1" applyFont="1" applyFill="1" applyBorder="1" applyAlignment="1" applyProtection="1">
      <alignment horizontal="right" vertical="center"/>
      <protection locked="0"/>
    </xf>
    <xf numFmtId="187" fontId="11" fillId="0" borderId="17" xfId="0" applyNumberFormat="1" applyFont="1" applyFill="1" applyBorder="1" applyAlignment="1" applyProtection="1">
      <alignment horizontal="right" vertical="center"/>
      <protection locked="0"/>
    </xf>
    <xf numFmtId="187" fontId="11" fillId="0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7" fontId="5" fillId="0" borderId="16" xfId="0" applyNumberFormat="1" applyFont="1" applyFill="1" applyBorder="1" applyAlignment="1" applyProtection="1">
      <alignment horizontal="right" vertical="center"/>
      <protection locked="0"/>
    </xf>
    <xf numFmtId="187" fontId="5" fillId="0" borderId="17" xfId="0" applyNumberFormat="1" applyFont="1" applyFill="1" applyBorder="1" applyAlignment="1" applyProtection="1">
      <alignment horizontal="right" vertical="center"/>
      <protection locked="0"/>
    </xf>
    <xf numFmtId="187" fontId="5" fillId="0" borderId="18" xfId="0" applyNumberFormat="1" applyFont="1" applyFill="1" applyBorder="1" applyAlignment="1" applyProtection="1">
      <alignment horizontal="right" vertical="center"/>
      <protection locked="0"/>
    </xf>
    <xf numFmtId="187" fontId="11" fillId="0" borderId="18" xfId="0" applyNumberFormat="1" applyFont="1" applyFill="1" applyBorder="1" applyAlignment="1" applyProtection="1">
      <alignment horizontal="right" vertical="center"/>
      <protection locked="0"/>
    </xf>
    <xf numFmtId="187" fontId="5" fillId="0" borderId="21" xfId="0" applyNumberFormat="1" applyFont="1" applyFill="1" applyBorder="1" applyAlignment="1" applyProtection="1">
      <alignment horizontal="right" vertical="center"/>
      <protection locked="0"/>
    </xf>
    <xf numFmtId="187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left"/>
      <protection locked="0"/>
    </xf>
    <xf numFmtId="187" fontId="5" fillId="0" borderId="19" xfId="0" applyNumberFormat="1" applyFont="1" applyFill="1" applyBorder="1" applyAlignment="1" applyProtection="1">
      <alignment horizontal="center" vertical="center"/>
      <protection locked="0"/>
    </xf>
    <xf numFmtId="187" fontId="5" fillId="0" borderId="20" xfId="0" applyNumberFormat="1" applyFont="1" applyFill="1" applyBorder="1" applyAlignment="1" applyProtection="1">
      <alignment horizontal="center" vertical="center"/>
      <protection locked="0"/>
    </xf>
    <xf numFmtId="187" fontId="5" fillId="0" borderId="21" xfId="0" applyNumberFormat="1" applyFont="1" applyFill="1" applyBorder="1" applyAlignment="1" applyProtection="1">
      <alignment horizontal="center" vertical="center"/>
      <protection locked="0"/>
    </xf>
    <xf numFmtId="187" fontId="11" fillId="0" borderId="19" xfId="0" applyNumberFormat="1" applyFont="1" applyFill="1" applyBorder="1" applyAlignment="1" applyProtection="1">
      <alignment horizontal="center" vertical="center"/>
      <protection locked="0"/>
    </xf>
    <xf numFmtId="187" fontId="11" fillId="0" borderId="20" xfId="0" applyNumberFormat="1" applyFont="1" applyFill="1" applyBorder="1" applyAlignment="1" applyProtection="1">
      <alignment horizontal="center" vertical="center"/>
      <protection locked="0"/>
    </xf>
    <xf numFmtId="187" fontId="11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5" fillId="0" borderId="38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 applyProtection="1">
      <alignment horizontal="center"/>
      <protection locked="0"/>
    </xf>
    <xf numFmtId="38" fontId="5" fillId="0" borderId="13" xfId="0" applyNumberFormat="1" applyFont="1" applyFill="1" applyBorder="1" applyAlignment="1">
      <alignment vertical="center"/>
    </xf>
    <xf numFmtId="38" fontId="11" fillId="0" borderId="13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38" fontId="5" fillId="0" borderId="14" xfId="0" applyNumberFormat="1" applyFont="1" applyFill="1" applyBorder="1" applyAlignment="1">
      <alignment vertical="center"/>
    </xf>
    <xf numFmtId="2" fontId="5" fillId="0" borderId="38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distributed" vertical="center" wrapText="1"/>
    </xf>
    <xf numFmtId="3" fontId="11" fillId="0" borderId="19" xfId="0" applyNumberFormat="1" applyFont="1" applyBorder="1" applyAlignment="1">
      <alignment horizontal="right" vertical="center"/>
    </xf>
    <xf numFmtId="3" fontId="11" fillId="0" borderId="2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10" fillId="0" borderId="0" xfId="0" applyNumberFormat="1" applyFont="1" applyAlignment="1" applyProtection="1">
      <alignment horizontal="center"/>
      <protection locked="0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14" fillId="0" borderId="19" xfId="0" applyNumberFormat="1" applyFont="1" applyFill="1" applyBorder="1" applyAlignment="1">
      <alignment horizontal="right"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21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 vertical="center"/>
    </xf>
    <xf numFmtId="182" fontId="5" fillId="0" borderId="17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/>
    </xf>
    <xf numFmtId="176" fontId="14" fillId="0" borderId="16" xfId="0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horizontal="right" vertical="center"/>
    </xf>
    <xf numFmtId="176" fontId="14" fillId="0" borderId="18" xfId="0" applyNumberFormat="1" applyFont="1" applyFill="1" applyBorder="1" applyAlignment="1">
      <alignment horizontal="right" vertical="center"/>
    </xf>
    <xf numFmtId="2" fontId="5" fillId="0" borderId="30" xfId="0" applyNumberFormat="1" applyFont="1" applyBorder="1" applyAlignment="1">
      <alignment horizontal="distributed" vertical="center" wrapText="1"/>
    </xf>
    <xf numFmtId="2" fontId="5" fillId="0" borderId="31" xfId="0" applyNumberFormat="1" applyFont="1" applyBorder="1" applyAlignment="1">
      <alignment horizontal="distributed" vertical="center" wrapText="1"/>
    </xf>
    <xf numFmtId="2" fontId="5" fillId="0" borderId="32" xfId="0" applyNumberFormat="1" applyFont="1" applyBorder="1" applyAlignment="1">
      <alignment horizontal="distributed" vertical="center" wrapText="1"/>
    </xf>
    <xf numFmtId="2" fontId="5" fillId="0" borderId="0" xfId="0" applyNumberFormat="1" applyFont="1" applyBorder="1" applyAlignment="1">
      <alignment horizontal="distributed" vertical="center" wrapText="1"/>
    </xf>
    <xf numFmtId="2" fontId="5" fillId="0" borderId="12" xfId="0" applyNumberFormat="1" applyFont="1" applyBorder="1" applyAlignment="1">
      <alignment horizontal="distributed" vertical="center" wrapText="1"/>
    </xf>
    <xf numFmtId="2" fontId="5" fillId="0" borderId="35" xfId="0" applyNumberFormat="1" applyFont="1" applyBorder="1" applyAlignment="1">
      <alignment horizontal="distributed" vertical="center" wrapText="1"/>
    </xf>
    <xf numFmtId="2" fontId="5" fillId="0" borderId="25" xfId="0" applyNumberFormat="1" applyFont="1" applyBorder="1" applyAlignment="1">
      <alignment horizontal="distributed" vertical="center" wrapText="1"/>
    </xf>
    <xf numFmtId="2" fontId="5" fillId="0" borderId="11" xfId="0" applyNumberFormat="1" applyFont="1" applyBorder="1" applyAlignment="1">
      <alignment horizontal="distributed" vertical="center" wrapText="1"/>
    </xf>
    <xf numFmtId="2" fontId="5" fillId="0" borderId="41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distributed" vertical="center" wrapText="1"/>
    </xf>
    <xf numFmtId="2" fontId="5" fillId="0" borderId="22" xfId="0" applyNumberFormat="1" applyFont="1" applyBorder="1" applyAlignment="1">
      <alignment horizontal="distributed" vertical="center" wrapText="1"/>
    </xf>
    <xf numFmtId="2" fontId="5" fillId="0" borderId="34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1685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7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62050"/>
          <a:ext cx="1685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7086600" y="11620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8</xdr:row>
      <xdr:rowOff>0</xdr:rowOff>
    </xdr:to>
    <xdr:sp>
      <xdr:nvSpPr>
        <xdr:cNvPr id="3" name="Line 2"/>
        <xdr:cNvSpPr>
          <a:spLocks/>
        </xdr:cNvSpPr>
      </xdr:nvSpPr>
      <xdr:spPr>
        <a:xfrm>
          <a:off x="7086600" y="11620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7086600" y="116205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zoomScale="75" zoomScaleNormal="75" zoomScaleSheetLayoutView="115" zoomScalePageLayoutView="0" workbookViewId="0" topLeftCell="A1">
      <pane xSplit="7" ySplit="8" topLeftCell="H3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J3" sqref="J3"/>
    </sheetView>
  </sheetViews>
  <sheetFormatPr defaultColWidth="2.625" defaultRowHeight="13.5"/>
  <cols>
    <col min="1" max="5" width="3.375" style="1" customWidth="1"/>
    <col min="6" max="7" width="2.625" style="1" customWidth="1"/>
    <col min="8" max="40" width="3.375" style="1" customWidth="1"/>
    <col min="41" max="41" width="7.00390625" style="1" customWidth="1"/>
    <col min="42" max="47" width="3.375" style="1" customWidth="1"/>
    <col min="48" max="16384" width="2.625" style="1" customWidth="1"/>
  </cols>
  <sheetData>
    <row r="1" spans="1:42" ht="34.5" customHeight="1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135" t="s">
        <v>28</v>
      </c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54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1"/>
      <c r="AR2" s="11"/>
      <c r="AS2" s="11"/>
      <c r="AT2" s="11"/>
      <c r="AU2" s="11"/>
      <c r="AV2" s="11"/>
      <c r="AW2" s="11"/>
      <c r="AX2" s="11"/>
      <c r="AY2" s="11"/>
      <c r="BB2" s="11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6"/>
    </row>
    <row r="4" spans="1:56" ht="13.5" customHeight="1">
      <c r="A4" s="46" t="s">
        <v>48</v>
      </c>
      <c r="B4" s="46"/>
      <c r="C4" s="46"/>
      <c r="D4" s="46"/>
      <c r="E4" s="46"/>
      <c r="F4" s="46"/>
      <c r="G4" s="46"/>
      <c r="H4" s="46"/>
      <c r="AC4" s="151"/>
      <c r="AZ4" s="127" t="s">
        <v>46</v>
      </c>
      <c r="BA4" s="127"/>
      <c r="BB4" s="127"/>
      <c r="BC4" s="127"/>
      <c r="BD4" s="127"/>
    </row>
    <row r="5" spans="1:56" ht="13.5" customHeight="1" thickBot="1">
      <c r="A5" s="47"/>
      <c r="B5" s="47"/>
      <c r="C5" s="47"/>
      <c r="D5" s="47"/>
      <c r="E5" s="47"/>
      <c r="F5" s="47"/>
      <c r="G5" s="47"/>
      <c r="H5" s="4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5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0"/>
      <c r="AZ5" s="128"/>
      <c r="BA5" s="128"/>
      <c r="BB5" s="128"/>
      <c r="BC5" s="128"/>
      <c r="BD5" s="128"/>
    </row>
    <row r="6" spans="1:56" ht="14.25" customHeight="1">
      <c r="A6" s="48"/>
      <c r="B6" s="49"/>
      <c r="C6" s="49"/>
      <c r="D6" s="53" t="s">
        <v>47</v>
      </c>
      <c r="E6" s="53"/>
      <c r="F6" s="53"/>
      <c r="G6" s="12"/>
      <c r="H6" s="51" t="s">
        <v>0</v>
      </c>
      <c r="I6" s="51"/>
      <c r="J6" s="51"/>
      <c r="K6" s="51"/>
      <c r="L6" s="51"/>
      <c r="M6" s="51"/>
      <c r="N6" s="51"/>
      <c r="O6" s="51" t="s">
        <v>1</v>
      </c>
      <c r="P6" s="51"/>
      <c r="Q6" s="51"/>
      <c r="R6" s="51"/>
      <c r="S6" s="51"/>
      <c r="T6" s="51"/>
      <c r="U6" s="51"/>
      <c r="V6" s="51" t="s">
        <v>2</v>
      </c>
      <c r="W6" s="51"/>
      <c r="X6" s="51"/>
      <c r="Y6" s="51"/>
      <c r="Z6" s="51"/>
      <c r="AA6" s="51"/>
      <c r="AB6" s="51"/>
      <c r="AC6" s="143" t="s">
        <v>29</v>
      </c>
      <c r="AD6" s="143"/>
      <c r="AE6" s="143"/>
      <c r="AF6" s="143"/>
      <c r="AG6" s="143"/>
      <c r="AH6" s="143"/>
      <c r="AI6" s="143" t="s">
        <v>30</v>
      </c>
      <c r="AJ6" s="143"/>
      <c r="AK6" s="143"/>
      <c r="AL6" s="143"/>
      <c r="AM6" s="143"/>
      <c r="AN6" s="143"/>
      <c r="AO6" s="154" t="s">
        <v>31</v>
      </c>
      <c r="AP6" s="154" t="s">
        <v>32</v>
      </c>
      <c r="AQ6" s="154"/>
      <c r="AR6" s="154"/>
      <c r="AS6" s="154"/>
      <c r="AT6" s="154"/>
      <c r="AU6" s="154"/>
      <c r="AV6" s="143" t="s">
        <v>33</v>
      </c>
      <c r="AW6" s="143"/>
      <c r="AX6" s="143"/>
      <c r="AY6" s="143"/>
      <c r="AZ6" s="143"/>
      <c r="BA6" s="143"/>
      <c r="BB6" s="143"/>
      <c r="BC6" s="143"/>
      <c r="BD6" s="144"/>
    </row>
    <row r="7" spans="1:56" ht="14.25" customHeight="1">
      <c r="A7" s="86"/>
      <c r="B7" s="87"/>
      <c r="C7" s="87"/>
      <c r="D7" s="87"/>
      <c r="E7" s="87"/>
      <c r="F7" s="87"/>
      <c r="G7" s="14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5"/>
      <c r="AP7" s="155"/>
      <c r="AQ7" s="155"/>
      <c r="AR7" s="155"/>
      <c r="AS7" s="155"/>
      <c r="AT7" s="155"/>
      <c r="AU7" s="155"/>
      <c r="AV7" s="145"/>
      <c r="AW7" s="145"/>
      <c r="AX7" s="145"/>
      <c r="AY7" s="145"/>
      <c r="AZ7" s="145"/>
      <c r="BA7" s="145"/>
      <c r="BB7" s="145"/>
      <c r="BC7" s="145"/>
      <c r="BD7" s="146"/>
    </row>
    <row r="8" spans="1:56" ht="14.25" customHeight="1">
      <c r="A8" s="116" t="s">
        <v>15</v>
      </c>
      <c r="B8" s="117"/>
      <c r="C8" s="117"/>
      <c r="D8" s="50"/>
      <c r="E8" s="50"/>
      <c r="F8" s="50"/>
      <c r="G8" s="13"/>
      <c r="H8" s="54" t="s">
        <v>3</v>
      </c>
      <c r="I8" s="54"/>
      <c r="J8" s="54"/>
      <c r="K8" s="54"/>
      <c r="L8" s="54"/>
      <c r="M8" s="54"/>
      <c r="N8" s="54"/>
      <c r="O8" s="54" t="s">
        <v>4</v>
      </c>
      <c r="P8" s="54"/>
      <c r="Q8" s="54"/>
      <c r="R8" s="54"/>
      <c r="S8" s="54"/>
      <c r="T8" s="54"/>
      <c r="U8" s="54"/>
      <c r="V8" s="54" t="s">
        <v>5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145"/>
      <c r="AP8" s="155"/>
      <c r="AQ8" s="155"/>
      <c r="AR8" s="155"/>
      <c r="AS8" s="155"/>
      <c r="AT8" s="155"/>
      <c r="AU8" s="155"/>
      <c r="AV8" s="142" t="s">
        <v>58</v>
      </c>
      <c r="AW8" s="142"/>
      <c r="AX8" s="142"/>
      <c r="AY8" s="142" t="s">
        <v>56</v>
      </c>
      <c r="AZ8" s="142"/>
      <c r="BA8" s="142"/>
      <c r="BB8" s="142" t="s">
        <v>53</v>
      </c>
      <c r="BC8" s="142"/>
      <c r="BD8" s="148"/>
    </row>
    <row r="9" spans="1:56" ht="20.25" customHeight="1">
      <c r="A9" s="88" t="s">
        <v>19</v>
      </c>
      <c r="B9" s="89"/>
      <c r="C9" s="89"/>
      <c r="D9" s="89"/>
      <c r="E9" s="90"/>
      <c r="F9" s="55" t="s">
        <v>7</v>
      </c>
      <c r="G9" s="56"/>
      <c r="H9" s="35">
        <f>H12+'P22～23'!H30:N30+'P22～23'!H39:N39</f>
        <v>100043000000</v>
      </c>
      <c r="I9" s="36"/>
      <c r="J9" s="36"/>
      <c r="K9" s="36"/>
      <c r="L9" s="36"/>
      <c r="M9" s="36"/>
      <c r="N9" s="37"/>
      <c r="O9" s="35">
        <f>O12+'P22～23'!O30:U30+'P22～23'!O39:U39</f>
        <v>102717290516</v>
      </c>
      <c r="P9" s="36"/>
      <c r="Q9" s="36"/>
      <c r="R9" s="36"/>
      <c r="S9" s="36"/>
      <c r="T9" s="36"/>
      <c r="U9" s="37"/>
      <c r="V9" s="35">
        <f>V12+'P22～23'!V30:AB30+'P22～23'!V39:AB39</f>
        <v>101515759092</v>
      </c>
      <c r="W9" s="36"/>
      <c r="X9" s="36"/>
      <c r="Y9" s="36"/>
      <c r="Z9" s="36"/>
      <c r="AA9" s="36"/>
      <c r="AB9" s="37"/>
      <c r="AC9" s="35">
        <f>AC12+'P22～23'!AC30:AH30+'P22～23'!AC39:AH39</f>
        <v>3292084</v>
      </c>
      <c r="AD9" s="36"/>
      <c r="AE9" s="36"/>
      <c r="AF9" s="36"/>
      <c r="AG9" s="36"/>
      <c r="AH9" s="37"/>
      <c r="AI9" s="35">
        <f>AI12+'P22～23'!AI30:AN30+'P22～23'!AI39:AN39</f>
        <v>1198239340</v>
      </c>
      <c r="AJ9" s="36"/>
      <c r="AK9" s="36"/>
      <c r="AL9" s="36"/>
      <c r="AM9" s="36"/>
      <c r="AN9" s="37"/>
      <c r="AO9" s="19">
        <f>AO12+'P22～23'!AO30+'P22～23'!AO39</f>
        <v>0</v>
      </c>
      <c r="AP9" s="149">
        <f>SUM('P20～21'!V9:AB9)-SUM('P20～21'!H9:N9)</f>
        <v>1472759092</v>
      </c>
      <c r="AQ9" s="149"/>
      <c r="AR9" s="149"/>
      <c r="AS9" s="149"/>
      <c r="AT9" s="149"/>
      <c r="AU9" s="149"/>
      <c r="AV9" s="121">
        <f>SUM('P20～21'!V9:AB9)/SUM('P20～21'!O9:U9)*100</f>
        <v>98.8302539738304</v>
      </c>
      <c r="AW9" s="122"/>
      <c r="AX9" s="133"/>
      <c r="AY9" s="121">
        <v>98.79708995753373</v>
      </c>
      <c r="AZ9" s="122"/>
      <c r="BA9" s="133"/>
      <c r="BB9" s="121">
        <v>98.5528774479109</v>
      </c>
      <c r="BC9" s="122"/>
      <c r="BD9" s="123"/>
    </row>
    <row r="10" spans="1:56" ht="20.25" customHeight="1">
      <c r="A10" s="91"/>
      <c r="B10" s="92"/>
      <c r="C10" s="92"/>
      <c r="D10" s="92"/>
      <c r="E10" s="93"/>
      <c r="F10" s="55" t="s">
        <v>8</v>
      </c>
      <c r="G10" s="56"/>
      <c r="H10" s="35">
        <f>H13+'P22～23'!H31:N31+'P22～23'!H40:N40</f>
        <v>1257000000</v>
      </c>
      <c r="I10" s="36"/>
      <c r="J10" s="36"/>
      <c r="K10" s="36"/>
      <c r="L10" s="36"/>
      <c r="M10" s="36"/>
      <c r="N10" s="37"/>
      <c r="O10" s="35">
        <f>O13+'P22～23'!O31:U31+'P22～23'!O40:U40</f>
        <v>4759197738</v>
      </c>
      <c r="P10" s="36"/>
      <c r="Q10" s="36"/>
      <c r="R10" s="36"/>
      <c r="S10" s="36"/>
      <c r="T10" s="36"/>
      <c r="U10" s="37"/>
      <c r="V10" s="35">
        <f>V13+'P22～23'!V31:AB31+'P22～23'!V40:AB40</f>
        <v>1098489669</v>
      </c>
      <c r="W10" s="36"/>
      <c r="X10" s="36"/>
      <c r="Y10" s="36"/>
      <c r="Z10" s="36"/>
      <c r="AA10" s="36"/>
      <c r="AB10" s="37"/>
      <c r="AC10" s="35">
        <f>AC13+'P22～23'!AC31:AH31+'P22～23'!AC40:AH40</f>
        <v>327891067</v>
      </c>
      <c r="AD10" s="36"/>
      <c r="AE10" s="36"/>
      <c r="AF10" s="36"/>
      <c r="AG10" s="36"/>
      <c r="AH10" s="37"/>
      <c r="AI10" s="35">
        <f>AI13+'P22～23'!AI31:AN31+'P22～23'!AI40:AN40</f>
        <v>3332817002</v>
      </c>
      <c r="AJ10" s="36"/>
      <c r="AK10" s="36"/>
      <c r="AL10" s="36"/>
      <c r="AM10" s="36"/>
      <c r="AN10" s="37"/>
      <c r="AO10" s="19">
        <f>AO13+'P22～23'!AO31+'P22～23'!AO40</f>
        <v>0</v>
      </c>
      <c r="AP10" s="149">
        <f>SUM('P20～21'!V10:AB10)-SUM('P20～21'!H10:N10)</f>
        <v>-158510331</v>
      </c>
      <c r="AQ10" s="149"/>
      <c r="AR10" s="149"/>
      <c r="AS10" s="149"/>
      <c r="AT10" s="149"/>
      <c r="AU10" s="149"/>
      <c r="AV10" s="121">
        <f>SUM('P20～21'!V10:AB10)/SUM('P20～21'!O10:U10)*100</f>
        <v>23.08140425074307</v>
      </c>
      <c r="AW10" s="122"/>
      <c r="AX10" s="133"/>
      <c r="AY10" s="121">
        <v>24.6</v>
      </c>
      <c r="AZ10" s="122"/>
      <c r="BA10" s="133"/>
      <c r="BB10" s="121">
        <v>25.11866168301406</v>
      </c>
      <c r="BC10" s="122"/>
      <c r="BD10" s="123"/>
    </row>
    <row r="11" spans="1:56" s="9" customFormat="1" ht="20.25" customHeight="1">
      <c r="A11" s="94"/>
      <c r="B11" s="95"/>
      <c r="C11" s="95"/>
      <c r="D11" s="95"/>
      <c r="E11" s="96"/>
      <c r="F11" s="61" t="s">
        <v>14</v>
      </c>
      <c r="G11" s="62"/>
      <c r="H11" s="32">
        <f>SUM(H9:N10)</f>
        <v>101300000000</v>
      </c>
      <c r="I11" s="40"/>
      <c r="J11" s="40"/>
      <c r="K11" s="40"/>
      <c r="L11" s="40"/>
      <c r="M11" s="40"/>
      <c r="N11" s="41"/>
      <c r="O11" s="32">
        <f>SUM(O9:U10)</f>
        <v>107476488254</v>
      </c>
      <c r="P11" s="40"/>
      <c r="Q11" s="40"/>
      <c r="R11" s="40"/>
      <c r="S11" s="40"/>
      <c r="T11" s="40"/>
      <c r="U11" s="41"/>
      <c r="V11" s="32">
        <f>SUM(V9:AB10)</f>
        <v>102614248761</v>
      </c>
      <c r="W11" s="38"/>
      <c r="X11" s="38"/>
      <c r="Y11" s="38"/>
      <c r="Z11" s="38"/>
      <c r="AA11" s="38"/>
      <c r="AB11" s="39"/>
      <c r="AC11" s="32">
        <f>SUM(AC9:AH10)</f>
        <v>331183151</v>
      </c>
      <c r="AD11" s="40"/>
      <c r="AE11" s="40"/>
      <c r="AF11" s="40"/>
      <c r="AG11" s="40"/>
      <c r="AH11" s="41"/>
      <c r="AI11" s="32">
        <f>SUM(AI9:AN10)</f>
        <v>4531056342</v>
      </c>
      <c r="AJ11" s="40"/>
      <c r="AK11" s="40"/>
      <c r="AL11" s="40"/>
      <c r="AM11" s="40"/>
      <c r="AN11" s="41"/>
      <c r="AO11" s="20">
        <f>SUM(AO9:AO10)</f>
        <v>0</v>
      </c>
      <c r="AP11" s="150">
        <f>SUM(AP9:AU10)</f>
        <v>1314248761</v>
      </c>
      <c r="AQ11" s="150"/>
      <c r="AR11" s="150"/>
      <c r="AS11" s="150"/>
      <c r="AT11" s="150"/>
      <c r="AU11" s="150"/>
      <c r="AV11" s="121">
        <f>SUM('P20～21'!V11:AB11)/SUM('P20～21'!O11:U11)*100</f>
        <v>95.47599705573833</v>
      </c>
      <c r="AW11" s="122"/>
      <c r="AX11" s="133"/>
      <c r="AY11" s="118">
        <v>95.3850533239153</v>
      </c>
      <c r="AZ11" s="119"/>
      <c r="BA11" s="134"/>
      <c r="BB11" s="118">
        <v>95.39383816954583</v>
      </c>
      <c r="BC11" s="119"/>
      <c r="BD11" s="120"/>
    </row>
    <row r="12" spans="1:56" ht="20.25" customHeight="1">
      <c r="A12" s="97" t="s">
        <v>12</v>
      </c>
      <c r="B12" s="98"/>
      <c r="C12" s="98"/>
      <c r="D12" s="98"/>
      <c r="E12" s="99"/>
      <c r="F12" s="55" t="s">
        <v>7</v>
      </c>
      <c r="G12" s="56"/>
      <c r="H12" s="35">
        <f>H15+H33+H42+'P22～23'!H9:N9+'P22～23'!H12:N12+'P22～23'!H15:N15+'P22～23'!H18:N18+'P22～23'!H21:N21+'P22～23'!H24:N24+'P22～23'!H27:N27</f>
        <v>99897000000</v>
      </c>
      <c r="I12" s="36"/>
      <c r="J12" s="36"/>
      <c r="K12" s="36"/>
      <c r="L12" s="36"/>
      <c r="M12" s="36"/>
      <c r="N12" s="37"/>
      <c r="O12" s="35">
        <f>O15+O33+O42+'P22～23'!O9:U9+'P22～23'!O12:U12+'P22～23'!O15:U15+'P22～23'!O18:U18+'P22～23'!O21:U21+'P22～23'!O24:U24+'P22～23'!O27:U27</f>
        <v>102589296821</v>
      </c>
      <c r="P12" s="36"/>
      <c r="Q12" s="36"/>
      <c r="R12" s="36"/>
      <c r="S12" s="36"/>
      <c r="T12" s="36"/>
      <c r="U12" s="37"/>
      <c r="V12" s="35">
        <f>V15+V33+V42+'P22～23'!V9:AB9+'P22～23'!V12:AB12+'P22～23'!V15:AB15+'P22～23'!V18:AB18+'P22～23'!V21:AB21+'P22～23'!V24:AB24+'P22～23'!V27:AB27</f>
        <v>101387765397</v>
      </c>
      <c r="W12" s="36"/>
      <c r="X12" s="36"/>
      <c r="Y12" s="36"/>
      <c r="Z12" s="36"/>
      <c r="AA12" s="36"/>
      <c r="AB12" s="37"/>
      <c r="AC12" s="35">
        <f>AC15+AC33+AC42+'P22～23'!AC9:AH9+'P22～23'!AC12:AH12+'P22～23'!AC15:AH15+'P22～23'!AC18:AH18+'P22～23'!AC21:AH21+'P22～23'!AC24:AH24+'P22～23'!AC27:AH27</f>
        <v>3292084</v>
      </c>
      <c r="AD12" s="36"/>
      <c r="AE12" s="36"/>
      <c r="AF12" s="36"/>
      <c r="AG12" s="36"/>
      <c r="AH12" s="37"/>
      <c r="AI12" s="35">
        <f>AI15+AI33+AI42+'P22～23'!AI9:AN9+'P22～23'!AI12:AN12+'P22～23'!AI15:AN15+'P22～23'!AI18:AN18+'P22～23'!AI21:AN21+'P22～23'!AI24:AN24+'P22～23'!AI27:AN27</f>
        <v>1198239340</v>
      </c>
      <c r="AJ12" s="36"/>
      <c r="AK12" s="36"/>
      <c r="AL12" s="36"/>
      <c r="AM12" s="36"/>
      <c r="AN12" s="37"/>
      <c r="AO12" s="19">
        <f>AO15+AO33+AO42+'P22～23'!AO9+'P22～23'!AO12+'P22～23'!AO15+'P22～23'!AO18+'P22～23'!AO21+'P22～23'!AO24+'P22～23'!AO27</f>
        <v>0</v>
      </c>
      <c r="AP12" s="149">
        <f>SUM('P20～21'!V12:AB12)-SUM('P20～21'!H12:N12)</f>
        <v>1490765397</v>
      </c>
      <c r="AQ12" s="149"/>
      <c r="AR12" s="149"/>
      <c r="AS12" s="149"/>
      <c r="AT12" s="149"/>
      <c r="AU12" s="149"/>
      <c r="AV12" s="121">
        <f>SUM('P20～21'!V12:AB12)/SUM('P20～21'!O12:U12)*100</f>
        <v>98.82879456119437</v>
      </c>
      <c r="AW12" s="122"/>
      <c r="AX12" s="133"/>
      <c r="AY12" s="121">
        <v>98.8</v>
      </c>
      <c r="AZ12" s="122"/>
      <c r="BA12" s="133"/>
      <c r="BB12" s="121">
        <v>98.55597590182894</v>
      </c>
      <c r="BC12" s="122"/>
      <c r="BD12" s="123"/>
    </row>
    <row r="13" spans="1:56" ht="20.25" customHeight="1">
      <c r="A13" s="100"/>
      <c r="B13" s="101"/>
      <c r="C13" s="101"/>
      <c r="D13" s="101"/>
      <c r="E13" s="102"/>
      <c r="F13" s="55" t="s">
        <v>8</v>
      </c>
      <c r="G13" s="56"/>
      <c r="H13" s="35">
        <f>H16+H34+H43+'P22～23'!H10:N10+'P22～23'!H13:N13+'P22～23'!H16:N16+'P22～23'!H19:N19+'P22～23'!H22:N22+'P22～23'!H25:N25+'P22～23'!H28:N28</f>
        <v>1236000000</v>
      </c>
      <c r="I13" s="36"/>
      <c r="J13" s="36"/>
      <c r="K13" s="36"/>
      <c r="L13" s="36"/>
      <c r="M13" s="36"/>
      <c r="N13" s="37"/>
      <c r="O13" s="35">
        <f>O16+O34+O43+'P22～23'!O10:U10+'P22～23'!O13:U13+'P22～23'!O16:U16+'P22～23'!O19:U19+'P22～23'!O22:U22+'P22～23'!O25:U25+'P22～23'!O28:U28</f>
        <v>4591059054</v>
      </c>
      <c r="P13" s="36"/>
      <c r="Q13" s="36"/>
      <c r="R13" s="36"/>
      <c r="S13" s="36"/>
      <c r="T13" s="36"/>
      <c r="U13" s="37"/>
      <c r="V13" s="35">
        <f>V16+V34+V43+'P22～23'!V10:AB10+'P22～23'!V13:AB13+'P22～23'!V16:AB16+'P22～23'!V19:AB19+'P22～23'!V22:AB22+'P22～23'!V25:AB25+'P22～23'!V28:AB28</f>
        <v>1082289669</v>
      </c>
      <c r="W13" s="36"/>
      <c r="X13" s="36"/>
      <c r="Y13" s="36"/>
      <c r="Z13" s="36"/>
      <c r="AA13" s="36"/>
      <c r="AB13" s="37"/>
      <c r="AC13" s="35">
        <f>AC16+AC34+AC43+'P22～23'!AC10:AH10+'P22～23'!AC13:AH13+'P22～23'!AC16:AH16+'P22～23'!AC19:AH19+'P22～23'!AC22:AH22+'P22～23'!AC25:AH25+'P22～23'!AC28:AH28</f>
        <v>327891067</v>
      </c>
      <c r="AD13" s="36"/>
      <c r="AE13" s="36"/>
      <c r="AF13" s="36"/>
      <c r="AG13" s="36"/>
      <c r="AH13" s="37"/>
      <c r="AI13" s="35">
        <f>AI16+AI34+AI43+'P22～23'!AI10:AN10+'P22～23'!AI13:AN13+'P22～23'!AI16:AN16+'P22～23'!AI19:AN19+'P22～23'!AI22:AN22+'P22～23'!AI25:AN25+'P22～23'!AI28:AN28</f>
        <v>3180878318</v>
      </c>
      <c r="AJ13" s="36"/>
      <c r="AK13" s="36"/>
      <c r="AL13" s="36"/>
      <c r="AM13" s="36"/>
      <c r="AN13" s="37"/>
      <c r="AO13" s="19">
        <f>AO16+AO34+AO43+'P22～23'!AO10+'P22～23'!AO13+'P22～23'!AO16+'P22～23'!AO19+'P22～23'!AO22+'P22～23'!AO25+'P22～23'!AO28</f>
        <v>0</v>
      </c>
      <c r="AP13" s="149">
        <f>SUM('P20～21'!V13:AB13)-SUM('P20～21'!H13:N13)</f>
        <v>-153710331</v>
      </c>
      <c r="AQ13" s="149"/>
      <c r="AR13" s="149"/>
      <c r="AS13" s="149"/>
      <c r="AT13" s="149"/>
      <c r="AU13" s="149"/>
      <c r="AV13" s="121">
        <f>SUM('P20～21'!V13:AB13)/SUM('P20～21'!O13:U13)*100</f>
        <v>23.57385640807747</v>
      </c>
      <c r="AW13" s="122"/>
      <c r="AX13" s="133"/>
      <c r="AY13" s="121">
        <v>25.1</v>
      </c>
      <c r="AZ13" s="122"/>
      <c r="BA13" s="133"/>
      <c r="BB13" s="121">
        <v>25.400631018106562</v>
      </c>
      <c r="BC13" s="122"/>
      <c r="BD13" s="123"/>
    </row>
    <row r="14" spans="1:56" s="9" customFormat="1" ht="20.25" customHeight="1">
      <c r="A14" s="103"/>
      <c r="B14" s="104"/>
      <c r="C14" s="104"/>
      <c r="D14" s="104"/>
      <c r="E14" s="105"/>
      <c r="F14" s="61" t="s">
        <v>9</v>
      </c>
      <c r="G14" s="62"/>
      <c r="H14" s="32">
        <f>SUM(H12:N13)</f>
        <v>101133000000</v>
      </c>
      <c r="I14" s="40"/>
      <c r="J14" s="40"/>
      <c r="K14" s="40"/>
      <c r="L14" s="40"/>
      <c r="M14" s="40"/>
      <c r="N14" s="41"/>
      <c r="O14" s="32">
        <f>SUM(O12:U13)</f>
        <v>107180355875</v>
      </c>
      <c r="P14" s="40"/>
      <c r="Q14" s="40"/>
      <c r="R14" s="40"/>
      <c r="S14" s="40"/>
      <c r="T14" s="40"/>
      <c r="U14" s="41"/>
      <c r="V14" s="32">
        <f>SUM(V12:AB13)</f>
        <v>102470055066</v>
      </c>
      <c r="W14" s="38"/>
      <c r="X14" s="38"/>
      <c r="Y14" s="38"/>
      <c r="Z14" s="38"/>
      <c r="AA14" s="38"/>
      <c r="AB14" s="39"/>
      <c r="AC14" s="32">
        <f>SUM(AC12:AH13)</f>
        <v>331183151</v>
      </c>
      <c r="AD14" s="40"/>
      <c r="AE14" s="40"/>
      <c r="AF14" s="40"/>
      <c r="AG14" s="40"/>
      <c r="AH14" s="41"/>
      <c r="AI14" s="32">
        <f>SUM(AI12:AN13)</f>
        <v>4379117658</v>
      </c>
      <c r="AJ14" s="40"/>
      <c r="AK14" s="40"/>
      <c r="AL14" s="40"/>
      <c r="AM14" s="40"/>
      <c r="AN14" s="41"/>
      <c r="AO14" s="20">
        <f>SUM(AO12:AO13)</f>
        <v>0</v>
      </c>
      <c r="AP14" s="149">
        <f>SUM('P20～21'!V14:AB14)-SUM('P20～21'!H14:N14)</f>
        <v>1337055066</v>
      </c>
      <c r="AQ14" s="149"/>
      <c r="AR14" s="149"/>
      <c r="AS14" s="149"/>
      <c r="AT14" s="149"/>
      <c r="AU14" s="149"/>
      <c r="AV14" s="121">
        <f>SUM('P20～21'!V14:AB14)/SUM('P20～21'!O14:U14)*100</f>
        <v>95.60525735285538</v>
      </c>
      <c r="AW14" s="122"/>
      <c r="AX14" s="133"/>
      <c r="AY14" s="118">
        <v>95.52715970645592</v>
      </c>
      <c r="AZ14" s="119"/>
      <c r="BA14" s="134"/>
      <c r="BB14" s="118">
        <v>95.52497497536575</v>
      </c>
      <c r="BC14" s="119"/>
      <c r="BD14" s="120"/>
    </row>
    <row r="15" spans="1:56" ht="20.25" customHeight="1">
      <c r="A15" s="63" t="s">
        <v>18</v>
      </c>
      <c r="B15" s="64"/>
      <c r="C15" s="64"/>
      <c r="D15" s="64"/>
      <c r="E15" s="65"/>
      <c r="F15" s="59" t="s">
        <v>7</v>
      </c>
      <c r="G15" s="60"/>
      <c r="H15" s="35">
        <f>H18+H21+H24+H27+H30</f>
        <v>52471000000</v>
      </c>
      <c r="I15" s="36"/>
      <c r="J15" s="36"/>
      <c r="K15" s="36"/>
      <c r="L15" s="36"/>
      <c r="M15" s="36"/>
      <c r="N15" s="37"/>
      <c r="O15" s="35">
        <f>O18+O21+O24+O27+O30</f>
        <v>53710498732</v>
      </c>
      <c r="P15" s="36"/>
      <c r="Q15" s="36"/>
      <c r="R15" s="36"/>
      <c r="S15" s="36"/>
      <c r="T15" s="36"/>
      <c r="U15" s="37"/>
      <c r="V15" s="35">
        <f>V18+V21+V24+V27+V30</f>
        <v>52935344876</v>
      </c>
      <c r="W15" s="33"/>
      <c r="X15" s="33"/>
      <c r="Y15" s="33"/>
      <c r="Z15" s="33"/>
      <c r="AA15" s="33"/>
      <c r="AB15" s="34"/>
      <c r="AC15" s="35">
        <f>AC18+AC21+AC24+AC27+AC30</f>
        <v>951384</v>
      </c>
      <c r="AD15" s="36"/>
      <c r="AE15" s="36"/>
      <c r="AF15" s="36"/>
      <c r="AG15" s="36"/>
      <c r="AH15" s="37"/>
      <c r="AI15" s="35">
        <f>AI18+AI21+AI24+AI27+AI30</f>
        <v>774202472</v>
      </c>
      <c r="AJ15" s="36"/>
      <c r="AK15" s="36"/>
      <c r="AL15" s="36"/>
      <c r="AM15" s="36"/>
      <c r="AN15" s="37"/>
      <c r="AO15" s="19">
        <f>AO18+AO21+AO24+AO27+AO30</f>
        <v>0</v>
      </c>
      <c r="AP15" s="149">
        <f>SUM('P20～21'!V15:AB15)-SUM('P20～21'!H15:N15)</f>
        <v>464344876</v>
      </c>
      <c r="AQ15" s="149"/>
      <c r="AR15" s="149"/>
      <c r="AS15" s="149"/>
      <c r="AT15" s="149"/>
      <c r="AU15" s="149"/>
      <c r="AV15" s="121">
        <f>SUM('P20～21'!V15:AB15)/SUM('P20～21'!O15:U15)*100</f>
        <v>98.55679266754197</v>
      </c>
      <c r="AW15" s="122"/>
      <c r="AX15" s="133"/>
      <c r="AY15" s="121">
        <v>98.5</v>
      </c>
      <c r="AZ15" s="122"/>
      <c r="BA15" s="133"/>
      <c r="BB15" s="121">
        <v>98.10981414588234</v>
      </c>
      <c r="BC15" s="122"/>
      <c r="BD15" s="123"/>
    </row>
    <row r="16" spans="1:56" ht="20.25" customHeight="1">
      <c r="A16" s="66"/>
      <c r="B16" s="67"/>
      <c r="C16" s="67"/>
      <c r="D16" s="67"/>
      <c r="E16" s="68"/>
      <c r="F16" s="59" t="s">
        <v>8</v>
      </c>
      <c r="G16" s="60"/>
      <c r="H16" s="35">
        <f>H19+H22+H25+H28+H31</f>
        <v>827000000</v>
      </c>
      <c r="I16" s="36"/>
      <c r="J16" s="36"/>
      <c r="K16" s="36"/>
      <c r="L16" s="36"/>
      <c r="M16" s="36"/>
      <c r="N16" s="37"/>
      <c r="O16" s="35">
        <f>O19+O22+O25+O28+O31</f>
        <v>3186010902</v>
      </c>
      <c r="P16" s="36"/>
      <c r="Q16" s="36"/>
      <c r="R16" s="36"/>
      <c r="S16" s="36"/>
      <c r="T16" s="36"/>
      <c r="U16" s="37"/>
      <c r="V16" s="35">
        <f>V19+V22+V25+V28+V31</f>
        <v>737442329</v>
      </c>
      <c r="W16" s="33"/>
      <c r="X16" s="33"/>
      <c r="Y16" s="33"/>
      <c r="Z16" s="33"/>
      <c r="AA16" s="33"/>
      <c r="AB16" s="34"/>
      <c r="AC16" s="35">
        <f>AC19+AC22+AC25+AC28+AC31</f>
        <v>161413837</v>
      </c>
      <c r="AD16" s="36"/>
      <c r="AE16" s="36"/>
      <c r="AF16" s="36"/>
      <c r="AG16" s="36"/>
      <c r="AH16" s="37"/>
      <c r="AI16" s="35">
        <f>AI19+AI22+AI25+AI28+AI31</f>
        <v>2287154736</v>
      </c>
      <c r="AJ16" s="36"/>
      <c r="AK16" s="36"/>
      <c r="AL16" s="36"/>
      <c r="AM16" s="36"/>
      <c r="AN16" s="37"/>
      <c r="AO16" s="19">
        <f>AO19+AO22+AO25+AO28+AO31</f>
        <v>0</v>
      </c>
      <c r="AP16" s="149">
        <f>SUM('P20～21'!V16:AB16)-SUM('P20～21'!H16:N16)</f>
        <v>-89557671</v>
      </c>
      <c r="AQ16" s="149"/>
      <c r="AR16" s="149"/>
      <c r="AS16" s="149"/>
      <c r="AT16" s="149"/>
      <c r="AU16" s="149"/>
      <c r="AV16" s="121">
        <f>SUM('P20～21'!V16:AB16)/SUM('P20～21'!O16:U16)*100</f>
        <v>23.146258807120677</v>
      </c>
      <c r="AW16" s="122"/>
      <c r="AX16" s="133"/>
      <c r="AY16" s="121">
        <v>23</v>
      </c>
      <c r="AZ16" s="122"/>
      <c r="BA16" s="133"/>
      <c r="BB16" s="121">
        <v>24.327609892725295</v>
      </c>
      <c r="BC16" s="122"/>
      <c r="BD16" s="123"/>
    </row>
    <row r="17" spans="1:56" s="9" customFormat="1" ht="20.25" customHeight="1">
      <c r="A17" s="72"/>
      <c r="B17" s="73"/>
      <c r="C17" s="73"/>
      <c r="D17" s="73"/>
      <c r="E17" s="74"/>
      <c r="F17" s="57" t="s">
        <v>9</v>
      </c>
      <c r="G17" s="58"/>
      <c r="H17" s="32">
        <f>SUM(H15:N16)</f>
        <v>53298000000</v>
      </c>
      <c r="I17" s="40"/>
      <c r="J17" s="40"/>
      <c r="K17" s="40"/>
      <c r="L17" s="40"/>
      <c r="M17" s="40"/>
      <c r="N17" s="41"/>
      <c r="O17" s="32">
        <f>SUM(O15:U16)</f>
        <v>56896509634</v>
      </c>
      <c r="P17" s="40"/>
      <c r="Q17" s="40"/>
      <c r="R17" s="40"/>
      <c r="S17" s="40"/>
      <c r="T17" s="40"/>
      <c r="U17" s="41"/>
      <c r="V17" s="32">
        <f>SUM(V15:AB16)</f>
        <v>53672787205</v>
      </c>
      <c r="W17" s="33"/>
      <c r="X17" s="33"/>
      <c r="Y17" s="33"/>
      <c r="Z17" s="33"/>
      <c r="AA17" s="33"/>
      <c r="AB17" s="34"/>
      <c r="AC17" s="32">
        <f>SUM(AC15:AH16)</f>
        <v>162365221</v>
      </c>
      <c r="AD17" s="40"/>
      <c r="AE17" s="40"/>
      <c r="AF17" s="40"/>
      <c r="AG17" s="40"/>
      <c r="AH17" s="41"/>
      <c r="AI17" s="32">
        <f>SUM(AI15:AN16)</f>
        <v>3061357208</v>
      </c>
      <c r="AJ17" s="40"/>
      <c r="AK17" s="40"/>
      <c r="AL17" s="40"/>
      <c r="AM17" s="40"/>
      <c r="AN17" s="41"/>
      <c r="AO17" s="20">
        <v>0</v>
      </c>
      <c r="AP17" s="149">
        <f>SUM('P20～21'!V17:AB17)-SUM('P20～21'!H17:N17)</f>
        <v>374787205</v>
      </c>
      <c r="AQ17" s="149"/>
      <c r="AR17" s="149"/>
      <c r="AS17" s="149"/>
      <c r="AT17" s="149"/>
      <c r="AU17" s="149"/>
      <c r="AV17" s="121">
        <f>SUM('P20～21'!V17:AB17)/SUM('P20～21'!O17:U17)*100</f>
        <v>94.33405941816582</v>
      </c>
      <c r="AW17" s="122"/>
      <c r="AX17" s="133"/>
      <c r="AY17" s="118">
        <v>94.33405941816582</v>
      </c>
      <c r="AZ17" s="119"/>
      <c r="BA17" s="134"/>
      <c r="BB17" s="118">
        <v>94.51694884361764</v>
      </c>
      <c r="BC17" s="119"/>
      <c r="BD17" s="120"/>
    </row>
    <row r="18" spans="1:56" ht="20.25" customHeight="1">
      <c r="A18" s="106" t="s">
        <v>49</v>
      </c>
      <c r="B18" s="107"/>
      <c r="C18" s="107"/>
      <c r="D18" s="107"/>
      <c r="E18" s="108"/>
      <c r="F18" s="59" t="s">
        <v>7</v>
      </c>
      <c r="G18" s="60"/>
      <c r="H18" s="29">
        <v>45521000000</v>
      </c>
      <c r="I18" s="42"/>
      <c r="J18" s="42"/>
      <c r="K18" s="42"/>
      <c r="L18" s="42"/>
      <c r="M18" s="42"/>
      <c r="N18" s="43"/>
      <c r="O18" s="29">
        <v>46609957248</v>
      </c>
      <c r="P18" s="42"/>
      <c r="Q18" s="42"/>
      <c r="R18" s="42"/>
      <c r="S18" s="42"/>
      <c r="T18" s="42"/>
      <c r="U18" s="43"/>
      <c r="V18" s="29">
        <v>45851260284</v>
      </c>
      <c r="W18" s="30"/>
      <c r="X18" s="30"/>
      <c r="Y18" s="30"/>
      <c r="Z18" s="30"/>
      <c r="AA18" s="30"/>
      <c r="AB18" s="31"/>
      <c r="AC18" s="29">
        <v>0</v>
      </c>
      <c r="AD18" s="42"/>
      <c r="AE18" s="42"/>
      <c r="AF18" s="42"/>
      <c r="AG18" s="42"/>
      <c r="AH18" s="43"/>
      <c r="AI18" s="29">
        <v>758696964</v>
      </c>
      <c r="AJ18" s="42"/>
      <c r="AK18" s="42"/>
      <c r="AL18" s="42"/>
      <c r="AM18" s="42"/>
      <c r="AN18" s="43"/>
      <c r="AO18" s="23">
        <v>0</v>
      </c>
      <c r="AP18" s="149">
        <f>SUM('P20～21'!V18:AB18)-SUM('P20～21'!H18:N18)</f>
        <v>330260284</v>
      </c>
      <c r="AQ18" s="149"/>
      <c r="AR18" s="149"/>
      <c r="AS18" s="149"/>
      <c r="AT18" s="149"/>
      <c r="AU18" s="149"/>
      <c r="AV18" s="121">
        <f>SUM('P20～21'!V18:AB18)/SUM('P20～21'!O18:U18)*100</f>
        <v>98.37224273782711</v>
      </c>
      <c r="AW18" s="122"/>
      <c r="AX18" s="133"/>
      <c r="AY18" s="121">
        <v>98.3</v>
      </c>
      <c r="AZ18" s="122"/>
      <c r="BA18" s="133"/>
      <c r="BB18" s="121">
        <v>97.90453629579386</v>
      </c>
      <c r="BC18" s="122"/>
      <c r="BD18" s="123"/>
    </row>
    <row r="19" spans="1:56" ht="20.25" customHeight="1">
      <c r="A19" s="109"/>
      <c r="B19" s="110"/>
      <c r="C19" s="110"/>
      <c r="D19" s="110"/>
      <c r="E19" s="111"/>
      <c r="F19" s="59" t="s">
        <v>8</v>
      </c>
      <c r="G19" s="60"/>
      <c r="H19" s="29">
        <v>817000000</v>
      </c>
      <c r="I19" s="42"/>
      <c r="J19" s="42"/>
      <c r="K19" s="42"/>
      <c r="L19" s="42"/>
      <c r="M19" s="42"/>
      <c r="N19" s="43"/>
      <c r="O19" s="29">
        <v>3139121691</v>
      </c>
      <c r="P19" s="42"/>
      <c r="Q19" s="42"/>
      <c r="R19" s="42"/>
      <c r="S19" s="42"/>
      <c r="T19" s="42"/>
      <c r="U19" s="43"/>
      <c r="V19" s="29">
        <v>728152390</v>
      </c>
      <c r="W19" s="30"/>
      <c r="X19" s="30"/>
      <c r="Y19" s="30"/>
      <c r="Z19" s="30"/>
      <c r="AA19" s="30"/>
      <c r="AB19" s="31"/>
      <c r="AC19" s="29">
        <v>154288926</v>
      </c>
      <c r="AD19" s="42"/>
      <c r="AE19" s="42"/>
      <c r="AF19" s="42"/>
      <c r="AG19" s="42"/>
      <c r="AH19" s="43"/>
      <c r="AI19" s="29">
        <v>2256680375</v>
      </c>
      <c r="AJ19" s="42"/>
      <c r="AK19" s="42"/>
      <c r="AL19" s="42"/>
      <c r="AM19" s="42"/>
      <c r="AN19" s="43"/>
      <c r="AO19" s="23">
        <v>0</v>
      </c>
      <c r="AP19" s="149">
        <f>SUM('P20～21'!V19:AB19)-SUM('P20～21'!H19:N19)</f>
        <v>-88847610</v>
      </c>
      <c r="AQ19" s="149"/>
      <c r="AR19" s="149"/>
      <c r="AS19" s="149"/>
      <c r="AT19" s="149"/>
      <c r="AU19" s="149"/>
      <c r="AV19" s="121">
        <f>SUM('P20～21'!V19:AB19)/SUM('P20～21'!O19:U19)*100</f>
        <v>23.19605487380897</v>
      </c>
      <c r="AW19" s="122"/>
      <c r="AX19" s="133"/>
      <c r="AY19" s="136">
        <v>22.9</v>
      </c>
      <c r="AZ19" s="137"/>
      <c r="BA19" s="138"/>
      <c r="BB19" s="121">
        <v>24.330082648441035</v>
      </c>
      <c r="BC19" s="122"/>
      <c r="BD19" s="123"/>
    </row>
    <row r="20" spans="1:56" s="9" customFormat="1" ht="20.25" customHeight="1">
      <c r="A20" s="112"/>
      <c r="B20" s="113"/>
      <c r="C20" s="113"/>
      <c r="D20" s="113"/>
      <c r="E20" s="114"/>
      <c r="F20" s="57" t="s">
        <v>9</v>
      </c>
      <c r="G20" s="58"/>
      <c r="H20" s="32">
        <f>SUM(H18:N19)</f>
        <v>46338000000</v>
      </c>
      <c r="I20" s="40"/>
      <c r="J20" s="40"/>
      <c r="K20" s="40"/>
      <c r="L20" s="40"/>
      <c r="M20" s="40"/>
      <c r="N20" s="41"/>
      <c r="O20" s="32">
        <f>SUM(O18:U19)</f>
        <v>49749078939</v>
      </c>
      <c r="P20" s="40"/>
      <c r="Q20" s="40"/>
      <c r="R20" s="40"/>
      <c r="S20" s="40"/>
      <c r="T20" s="40"/>
      <c r="U20" s="41"/>
      <c r="V20" s="32">
        <f>SUM(V18:AB19)</f>
        <v>46579412674</v>
      </c>
      <c r="W20" s="33"/>
      <c r="X20" s="33"/>
      <c r="Y20" s="33"/>
      <c r="Z20" s="33"/>
      <c r="AA20" s="33"/>
      <c r="AB20" s="34"/>
      <c r="AC20" s="32">
        <f>SUM(AC18:AH19)</f>
        <v>154288926</v>
      </c>
      <c r="AD20" s="40"/>
      <c r="AE20" s="40"/>
      <c r="AF20" s="40"/>
      <c r="AG20" s="40"/>
      <c r="AH20" s="41"/>
      <c r="AI20" s="32">
        <f>SUM(AI18:AN19)</f>
        <v>3015377339</v>
      </c>
      <c r="AJ20" s="40"/>
      <c r="AK20" s="40"/>
      <c r="AL20" s="40"/>
      <c r="AM20" s="40"/>
      <c r="AN20" s="41"/>
      <c r="AO20" s="20">
        <f>SUM(AO18:AO19)</f>
        <v>0</v>
      </c>
      <c r="AP20" s="149">
        <f>SUM('P20～21'!V20:AB20)-SUM('P20～21'!H20:N20)</f>
        <v>241412674</v>
      </c>
      <c r="AQ20" s="149"/>
      <c r="AR20" s="149"/>
      <c r="AS20" s="149"/>
      <c r="AT20" s="149"/>
      <c r="AU20" s="149"/>
      <c r="AV20" s="121">
        <f>SUM('P20～21'!V20:AB20)/SUM('P20～21'!O20:U20)*100</f>
        <v>93.62869357061565</v>
      </c>
      <c r="AW20" s="122"/>
      <c r="AX20" s="133"/>
      <c r="AY20" s="139">
        <v>93.62869357061565</v>
      </c>
      <c r="AZ20" s="140"/>
      <c r="BA20" s="141"/>
      <c r="BB20" s="118">
        <v>93.95922492521262</v>
      </c>
      <c r="BC20" s="119"/>
      <c r="BD20" s="120"/>
    </row>
    <row r="21" spans="1:56" ht="20.25" customHeight="1">
      <c r="A21" s="106" t="s">
        <v>50</v>
      </c>
      <c r="B21" s="107"/>
      <c r="C21" s="107"/>
      <c r="D21" s="107"/>
      <c r="E21" s="108"/>
      <c r="F21" s="59" t="s">
        <v>7</v>
      </c>
      <c r="G21" s="60"/>
      <c r="H21" s="29">
        <v>3967000000</v>
      </c>
      <c r="I21" s="42"/>
      <c r="J21" s="42"/>
      <c r="K21" s="42"/>
      <c r="L21" s="42"/>
      <c r="M21" s="42"/>
      <c r="N21" s="43"/>
      <c r="O21" s="29">
        <v>4030004600</v>
      </c>
      <c r="P21" s="42"/>
      <c r="Q21" s="42"/>
      <c r="R21" s="42"/>
      <c r="S21" s="42"/>
      <c r="T21" s="42"/>
      <c r="U21" s="43"/>
      <c r="V21" s="29">
        <v>4013547708</v>
      </c>
      <c r="W21" s="30"/>
      <c r="X21" s="30"/>
      <c r="Y21" s="30"/>
      <c r="Z21" s="30"/>
      <c r="AA21" s="30"/>
      <c r="AB21" s="31"/>
      <c r="AC21" s="29">
        <v>951384</v>
      </c>
      <c r="AD21" s="42"/>
      <c r="AE21" s="42"/>
      <c r="AF21" s="42"/>
      <c r="AG21" s="42"/>
      <c r="AH21" s="43"/>
      <c r="AI21" s="29">
        <v>15505508</v>
      </c>
      <c r="AJ21" s="42"/>
      <c r="AK21" s="42"/>
      <c r="AL21" s="42"/>
      <c r="AM21" s="42"/>
      <c r="AN21" s="43"/>
      <c r="AO21" s="23">
        <v>0</v>
      </c>
      <c r="AP21" s="149">
        <f>SUM('P20～21'!V21:AB21)-SUM('P20～21'!H21:N21)</f>
        <v>46547708</v>
      </c>
      <c r="AQ21" s="149"/>
      <c r="AR21" s="149"/>
      <c r="AS21" s="149"/>
      <c r="AT21" s="149"/>
      <c r="AU21" s="149"/>
      <c r="AV21" s="121">
        <f>SUM('P20～21'!V21:AB21)/SUM('P20～21'!O21:U21)*100</f>
        <v>99.59164086313946</v>
      </c>
      <c r="AW21" s="122"/>
      <c r="AX21" s="133"/>
      <c r="AY21" s="136">
        <v>99.5</v>
      </c>
      <c r="AZ21" s="137"/>
      <c r="BA21" s="138"/>
      <c r="BB21" s="121">
        <v>99.54894477682315</v>
      </c>
      <c r="BC21" s="122"/>
      <c r="BD21" s="123"/>
    </row>
    <row r="22" spans="1:56" ht="20.25" customHeight="1">
      <c r="A22" s="109"/>
      <c r="B22" s="110"/>
      <c r="C22" s="110"/>
      <c r="D22" s="110"/>
      <c r="E22" s="111"/>
      <c r="F22" s="59" t="s">
        <v>8</v>
      </c>
      <c r="G22" s="60"/>
      <c r="H22" s="29">
        <v>10000000</v>
      </c>
      <c r="I22" s="42"/>
      <c r="J22" s="42"/>
      <c r="K22" s="42"/>
      <c r="L22" s="42"/>
      <c r="M22" s="42"/>
      <c r="N22" s="43"/>
      <c r="O22" s="29">
        <v>46889211</v>
      </c>
      <c r="P22" s="42"/>
      <c r="Q22" s="42"/>
      <c r="R22" s="42"/>
      <c r="S22" s="42"/>
      <c r="T22" s="42"/>
      <c r="U22" s="43"/>
      <c r="V22" s="29">
        <v>9289939</v>
      </c>
      <c r="W22" s="30"/>
      <c r="X22" s="30"/>
      <c r="Y22" s="30"/>
      <c r="Z22" s="30"/>
      <c r="AA22" s="30"/>
      <c r="AB22" s="31"/>
      <c r="AC22" s="29">
        <v>7124911</v>
      </c>
      <c r="AD22" s="42"/>
      <c r="AE22" s="42"/>
      <c r="AF22" s="42"/>
      <c r="AG22" s="42"/>
      <c r="AH22" s="43"/>
      <c r="AI22" s="29">
        <v>30474361</v>
      </c>
      <c r="AJ22" s="42"/>
      <c r="AK22" s="42"/>
      <c r="AL22" s="42"/>
      <c r="AM22" s="42"/>
      <c r="AN22" s="43"/>
      <c r="AO22" s="23">
        <v>0</v>
      </c>
      <c r="AP22" s="149">
        <f>SUM('P20～21'!V22:AB22)-SUM('P20～21'!H22:N22)</f>
        <v>-710061</v>
      </c>
      <c r="AQ22" s="149"/>
      <c r="AR22" s="149"/>
      <c r="AS22" s="149"/>
      <c r="AT22" s="149"/>
      <c r="AU22" s="149"/>
      <c r="AV22" s="121">
        <f>SUM('P20～21'!V22:AB22)/SUM('P20～21'!O22:U22)*100</f>
        <v>19.812530008235797</v>
      </c>
      <c r="AW22" s="122"/>
      <c r="AX22" s="133"/>
      <c r="AY22" s="136">
        <v>24.1</v>
      </c>
      <c r="AZ22" s="137"/>
      <c r="BA22" s="138"/>
      <c r="BB22" s="121">
        <v>24.164400262421974</v>
      </c>
      <c r="BC22" s="122"/>
      <c r="BD22" s="123"/>
    </row>
    <row r="23" spans="1:56" s="9" customFormat="1" ht="20.25" customHeight="1">
      <c r="A23" s="112"/>
      <c r="B23" s="113"/>
      <c r="C23" s="113"/>
      <c r="D23" s="113"/>
      <c r="E23" s="114"/>
      <c r="F23" s="57" t="s">
        <v>9</v>
      </c>
      <c r="G23" s="58"/>
      <c r="H23" s="32">
        <f>SUM(H21:N22)</f>
        <v>3977000000</v>
      </c>
      <c r="I23" s="40"/>
      <c r="J23" s="40"/>
      <c r="K23" s="40"/>
      <c r="L23" s="40"/>
      <c r="M23" s="40"/>
      <c r="N23" s="41"/>
      <c r="O23" s="32">
        <f>SUM(O21:U22)</f>
        <v>4076893811</v>
      </c>
      <c r="P23" s="40"/>
      <c r="Q23" s="40"/>
      <c r="R23" s="40"/>
      <c r="S23" s="40"/>
      <c r="T23" s="40"/>
      <c r="U23" s="41"/>
      <c r="V23" s="32">
        <f>SUM(V21:AB22)</f>
        <v>4022837647</v>
      </c>
      <c r="W23" s="33"/>
      <c r="X23" s="33"/>
      <c r="Y23" s="33"/>
      <c r="Z23" s="33"/>
      <c r="AA23" s="33"/>
      <c r="AB23" s="34"/>
      <c r="AC23" s="32">
        <f>SUM(AC21:AH22)</f>
        <v>8076295</v>
      </c>
      <c r="AD23" s="40"/>
      <c r="AE23" s="40"/>
      <c r="AF23" s="40"/>
      <c r="AG23" s="40"/>
      <c r="AH23" s="41"/>
      <c r="AI23" s="32">
        <f>SUM(AI21:AN22)</f>
        <v>45979869</v>
      </c>
      <c r="AJ23" s="40"/>
      <c r="AK23" s="40"/>
      <c r="AL23" s="40"/>
      <c r="AM23" s="40"/>
      <c r="AN23" s="41"/>
      <c r="AO23" s="20">
        <f>SUM(AO21:AO22)</f>
        <v>0</v>
      </c>
      <c r="AP23" s="149">
        <f>SUM('P20～21'!V23:AB23)-SUM('P20～21'!H23:N23)</f>
        <v>45837647</v>
      </c>
      <c r="AQ23" s="149"/>
      <c r="AR23" s="149"/>
      <c r="AS23" s="149"/>
      <c r="AT23" s="149"/>
      <c r="AU23" s="149"/>
      <c r="AV23" s="121">
        <f>SUM('P20～21'!V23:AB23)/SUM('P20～21'!O23:U23)*100</f>
        <v>98.6740845725697</v>
      </c>
      <c r="AW23" s="122"/>
      <c r="AX23" s="133"/>
      <c r="AY23" s="139">
        <v>98.6</v>
      </c>
      <c r="AZ23" s="140"/>
      <c r="BA23" s="141"/>
      <c r="BB23" s="118">
        <v>98.53989536942977</v>
      </c>
      <c r="BC23" s="119"/>
      <c r="BD23" s="120"/>
    </row>
    <row r="24" spans="1:56" ht="20.25" customHeight="1">
      <c r="A24" s="106" t="s">
        <v>10</v>
      </c>
      <c r="B24" s="107"/>
      <c r="C24" s="107"/>
      <c r="D24" s="107"/>
      <c r="E24" s="108"/>
      <c r="F24" s="59" t="s">
        <v>7</v>
      </c>
      <c r="G24" s="60"/>
      <c r="H24" s="29">
        <v>1542000000</v>
      </c>
      <c r="I24" s="42"/>
      <c r="J24" s="42"/>
      <c r="K24" s="42"/>
      <c r="L24" s="42"/>
      <c r="M24" s="42"/>
      <c r="N24" s="43"/>
      <c r="O24" s="29">
        <v>1562760811</v>
      </c>
      <c r="P24" s="42"/>
      <c r="Q24" s="42"/>
      <c r="R24" s="42"/>
      <c r="S24" s="42"/>
      <c r="T24" s="42"/>
      <c r="U24" s="43"/>
      <c r="V24" s="29">
        <v>1562760811</v>
      </c>
      <c r="W24" s="30"/>
      <c r="X24" s="30"/>
      <c r="Y24" s="30"/>
      <c r="Z24" s="30"/>
      <c r="AA24" s="30"/>
      <c r="AB24" s="31"/>
      <c r="AC24" s="29">
        <v>0</v>
      </c>
      <c r="AD24" s="42"/>
      <c r="AE24" s="42"/>
      <c r="AF24" s="42"/>
      <c r="AG24" s="42"/>
      <c r="AH24" s="43"/>
      <c r="AI24" s="29">
        <v>0</v>
      </c>
      <c r="AJ24" s="42"/>
      <c r="AK24" s="42"/>
      <c r="AL24" s="42"/>
      <c r="AM24" s="42"/>
      <c r="AN24" s="43"/>
      <c r="AO24" s="23">
        <v>0</v>
      </c>
      <c r="AP24" s="149">
        <f>SUM('P20～21'!V24:AB24)-SUM('P20～21'!H24:N24)</f>
        <v>20760811</v>
      </c>
      <c r="AQ24" s="149"/>
      <c r="AR24" s="149"/>
      <c r="AS24" s="149"/>
      <c r="AT24" s="149"/>
      <c r="AU24" s="149"/>
      <c r="AV24" s="121">
        <f>SUM('P20～21'!V24:AB24)/SUM('P20～21'!O24:U24)*100</f>
        <v>100</v>
      </c>
      <c r="AW24" s="122"/>
      <c r="AX24" s="133"/>
      <c r="AY24" s="136">
        <v>100</v>
      </c>
      <c r="AZ24" s="137"/>
      <c r="BA24" s="138"/>
      <c r="BB24" s="121">
        <v>100</v>
      </c>
      <c r="BC24" s="122"/>
      <c r="BD24" s="123"/>
    </row>
    <row r="25" spans="1:56" ht="20.25" customHeight="1">
      <c r="A25" s="109"/>
      <c r="B25" s="110"/>
      <c r="C25" s="110"/>
      <c r="D25" s="110"/>
      <c r="E25" s="111"/>
      <c r="F25" s="59" t="s">
        <v>8</v>
      </c>
      <c r="G25" s="60"/>
      <c r="H25" s="29">
        <v>0</v>
      </c>
      <c r="I25" s="42"/>
      <c r="J25" s="42"/>
      <c r="K25" s="42"/>
      <c r="L25" s="42"/>
      <c r="M25" s="42"/>
      <c r="N25" s="43"/>
      <c r="O25" s="29">
        <v>0</v>
      </c>
      <c r="P25" s="42"/>
      <c r="Q25" s="42"/>
      <c r="R25" s="42"/>
      <c r="S25" s="42"/>
      <c r="T25" s="42"/>
      <c r="U25" s="43"/>
      <c r="V25" s="29">
        <v>0</v>
      </c>
      <c r="W25" s="30"/>
      <c r="X25" s="30"/>
      <c r="Y25" s="30"/>
      <c r="Z25" s="30"/>
      <c r="AA25" s="30"/>
      <c r="AB25" s="31"/>
      <c r="AC25" s="29">
        <v>0</v>
      </c>
      <c r="AD25" s="42"/>
      <c r="AE25" s="42"/>
      <c r="AF25" s="42"/>
      <c r="AG25" s="42"/>
      <c r="AH25" s="43"/>
      <c r="AI25" s="29">
        <v>0</v>
      </c>
      <c r="AJ25" s="42"/>
      <c r="AK25" s="42"/>
      <c r="AL25" s="42"/>
      <c r="AM25" s="42"/>
      <c r="AN25" s="43"/>
      <c r="AO25" s="23">
        <v>0</v>
      </c>
      <c r="AP25" s="149">
        <f>SUM('P20～21'!V25:AB25)-SUM('P20～21'!H25:N25)</f>
        <v>0</v>
      </c>
      <c r="AQ25" s="149"/>
      <c r="AR25" s="149"/>
      <c r="AS25" s="149"/>
      <c r="AT25" s="149"/>
      <c r="AU25" s="149"/>
      <c r="AV25" s="121" t="s">
        <v>54</v>
      </c>
      <c r="AW25" s="122"/>
      <c r="AX25" s="133"/>
      <c r="AY25" s="136" t="s">
        <v>54</v>
      </c>
      <c r="AZ25" s="137"/>
      <c r="BA25" s="138"/>
      <c r="BB25" s="121" t="s">
        <v>54</v>
      </c>
      <c r="BC25" s="122"/>
      <c r="BD25" s="123"/>
    </row>
    <row r="26" spans="1:56" s="9" customFormat="1" ht="20.25" customHeight="1">
      <c r="A26" s="112"/>
      <c r="B26" s="113"/>
      <c r="C26" s="113"/>
      <c r="D26" s="113"/>
      <c r="E26" s="114"/>
      <c r="F26" s="57" t="s">
        <v>14</v>
      </c>
      <c r="G26" s="58"/>
      <c r="H26" s="32">
        <f>SUM(H24:N25)</f>
        <v>1542000000</v>
      </c>
      <c r="I26" s="40"/>
      <c r="J26" s="40"/>
      <c r="K26" s="40"/>
      <c r="L26" s="40"/>
      <c r="M26" s="40"/>
      <c r="N26" s="41"/>
      <c r="O26" s="32">
        <f>SUM(O24:U25)</f>
        <v>1562760811</v>
      </c>
      <c r="P26" s="40"/>
      <c r="Q26" s="40"/>
      <c r="R26" s="40"/>
      <c r="S26" s="40"/>
      <c r="T26" s="40"/>
      <c r="U26" s="41"/>
      <c r="V26" s="32">
        <f>SUM(V24:AB25)</f>
        <v>1562760811</v>
      </c>
      <c r="W26" s="33"/>
      <c r="X26" s="33"/>
      <c r="Y26" s="33"/>
      <c r="Z26" s="33"/>
      <c r="AA26" s="33"/>
      <c r="AB26" s="34"/>
      <c r="AC26" s="32">
        <f>SUM(AC24:AH25)</f>
        <v>0</v>
      </c>
      <c r="AD26" s="40"/>
      <c r="AE26" s="40"/>
      <c r="AF26" s="40"/>
      <c r="AG26" s="40"/>
      <c r="AH26" s="41"/>
      <c r="AI26" s="32">
        <f>SUM(AI24:AN25)</f>
        <v>0</v>
      </c>
      <c r="AJ26" s="40"/>
      <c r="AK26" s="40"/>
      <c r="AL26" s="40"/>
      <c r="AM26" s="40"/>
      <c r="AN26" s="41"/>
      <c r="AO26" s="20">
        <f>SUM(AO24:AO25)</f>
        <v>0</v>
      </c>
      <c r="AP26" s="149">
        <f>SUM('P20～21'!V26:AB26)-SUM('P20～21'!H26:N26)</f>
        <v>20760811</v>
      </c>
      <c r="AQ26" s="149"/>
      <c r="AR26" s="149"/>
      <c r="AS26" s="149"/>
      <c r="AT26" s="149"/>
      <c r="AU26" s="149"/>
      <c r="AV26" s="121">
        <f>SUM('P20～21'!V26:AB26)/SUM('P20～21'!O26:U26)*100</f>
        <v>100</v>
      </c>
      <c r="AW26" s="122"/>
      <c r="AX26" s="133"/>
      <c r="AY26" s="139">
        <v>100</v>
      </c>
      <c r="AZ26" s="140"/>
      <c r="BA26" s="141"/>
      <c r="BB26" s="118">
        <v>100</v>
      </c>
      <c r="BC26" s="119"/>
      <c r="BD26" s="120"/>
    </row>
    <row r="27" spans="1:56" ht="20.25" customHeight="1">
      <c r="A27" s="106" t="s">
        <v>11</v>
      </c>
      <c r="B27" s="107"/>
      <c r="C27" s="107"/>
      <c r="D27" s="107"/>
      <c r="E27" s="108"/>
      <c r="F27" s="59" t="s">
        <v>7</v>
      </c>
      <c r="G27" s="60"/>
      <c r="H27" s="29">
        <v>1077000000</v>
      </c>
      <c r="I27" s="42"/>
      <c r="J27" s="42"/>
      <c r="K27" s="42"/>
      <c r="L27" s="42"/>
      <c r="M27" s="42"/>
      <c r="N27" s="43"/>
      <c r="O27" s="29">
        <v>1217127292</v>
      </c>
      <c r="P27" s="42"/>
      <c r="Q27" s="42"/>
      <c r="R27" s="42"/>
      <c r="S27" s="42"/>
      <c r="T27" s="42"/>
      <c r="U27" s="43"/>
      <c r="V27" s="29">
        <v>1217127292</v>
      </c>
      <c r="W27" s="30"/>
      <c r="X27" s="30"/>
      <c r="Y27" s="30"/>
      <c r="Z27" s="30"/>
      <c r="AA27" s="30"/>
      <c r="AB27" s="31"/>
      <c r="AC27" s="29">
        <v>0</v>
      </c>
      <c r="AD27" s="42"/>
      <c r="AE27" s="42"/>
      <c r="AF27" s="42"/>
      <c r="AG27" s="42"/>
      <c r="AH27" s="43"/>
      <c r="AI27" s="29">
        <v>0</v>
      </c>
      <c r="AJ27" s="42"/>
      <c r="AK27" s="42"/>
      <c r="AL27" s="42"/>
      <c r="AM27" s="42"/>
      <c r="AN27" s="43"/>
      <c r="AO27" s="23">
        <v>0</v>
      </c>
      <c r="AP27" s="149">
        <f>SUM('P20～21'!V27:AB27)-SUM('P20～21'!H27:N27)</f>
        <v>140127292</v>
      </c>
      <c r="AQ27" s="149"/>
      <c r="AR27" s="149"/>
      <c r="AS27" s="149"/>
      <c r="AT27" s="149"/>
      <c r="AU27" s="149"/>
      <c r="AV27" s="121">
        <f>SUM('P20～21'!V27:AB27)/SUM('P20～21'!O27:U27)*100</f>
        <v>100</v>
      </c>
      <c r="AW27" s="122"/>
      <c r="AX27" s="133"/>
      <c r="AY27" s="121">
        <v>100</v>
      </c>
      <c r="AZ27" s="122"/>
      <c r="BA27" s="133"/>
      <c r="BB27" s="121">
        <v>100</v>
      </c>
      <c r="BC27" s="122"/>
      <c r="BD27" s="123"/>
    </row>
    <row r="28" spans="1:56" ht="20.25" customHeight="1">
      <c r="A28" s="109"/>
      <c r="B28" s="110"/>
      <c r="C28" s="110"/>
      <c r="D28" s="110"/>
      <c r="E28" s="111"/>
      <c r="F28" s="59" t="s">
        <v>8</v>
      </c>
      <c r="G28" s="60"/>
      <c r="H28" s="29">
        <v>0</v>
      </c>
      <c r="I28" s="42"/>
      <c r="J28" s="42"/>
      <c r="K28" s="42"/>
      <c r="L28" s="42"/>
      <c r="M28" s="42"/>
      <c r="N28" s="43"/>
      <c r="O28" s="29">
        <v>0</v>
      </c>
      <c r="P28" s="42"/>
      <c r="Q28" s="42"/>
      <c r="R28" s="42"/>
      <c r="S28" s="42"/>
      <c r="T28" s="42"/>
      <c r="U28" s="43"/>
      <c r="V28" s="29">
        <v>0</v>
      </c>
      <c r="W28" s="30"/>
      <c r="X28" s="30"/>
      <c r="Y28" s="30"/>
      <c r="Z28" s="30"/>
      <c r="AA28" s="30"/>
      <c r="AB28" s="31"/>
      <c r="AC28" s="29">
        <v>0</v>
      </c>
      <c r="AD28" s="42"/>
      <c r="AE28" s="42"/>
      <c r="AF28" s="42"/>
      <c r="AG28" s="42"/>
      <c r="AH28" s="43"/>
      <c r="AI28" s="29">
        <v>0</v>
      </c>
      <c r="AJ28" s="42"/>
      <c r="AK28" s="42"/>
      <c r="AL28" s="42"/>
      <c r="AM28" s="42"/>
      <c r="AN28" s="43"/>
      <c r="AO28" s="23">
        <v>0</v>
      </c>
      <c r="AP28" s="149">
        <f>SUM('P20～21'!V28:AB28)-SUM('P20～21'!H28:N28)</f>
        <v>0</v>
      </c>
      <c r="AQ28" s="149"/>
      <c r="AR28" s="149"/>
      <c r="AS28" s="149"/>
      <c r="AT28" s="149"/>
      <c r="AU28" s="149"/>
      <c r="AV28" s="121" t="s">
        <v>54</v>
      </c>
      <c r="AW28" s="122"/>
      <c r="AX28" s="133"/>
      <c r="AY28" s="136" t="s">
        <v>54</v>
      </c>
      <c r="AZ28" s="137"/>
      <c r="BA28" s="138"/>
      <c r="BB28" s="121" t="s">
        <v>54</v>
      </c>
      <c r="BC28" s="122"/>
      <c r="BD28" s="123"/>
    </row>
    <row r="29" spans="1:56" s="9" customFormat="1" ht="20.25" customHeight="1">
      <c r="A29" s="112"/>
      <c r="B29" s="113"/>
      <c r="C29" s="113"/>
      <c r="D29" s="113"/>
      <c r="E29" s="114"/>
      <c r="F29" s="57" t="s">
        <v>9</v>
      </c>
      <c r="G29" s="58"/>
      <c r="H29" s="32">
        <f>SUM(H27:N28)</f>
        <v>1077000000</v>
      </c>
      <c r="I29" s="40"/>
      <c r="J29" s="40"/>
      <c r="K29" s="40"/>
      <c r="L29" s="40"/>
      <c r="M29" s="40"/>
      <c r="N29" s="41"/>
      <c r="O29" s="32">
        <f>SUM(O27:U28)</f>
        <v>1217127292</v>
      </c>
      <c r="P29" s="40"/>
      <c r="Q29" s="40"/>
      <c r="R29" s="40"/>
      <c r="S29" s="40"/>
      <c r="T29" s="40"/>
      <c r="U29" s="41"/>
      <c r="V29" s="32">
        <f>SUM(V27:AB28)</f>
        <v>1217127292</v>
      </c>
      <c r="W29" s="33"/>
      <c r="X29" s="33"/>
      <c r="Y29" s="33"/>
      <c r="Z29" s="33"/>
      <c r="AA29" s="33"/>
      <c r="AB29" s="34"/>
      <c r="AC29" s="32">
        <f>SUM(AC27:AH28)</f>
        <v>0</v>
      </c>
      <c r="AD29" s="40"/>
      <c r="AE29" s="40"/>
      <c r="AF29" s="40"/>
      <c r="AG29" s="40"/>
      <c r="AH29" s="41"/>
      <c r="AI29" s="32">
        <f>SUM(AI27:AN28)</f>
        <v>0</v>
      </c>
      <c r="AJ29" s="40"/>
      <c r="AK29" s="40"/>
      <c r="AL29" s="40"/>
      <c r="AM29" s="40"/>
      <c r="AN29" s="41"/>
      <c r="AO29" s="20">
        <f>SUM(AO27:AO28)</f>
        <v>0</v>
      </c>
      <c r="AP29" s="149">
        <f>SUM('P20～21'!V29:AB29)-SUM('P20～21'!H29:N29)</f>
        <v>140127292</v>
      </c>
      <c r="AQ29" s="149"/>
      <c r="AR29" s="149"/>
      <c r="AS29" s="149"/>
      <c r="AT29" s="149"/>
      <c r="AU29" s="149"/>
      <c r="AV29" s="121">
        <f>SUM('P20～21'!V29:AB29)/SUM('P20～21'!O29:U29)*100</f>
        <v>100</v>
      </c>
      <c r="AW29" s="122"/>
      <c r="AX29" s="133"/>
      <c r="AY29" s="118">
        <v>100</v>
      </c>
      <c r="AZ29" s="119"/>
      <c r="BA29" s="134"/>
      <c r="BB29" s="118">
        <v>100</v>
      </c>
      <c r="BC29" s="119"/>
      <c r="BD29" s="120"/>
    </row>
    <row r="30" spans="1:56" ht="20.25" customHeight="1">
      <c r="A30" s="115" t="s">
        <v>13</v>
      </c>
      <c r="B30" s="107"/>
      <c r="C30" s="107"/>
      <c r="D30" s="107"/>
      <c r="E30" s="108"/>
      <c r="F30" s="59" t="s">
        <v>7</v>
      </c>
      <c r="G30" s="60"/>
      <c r="H30" s="29">
        <v>364000000</v>
      </c>
      <c r="I30" s="42"/>
      <c r="J30" s="42"/>
      <c r="K30" s="42"/>
      <c r="L30" s="42"/>
      <c r="M30" s="42"/>
      <c r="N30" s="43"/>
      <c r="O30" s="29">
        <v>290648781</v>
      </c>
      <c r="P30" s="42"/>
      <c r="Q30" s="42"/>
      <c r="R30" s="42"/>
      <c r="S30" s="42"/>
      <c r="T30" s="42"/>
      <c r="U30" s="43"/>
      <c r="V30" s="29">
        <v>290648781</v>
      </c>
      <c r="W30" s="30"/>
      <c r="X30" s="30"/>
      <c r="Y30" s="30"/>
      <c r="Z30" s="30"/>
      <c r="AA30" s="30"/>
      <c r="AB30" s="31"/>
      <c r="AC30" s="29">
        <v>0</v>
      </c>
      <c r="AD30" s="42"/>
      <c r="AE30" s="42"/>
      <c r="AF30" s="42"/>
      <c r="AG30" s="42"/>
      <c r="AH30" s="43"/>
      <c r="AI30" s="29">
        <v>0</v>
      </c>
      <c r="AJ30" s="42"/>
      <c r="AK30" s="42"/>
      <c r="AL30" s="42"/>
      <c r="AM30" s="42"/>
      <c r="AN30" s="43"/>
      <c r="AO30" s="23">
        <v>0</v>
      </c>
      <c r="AP30" s="149">
        <f>SUM('P20～21'!V30:AB30)-SUM('P20～21'!H30:N30)</f>
        <v>-73351219</v>
      </c>
      <c r="AQ30" s="149"/>
      <c r="AR30" s="149"/>
      <c r="AS30" s="149"/>
      <c r="AT30" s="149"/>
      <c r="AU30" s="149"/>
      <c r="AV30" s="121">
        <f>SUM('P20～21'!V30:AB30)/SUM('P20～21'!O30:U30)*100</f>
        <v>100</v>
      </c>
      <c r="AW30" s="122"/>
      <c r="AX30" s="133"/>
      <c r="AY30" s="121">
        <v>100</v>
      </c>
      <c r="AZ30" s="122"/>
      <c r="BA30" s="133"/>
      <c r="BB30" s="121">
        <v>100</v>
      </c>
      <c r="BC30" s="122"/>
      <c r="BD30" s="123"/>
    </row>
    <row r="31" spans="1:56" ht="20.25" customHeight="1">
      <c r="A31" s="109"/>
      <c r="B31" s="110"/>
      <c r="C31" s="110"/>
      <c r="D31" s="110"/>
      <c r="E31" s="111"/>
      <c r="F31" s="59" t="s">
        <v>8</v>
      </c>
      <c r="G31" s="60"/>
      <c r="H31" s="29">
        <v>0</v>
      </c>
      <c r="I31" s="42"/>
      <c r="J31" s="42"/>
      <c r="K31" s="42"/>
      <c r="L31" s="42"/>
      <c r="M31" s="42"/>
      <c r="N31" s="43"/>
      <c r="O31" s="29">
        <v>0</v>
      </c>
      <c r="P31" s="42"/>
      <c r="Q31" s="42"/>
      <c r="R31" s="42"/>
      <c r="S31" s="42"/>
      <c r="T31" s="42"/>
      <c r="U31" s="43"/>
      <c r="V31" s="29">
        <v>0</v>
      </c>
      <c r="W31" s="30"/>
      <c r="X31" s="30"/>
      <c r="Y31" s="30"/>
      <c r="Z31" s="30"/>
      <c r="AA31" s="30"/>
      <c r="AB31" s="31"/>
      <c r="AC31" s="29">
        <v>0</v>
      </c>
      <c r="AD31" s="42"/>
      <c r="AE31" s="42"/>
      <c r="AF31" s="42"/>
      <c r="AG31" s="42"/>
      <c r="AH31" s="43"/>
      <c r="AI31" s="29">
        <v>0</v>
      </c>
      <c r="AJ31" s="42"/>
      <c r="AK31" s="42"/>
      <c r="AL31" s="42"/>
      <c r="AM31" s="42"/>
      <c r="AN31" s="43"/>
      <c r="AO31" s="23">
        <v>0</v>
      </c>
      <c r="AP31" s="149">
        <f>SUM('P20～21'!V31:AB31)-SUM('P20～21'!H31:N31)</f>
        <v>0</v>
      </c>
      <c r="AQ31" s="149"/>
      <c r="AR31" s="149"/>
      <c r="AS31" s="149"/>
      <c r="AT31" s="149"/>
      <c r="AU31" s="149"/>
      <c r="AV31" s="121" t="s">
        <v>54</v>
      </c>
      <c r="AW31" s="122"/>
      <c r="AX31" s="133"/>
      <c r="AY31" s="121" t="s">
        <v>54</v>
      </c>
      <c r="AZ31" s="122"/>
      <c r="BA31" s="133"/>
      <c r="BB31" s="121" t="s">
        <v>54</v>
      </c>
      <c r="BC31" s="122"/>
      <c r="BD31" s="123"/>
    </row>
    <row r="32" spans="1:56" s="9" customFormat="1" ht="20.25" customHeight="1">
      <c r="A32" s="112"/>
      <c r="B32" s="113"/>
      <c r="C32" s="113"/>
      <c r="D32" s="113"/>
      <c r="E32" s="114"/>
      <c r="F32" s="57" t="s">
        <v>9</v>
      </c>
      <c r="G32" s="58"/>
      <c r="H32" s="32">
        <f>SUM(H30:N31)</f>
        <v>364000000</v>
      </c>
      <c r="I32" s="40"/>
      <c r="J32" s="40"/>
      <c r="K32" s="40"/>
      <c r="L32" s="40"/>
      <c r="M32" s="40"/>
      <c r="N32" s="41"/>
      <c r="O32" s="32">
        <f>SUM(O30:U31)</f>
        <v>290648781</v>
      </c>
      <c r="P32" s="40"/>
      <c r="Q32" s="40"/>
      <c r="R32" s="40"/>
      <c r="S32" s="40"/>
      <c r="T32" s="40"/>
      <c r="U32" s="41"/>
      <c r="V32" s="32">
        <f>SUM(V30:AB31)</f>
        <v>290648781</v>
      </c>
      <c r="W32" s="33"/>
      <c r="X32" s="33"/>
      <c r="Y32" s="33"/>
      <c r="Z32" s="33"/>
      <c r="AA32" s="33"/>
      <c r="AB32" s="34"/>
      <c r="AC32" s="32">
        <f>SUM(AC30:AH31)</f>
        <v>0</v>
      </c>
      <c r="AD32" s="40"/>
      <c r="AE32" s="40"/>
      <c r="AF32" s="40"/>
      <c r="AG32" s="40"/>
      <c r="AH32" s="41"/>
      <c r="AI32" s="32">
        <f>SUM(AI30:AN31)</f>
        <v>0</v>
      </c>
      <c r="AJ32" s="40"/>
      <c r="AK32" s="40"/>
      <c r="AL32" s="40"/>
      <c r="AM32" s="40"/>
      <c r="AN32" s="41"/>
      <c r="AO32" s="20">
        <f>SUM(AO30:AO31)</f>
        <v>0</v>
      </c>
      <c r="AP32" s="149">
        <f>SUM('P20～21'!V32:AB32)-SUM('P20～21'!H32:N32)</f>
        <v>-73351219</v>
      </c>
      <c r="AQ32" s="149"/>
      <c r="AR32" s="149"/>
      <c r="AS32" s="149"/>
      <c r="AT32" s="149"/>
      <c r="AU32" s="149"/>
      <c r="AV32" s="121">
        <f>SUM('P20～21'!V32:AB32)/SUM('P20～21'!O32:U32)*100</f>
        <v>100</v>
      </c>
      <c r="AW32" s="122"/>
      <c r="AX32" s="133"/>
      <c r="AY32" s="118">
        <v>100</v>
      </c>
      <c r="AZ32" s="119"/>
      <c r="BA32" s="134"/>
      <c r="BB32" s="118">
        <v>100</v>
      </c>
      <c r="BC32" s="119"/>
      <c r="BD32" s="120"/>
    </row>
    <row r="33" spans="1:56" ht="20.25" customHeight="1">
      <c r="A33" s="63" t="s">
        <v>17</v>
      </c>
      <c r="B33" s="64"/>
      <c r="C33" s="64"/>
      <c r="D33" s="64"/>
      <c r="E33" s="65"/>
      <c r="F33" s="59" t="s">
        <v>7</v>
      </c>
      <c r="G33" s="60"/>
      <c r="H33" s="35">
        <f>H36+H39</f>
        <v>11704000000</v>
      </c>
      <c r="I33" s="36"/>
      <c r="J33" s="36"/>
      <c r="K33" s="36"/>
      <c r="L33" s="36"/>
      <c r="M33" s="36"/>
      <c r="N33" s="37"/>
      <c r="O33" s="35">
        <f>O36+O39</f>
        <v>11914976200</v>
      </c>
      <c r="P33" s="36"/>
      <c r="Q33" s="36"/>
      <c r="R33" s="36"/>
      <c r="S33" s="36"/>
      <c r="T33" s="36"/>
      <c r="U33" s="37"/>
      <c r="V33" s="35">
        <f>V36+V39</f>
        <v>11866869016</v>
      </c>
      <c r="W33" s="33"/>
      <c r="X33" s="33"/>
      <c r="Y33" s="33"/>
      <c r="Z33" s="33"/>
      <c r="AA33" s="33"/>
      <c r="AB33" s="34"/>
      <c r="AC33" s="35">
        <f>SUM(AC36+AC39)</f>
        <v>2340700</v>
      </c>
      <c r="AD33" s="36"/>
      <c r="AE33" s="36"/>
      <c r="AF33" s="36"/>
      <c r="AG33" s="36"/>
      <c r="AH33" s="37"/>
      <c r="AI33" s="35">
        <f>AI36+AI39</f>
        <v>45766484</v>
      </c>
      <c r="AJ33" s="36"/>
      <c r="AK33" s="36"/>
      <c r="AL33" s="36"/>
      <c r="AM33" s="36"/>
      <c r="AN33" s="37"/>
      <c r="AO33" s="19">
        <f>AO36+AO39</f>
        <v>0</v>
      </c>
      <c r="AP33" s="149">
        <f>SUM('P20～21'!V33:AB33)-SUM('P20～21'!H33:N33)</f>
        <v>162869016</v>
      </c>
      <c r="AQ33" s="149"/>
      <c r="AR33" s="149"/>
      <c r="AS33" s="149"/>
      <c r="AT33" s="149"/>
      <c r="AU33" s="149"/>
      <c r="AV33" s="121">
        <f>SUM('P20～21'!V33:AB33)/SUM('P20～21'!O33:U33)*100</f>
        <v>99.59624607559014</v>
      </c>
      <c r="AW33" s="122"/>
      <c r="AX33" s="133"/>
      <c r="AY33" s="121">
        <v>99.4</v>
      </c>
      <c r="AZ33" s="122"/>
      <c r="BA33" s="133"/>
      <c r="BB33" s="121">
        <v>99.594834543852</v>
      </c>
      <c r="BC33" s="122"/>
      <c r="BD33" s="123"/>
    </row>
    <row r="34" spans="1:56" ht="20.25" customHeight="1">
      <c r="A34" s="66"/>
      <c r="B34" s="67"/>
      <c r="C34" s="67"/>
      <c r="D34" s="67"/>
      <c r="E34" s="68"/>
      <c r="F34" s="59" t="s">
        <v>8</v>
      </c>
      <c r="G34" s="60"/>
      <c r="H34" s="35">
        <f>H37+H40</f>
        <v>50000000</v>
      </c>
      <c r="I34" s="36"/>
      <c r="J34" s="36"/>
      <c r="K34" s="36"/>
      <c r="L34" s="36"/>
      <c r="M34" s="36"/>
      <c r="N34" s="37"/>
      <c r="O34" s="35">
        <f>O37+O40</f>
        <v>184098139</v>
      </c>
      <c r="P34" s="36"/>
      <c r="Q34" s="36"/>
      <c r="R34" s="36"/>
      <c r="S34" s="36"/>
      <c r="T34" s="36"/>
      <c r="U34" s="37"/>
      <c r="V34" s="35">
        <f>V37+V40</f>
        <v>25854973</v>
      </c>
      <c r="W34" s="33"/>
      <c r="X34" s="33"/>
      <c r="Y34" s="33"/>
      <c r="Z34" s="33"/>
      <c r="AA34" s="33"/>
      <c r="AB34" s="34"/>
      <c r="AC34" s="35">
        <f>SUM(AC37+AC40)</f>
        <v>45182651</v>
      </c>
      <c r="AD34" s="36"/>
      <c r="AE34" s="36"/>
      <c r="AF34" s="36"/>
      <c r="AG34" s="36"/>
      <c r="AH34" s="37"/>
      <c r="AI34" s="35">
        <f>AI37+AI40</f>
        <v>113060515</v>
      </c>
      <c r="AJ34" s="36"/>
      <c r="AK34" s="36"/>
      <c r="AL34" s="36"/>
      <c r="AM34" s="36"/>
      <c r="AN34" s="37"/>
      <c r="AO34" s="19">
        <f>AO37+AO40</f>
        <v>0</v>
      </c>
      <c r="AP34" s="149">
        <f>SUM('P20～21'!V34:AB34)-SUM('P20～21'!H34:N34)</f>
        <v>-24145027</v>
      </c>
      <c r="AQ34" s="149"/>
      <c r="AR34" s="149"/>
      <c r="AS34" s="149"/>
      <c r="AT34" s="149"/>
      <c r="AU34" s="149"/>
      <c r="AV34" s="121">
        <f>SUM('P20～21'!V34:AB34)/SUM('P20～21'!O34:U34)*100</f>
        <v>14.0441251282828</v>
      </c>
      <c r="AW34" s="122"/>
      <c r="AX34" s="133"/>
      <c r="AY34" s="121">
        <v>26.5</v>
      </c>
      <c r="AZ34" s="122"/>
      <c r="BA34" s="133"/>
      <c r="BB34" s="121">
        <v>30.319985307752656</v>
      </c>
      <c r="BC34" s="122"/>
      <c r="BD34" s="123"/>
    </row>
    <row r="35" spans="1:56" s="9" customFormat="1" ht="20.25" customHeight="1">
      <c r="A35" s="72"/>
      <c r="B35" s="73"/>
      <c r="C35" s="73"/>
      <c r="D35" s="73"/>
      <c r="E35" s="74"/>
      <c r="F35" s="57" t="s">
        <v>9</v>
      </c>
      <c r="G35" s="58"/>
      <c r="H35" s="32">
        <f>SUM(H33:N34)</f>
        <v>11754000000</v>
      </c>
      <c r="I35" s="40"/>
      <c r="J35" s="40"/>
      <c r="K35" s="40"/>
      <c r="L35" s="40"/>
      <c r="M35" s="40"/>
      <c r="N35" s="41"/>
      <c r="O35" s="32">
        <f>SUM(O33:U34)</f>
        <v>12099074339</v>
      </c>
      <c r="P35" s="40"/>
      <c r="Q35" s="40"/>
      <c r="R35" s="40"/>
      <c r="S35" s="40"/>
      <c r="T35" s="40"/>
      <c r="U35" s="41"/>
      <c r="V35" s="32">
        <f>SUM(V33:AB34)</f>
        <v>11892723989</v>
      </c>
      <c r="W35" s="33"/>
      <c r="X35" s="33"/>
      <c r="Y35" s="33"/>
      <c r="Z35" s="33"/>
      <c r="AA35" s="33"/>
      <c r="AB35" s="34"/>
      <c r="AC35" s="32">
        <f>SUM(AC33:AH34)</f>
        <v>47523351</v>
      </c>
      <c r="AD35" s="40"/>
      <c r="AE35" s="40"/>
      <c r="AF35" s="40"/>
      <c r="AG35" s="40"/>
      <c r="AH35" s="41"/>
      <c r="AI35" s="32">
        <f>SUM(AI33:AN34)</f>
        <v>158826999</v>
      </c>
      <c r="AJ35" s="40"/>
      <c r="AK35" s="40"/>
      <c r="AL35" s="40"/>
      <c r="AM35" s="40"/>
      <c r="AN35" s="41"/>
      <c r="AO35" s="20">
        <f>SUM(AO33:AO34)</f>
        <v>0</v>
      </c>
      <c r="AP35" s="149">
        <f>SUM('P20～21'!V35:AB35)-SUM('P20～21'!H35:N35)</f>
        <v>138723989</v>
      </c>
      <c r="AQ35" s="149"/>
      <c r="AR35" s="149"/>
      <c r="AS35" s="149"/>
      <c r="AT35" s="149"/>
      <c r="AU35" s="149"/>
      <c r="AV35" s="121">
        <f>SUM('P20～21'!V35:AB35)/SUM('P20～21'!O35:U35)*100</f>
        <v>98.29449473390825</v>
      </c>
      <c r="AW35" s="122"/>
      <c r="AX35" s="133"/>
      <c r="AY35" s="118">
        <v>98.2</v>
      </c>
      <c r="AZ35" s="119"/>
      <c r="BA35" s="134"/>
      <c r="BB35" s="118">
        <v>98.45802206958932</v>
      </c>
      <c r="BC35" s="119"/>
      <c r="BD35" s="120"/>
    </row>
    <row r="36" spans="1:56" ht="20.25" customHeight="1">
      <c r="A36" s="75" t="s">
        <v>51</v>
      </c>
      <c r="B36" s="76"/>
      <c r="C36" s="76"/>
      <c r="D36" s="76"/>
      <c r="E36" s="77"/>
      <c r="F36" s="59" t="s">
        <v>7</v>
      </c>
      <c r="G36" s="60"/>
      <c r="H36" s="29">
        <v>1063000000</v>
      </c>
      <c r="I36" s="42"/>
      <c r="J36" s="42"/>
      <c r="K36" s="42"/>
      <c r="L36" s="42"/>
      <c r="M36" s="42"/>
      <c r="N36" s="43"/>
      <c r="O36" s="29">
        <v>1175897700</v>
      </c>
      <c r="P36" s="42"/>
      <c r="Q36" s="42"/>
      <c r="R36" s="42"/>
      <c r="S36" s="42"/>
      <c r="T36" s="42"/>
      <c r="U36" s="43"/>
      <c r="V36" s="29">
        <v>1163146524</v>
      </c>
      <c r="W36" s="30"/>
      <c r="X36" s="30"/>
      <c r="Y36" s="30"/>
      <c r="Z36" s="30"/>
      <c r="AA36" s="30"/>
      <c r="AB36" s="31"/>
      <c r="AC36" s="29">
        <v>0</v>
      </c>
      <c r="AD36" s="42"/>
      <c r="AE36" s="42"/>
      <c r="AF36" s="42"/>
      <c r="AG36" s="42"/>
      <c r="AH36" s="43"/>
      <c r="AI36" s="29">
        <v>12751176</v>
      </c>
      <c r="AJ36" s="42"/>
      <c r="AK36" s="42"/>
      <c r="AL36" s="42"/>
      <c r="AM36" s="42"/>
      <c r="AN36" s="43"/>
      <c r="AO36" s="23">
        <v>0</v>
      </c>
      <c r="AP36" s="149">
        <f>SUM('P20～21'!V36:AB36)-SUM('P20～21'!H36:N36)</f>
        <v>100146524</v>
      </c>
      <c r="AQ36" s="149"/>
      <c r="AR36" s="149"/>
      <c r="AS36" s="149"/>
      <c r="AT36" s="149"/>
      <c r="AU36" s="149"/>
      <c r="AV36" s="121">
        <f>SUM('P20～21'!V36:AB36)/SUM('P20～21'!O36:U36)*100</f>
        <v>98.91562199670942</v>
      </c>
      <c r="AW36" s="122"/>
      <c r="AX36" s="133"/>
      <c r="AY36" s="121">
        <v>98.8</v>
      </c>
      <c r="AZ36" s="122"/>
      <c r="BA36" s="133"/>
      <c r="BB36" s="121">
        <v>98.23794923858311</v>
      </c>
      <c r="BC36" s="122"/>
      <c r="BD36" s="123"/>
    </row>
    <row r="37" spans="1:56" ht="20.25" customHeight="1">
      <c r="A37" s="78"/>
      <c r="B37" s="79"/>
      <c r="C37" s="79"/>
      <c r="D37" s="79"/>
      <c r="E37" s="80"/>
      <c r="F37" s="59" t="s">
        <v>8</v>
      </c>
      <c r="G37" s="60"/>
      <c r="H37" s="29">
        <v>20000000</v>
      </c>
      <c r="I37" s="42"/>
      <c r="J37" s="42"/>
      <c r="K37" s="42"/>
      <c r="L37" s="42"/>
      <c r="M37" s="42"/>
      <c r="N37" s="43"/>
      <c r="O37" s="29">
        <v>81289661</v>
      </c>
      <c r="P37" s="42"/>
      <c r="Q37" s="42"/>
      <c r="R37" s="42"/>
      <c r="S37" s="42"/>
      <c r="T37" s="42"/>
      <c r="U37" s="43"/>
      <c r="V37" s="29">
        <v>17422310</v>
      </c>
      <c r="W37" s="30"/>
      <c r="X37" s="30"/>
      <c r="Y37" s="30"/>
      <c r="Z37" s="30"/>
      <c r="AA37" s="30"/>
      <c r="AB37" s="31"/>
      <c r="AC37" s="29">
        <v>12271222</v>
      </c>
      <c r="AD37" s="42"/>
      <c r="AE37" s="42"/>
      <c r="AF37" s="42"/>
      <c r="AG37" s="42"/>
      <c r="AH37" s="43"/>
      <c r="AI37" s="29">
        <v>51596129</v>
      </c>
      <c r="AJ37" s="42"/>
      <c r="AK37" s="42"/>
      <c r="AL37" s="42"/>
      <c r="AM37" s="42"/>
      <c r="AN37" s="43"/>
      <c r="AO37" s="23">
        <v>0</v>
      </c>
      <c r="AP37" s="149">
        <f>SUM('P20～21'!V37:AB37)-SUM('P20～21'!H37:N37)</f>
        <v>-2577690</v>
      </c>
      <c r="AQ37" s="149"/>
      <c r="AR37" s="149"/>
      <c r="AS37" s="149"/>
      <c r="AT37" s="149"/>
      <c r="AU37" s="149"/>
      <c r="AV37" s="121">
        <f>SUM('P20～21'!V37:AB37)/SUM('P20～21'!O37:U37)*100</f>
        <v>21.432381173295827</v>
      </c>
      <c r="AW37" s="122"/>
      <c r="AX37" s="133"/>
      <c r="AY37" s="121">
        <v>24.9</v>
      </c>
      <c r="AZ37" s="122"/>
      <c r="BA37" s="133"/>
      <c r="BB37" s="121">
        <v>21.389120664854293</v>
      </c>
      <c r="BC37" s="122"/>
      <c r="BD37" s="123"/>
    </row>
    <row r="38" spans="1:56" s="9" customFormat="1" ht="20.25" customHeight="1">
      <c r="A38" s="81"/>
      <c r="B38" s="82"/>
      <c r="C38" s="82"/>
      <c r="D38" s="82"/>
      <c r="E38" s="83"/>
      <c r="F38" s="57" t="s">
        <v>14</v>
      </c>
      <c r="G38" s="58"/>
      <c r="H38" s="32">
        <f>SUM(H36:N37)</f>
        <v>1083000000</v>
      </c>
      <c r="I38" s="40"/>
      <c r="J38" s="40"/>
      <c r="K38" s="40"/>
      <c r="L38" s="40"/>
      <c r="M38" s="40"/>
      <c r="N38" s="41"/>
      <c r="O38" s="32">
        <f>SUM(O36:U37)</f>
        <v>1257187361</v>
      </c>
      <c r="P38" s="40"/>
      <c r="Q38" s="40"/>
      <c r="R38" s="40"/>
      <c r="S38" s="40"/>
      <c r="T38" s="40"/>
      <c r="U38" s="41"/>
      <c r="V38" s="32">
        <f>SUM(V36:AB37)</f>
        <v>1180568834</v>
      </c>
      <c r="W38" s="33"/>
      <c r="X38" s="33"/>
      <c r="Y38" s="33"/>
      <c r="Z38" s="33"/>
      <c r="AA38" s="33"/>
      <c r="AB38" s="34"/>
      <c r="AC38" s="32">
        <f>SUM(AC36:AH37)</f>
        <v>12271222</v>
      </c>
      <c r="AD38" s="40"/>
      <c r="AE38" s="40"/>
      <c r="AF38" s="40"/>
      <c r="AG38" s="40"/>
      <c r="AH38" s="41"/>
      <c r="AI38" s="32">
        <f>SUM(AI36:AN37)</f>
        <v>64347305</v>
      </c>
      <c r="AJ38" s="40"/>
      <c r="AK38" s="40"/>
      <c r="AL38" s="40"/>
      <c r="AM38" s="40"/>
      <c r="AN38" s="41"/>
      <c r="AO38" s="20">
        <f>SUM(AO36:AO37)</f>
        <v>0</v>
      </c>
      <c r="AP38" s="149">
        <f>SUM('P20～21'!V38:AB38)-SUM('P20～21'!H38:N38)</f>
        <v>97568834</v>
      </c>
      <c r="AQ38" s="149"/>
      <c r="AR38" s="149"/>
      <c r="AS38" s="149"/>
      <c r="AT38" s="149"/>
      <c r="AU38" s="149"/>
      <c r="AV38" s="121">
        <f>SUM('P20～21'!V38:AB38)/SUM('P20～21'!O38:U38)*100</f>
        <v>93.9055601911989</v>
      </c>
      <c r="AW38" s="122"/>
      <c r="AX38" s="133"/>
      <c r="AY38" s="118">
        <v>93</v>
      </c>
      <c r="AZ38" s="119"/>
      <c r="BA38" s="134"/>
      <c r="BB38" s="118">
        <v>92.78876031453936</v>
      </c>
      <c r="BC38" s="119"/>
      <c r="BD38" s="120"/>
    </row>
    <row r="39" spans="1:56" ht="20.25" customHeight="1">
      <c r="A39" s="75" t="s">
        <v>52</v>
      </c>
      <c r="B39" s="76"/>
      <c r="C39" s="76"/>
      <c r="D39" s="76"/>
      <c r="E39" s="77"/>
      <c r="F39" s="59" t="s">
        <v>7</v>
      </c>
      <c r="G39" s="60"/>
      <c r="H39" s="29">
        <v>10641000000</v>
      </c>
      <c r="I39" s="42"/>
      <c r="J39" s="42"/>
      <c r="K39" s="42"/>
      <c r="L39" s="42"/>
      <c r="M39" s="42"/>
      <c r="N39" s="43"/>
      <c r="O39" s="29">
        <v>10739078500</v>
      </c>
      <c r="P39" s="42"/>
      <c r="Q39" s="42"/>
      <c r="R39" s="42"/>
      <c r="S39" s="42"/>
      <c r="T39" s="42"/>
      <c r="U39" s="43"/>
      <c r="V39" s="29">
        <v>10703722492</v>
      </c>
      <c r="W39" s="30"/>
      <c r="X39" s="30"/>
      <c r="Y39" s="30"/>
      <c r="Z39" s="30"/>
      <c r="AA39" s="30"/>
      <c r="AB39" s="31"/>
      <c r="AC39" s="29">
        <v>2340700</v>
      </c>
      <c r="AD39" s="42"/>
      <c r="AE39" s="42"/>
      <c r="AF39" s="42"/>
      <c r="AG39" s="42"/>
      <c r="AH39" s="43"/>
      <c r="AI39" s="29">
        <v>33015308</v>
      </c>
      <c r="AJ39" s="42"/>
      <c r="AK39" s="42"/>
      <c r="AL39" s="42"/>
      <c r="AM39" s="42"/>
      <c r="AN39" s="43"/>
      <c r="AO39" s="23">
        <v>0</v>
      </c>
      <c r="AP39" s="149">
        <f>SUM('P20～21'!V39:AB39)-SUM('P20～21'!H39:N39)</f>
        <v>62722492</v>
      </c>
      <c r="AQ39" s="149"/>
      <c r="AR39" s="149"/>
      <c r="AS39" s="149"/>
      <c r="AT39" s="149"/>
      <c r="AU39" s="149"/>
      <c r="AV39" s="121">
        <f>SUM('P20～21'!V39:AB39)/SUM('P20～21'!O39:U39)*100</f>
        <v>99.67077242241967</v>
      </c>
      <c r="AW39" s="122"/>
      <c r="AX39" s="133"/>
      <c r="AY39" s="121">
        <v>99.5</v>
      </c>
      <c r="AZ39" s="122"/>
      <c r="BA39" s="133"/>
      <c r="BB39" s="121">
        <v>99.74580039086999</v>
      </c>
      <c r="BC39" s="122"/>
      <c r="BD39" s="123"/>
    </row>
    <row r="40" spans="1:56" ht="20.25" customHeight="1">
      <c r="A40" s="78"/>
      <c r="B40" s="79"/>
      <c r="C40" s="79"/>
      <c r="D40" s="79"/>
      <c r="E40" s="80"/>
      <c r="F40" s="59" t="s">
        <v>8</v>
      </c>
      <c r="G40" s="60"/>
      <c r="H40" s="29">
        <v>30000000</v>
      </c>
      <c r="I40" s="42"/>
      <c r="J40" s="42"/>
      <c r="K40" s="42"/>
      <c r="L40" s="42"/>
      <c r="M40" s="42"/>
      <c r="N40" s="43"/>
      <c r="O40" s="29">
        <v>102808478</v>
      </c>
      <c r="P40" s="42"/>
      <c r="Q40" s="42"/>
      <c r="R40" s="42"/>
      <c r="S40" s="42"/>
      <c r="T40" s="42"/>
      <c r="U40" s="43"/>
      <c r="V40" s="29">
        <v>8432663</v>
      </c>
      <c r="W40" s="30"/>
      <c r="X40" s="30"/>
      <c r="Y40" s="30"/>
      <c r="Z40" s="30"/>
      <c r="AA40" s="30"/>
      <c r="AB40" s="31"/>
      <c r="AC40" s="29">
        <v>32911429</v>
      </c>
      <c r="AD40" s="42"/>
      <c r="AE40" s="42"/>
      <c r="AF40" s="42"/>
      <c r="AG40" s="42"/>
      <c r="AH40" s="43"/>
      <c r="AI40" s="29">
        <v>61464386</v>
      </c>
      <c r="AJ40" s="42"/>
      <c r="AK40" s="42"/>
      <c r="AL40" s="42"/>
      <c r="AM40" s="42"/>
      <c r="AN40" s="43"/>
      <c r="AO40" s="23">
        <v>0</v>
      </c>
      <c r="AP40" s="149">
        <f>SUM('P20～21'!V40:AB40)-SUM('P20～21'!H40:N40)</f>
        <v>-21567337</v>
      </c>
      <c r="AQ40" s="149"/>
      <c r="AR40" s="149"/>
      <c r="AS40" s="149"/>
      <c r="AT40" s="149"/>
      <c r="AU40" s="149"/>
      <c r="AV40" s="121">
        <f>SUM('P20～21'!V40:AB40)/SUM('P20～21'!O40:U40)*100</f>
        <v>8.202303121343748</v>
      </c>
      <c r="AW40" s="122"/>
      <c r="AX40" s="133"/>
      <c r="AY40" s="121">
        <v>28.2</v>
      </c>
      <c r="AZ40" s="122"/>
      <c r="BA40" s="133"/>
      <c r="BB40" s="121">
        <v>37.86645463333348</v>
      </c>
      <c r="BC40" s="122"/>
      <c r="BD40" s="123"/>
    </row>
    <row r="41" spans="1:56" s="9" customFormat="1" ht="20.25" customHeight="1">
      <c r="A41" s="81"/>
      <c r="B41" s="82"/>
      <c r="C41" s="82"/>
      <c r="D41" s="82"/>
      <c r="E41" s="83"/>
      <c r="F41" s="57" t="s">
        <v>14</v>
      </c>
      <c r="G41" s="58"/>
      <c r="H41" s="32">
        <f>SUM(H39:N40)</f>
        <v>10671000000</v>
      </c>
      <c r="I41" s="40"/>
      <c r="J41" s="40"/>
      <c r="K41" s="40"/>
      <c r="L41" s="40"/>
      <c r="M41" s="40"/>
      <c r="N41" s="41"/>
      <c r="O41" s="32">
        <f>SUM(O39:U40)</f>
        <v>10841886978</v>
      </c>
      <c r="P41" s="40"/>
      <c r="Q41" s="40"/>
      <c r="R41" s="40"/>
      <c r="S41" s="40"/>
      <c r="T41" s="40"/>
      <c r="U41" s="41"/>
      <c r="V41" s="32">
        <f>SUM(V39:AB40)</f>
        <v>10712155155</v>
      </c>
      <c r="W41" s="33"/>
      <c r="X41" s="33"/>
      <c r="Y41" s="33"/>
      <c r="Z41" s="33"/>
      <c r="AA41" s="33"/>
      <c r="AB41" s="34"/>
      <c r="AC41" s="32">
        <f>SUM(AC39:AH40)</f>
        <v>35252129</v>
      </c>
      <c r="AD41" s="40"/>
      <c r="AE41" s="40"/>
      <c r="AF41" s="40"/>
      <c r="AG41" s="40"/>
      <c r="AH41" s="41"/>
      <c r="AI41" s="32">
        <f>SUM(AI39:AN40)</f>
        <v>94479694</v>
      </c>
      <c r="AJ41" s="40"/>
      <c r="AK41" s="40"/>
      <c r="AL41" s="40"/>
      <c r="AM41" s="40"/>
      <c r="AN41" s="41"/>
      <c r="AO41" s="20">
        <f>SUM(AO39:AO40)</f>
        <v>0</v>
      </c>
      <c r="AP41" s="149">
        <f>SUM('P20～21'!V41:AB41)-SUM('P20～21'!H41:N41)</f>
        <v>41155155</v>
      </c>
      <c r="AQ41" s="149"/>
      <c r="AR41" s="149"/>
      <c r="AS41" s="149"/>
      <c r="AT41" s="149"/>
      <c r="AU41" s="149"/>
      <c r="AV41" s="121">
        <f>SUM('P20～21'!V41:AB41)/SUM('P20～21'!O41:U41)*100</f>
        <v>98.80342026011479</v>
      </c>
      <c r="AW41" s="122"/>
      <c r="AX41" s="133"/>
      <c r="AY41" s="118">
        <v>98.9</v>
      </c>
      <c r="AZ41" s="119"/>
      <c r="BA41" s="134"/>
      <c r="BB41" s="118">
        <v>99.13016383793678</v>
      </c>
      <c r="BC41" s="119"/>
      <c r="BD41" s="120"/>
    </row>
    <row r="42" spans="1:56" ht="20.25" customHeight="1">
      <c r="A42" s="63" t="s">
        <v>16</v>
      </c>
      <c r="B42" s="64"/>
      <c r="C42" s="64"/>
      <c r="D42" s="64"/>
      <c r="E42" s="65"/>
      <c r="F42" s="59" t="s">
        <v>7</v>
      </c>
      <c r="G42" s="60"/>
      <c r="H42" s="29">
        <v>7574000000</v>
      </c>
      <c r="I42" s="42"/>
      <c r="J42" s="42"/>
      <c r="K42" s="42"/>
      <c r="L42" s="42"/>
      <c r="M42" s="42"/>
      <c r="N42" s="43"/>
      <c r="O42" s="29">
        <v>7124709754</v>
      </c>
      <c r="P42" s="42"/>
      <c r="Q42" s="42"/>
      <c r="R42" s="42"/>
      <c r="S42" s="42"/>
      <c r="T42" s="42"/>
      <c r="U42" s="43"/>
      <c r="V42" s="29">
        <v>7124709754</v>
      </c>
      <c r="W42" s="30"/>
      <c r="X42" s="30"/>
      <c r="Y42" s="30"/>
      <c r="Z42" s="30"/>
      <c r="AA42" s="30"/>
      <c r="AB42" s="31"/>
      <c r="AC42" s="29">
        <v>0</v>
      </c>
      <c r="AD42" s="42"/>
      <c r="AE42" s="42"/>
      <c r="AF42" s="42"/>
      <c r="AG42" s="42"/>
      <c r="AH42" s="43"/>
      <c r="AI42" s="29">
        <v>0</v>
      </c>
      <c r="AJ42" s="42"/>
      <c r="AK42" s="42"/>
      <c r="AL42" s="42"/>
      <c r="AM42" s="42"/>
      <c r="AN42" s="43"/>
      <c r="AO42" s="23">
        <v>0</v>
      </c>
      <c r="AP42" s="149">
        <f>SUM('P20～21'!V42:AB42)-SUM('P20～21'!H42:N42)</f>
        <v>-449290246</v>
      </c>
      <c r="AQ42" s="149"/>
      <c r="AR42" s="149"/>
      <c r="AS42" s="149"/>
      <c r="AT42" s="149"/>
      <c r="AU42" s="149"/>
      <c r="AV42" s="121">
        <f>SUM('P20～21'!V42:AB42)/SUM('P20～21'!O42:U42)*100</f>
        <v>100</v>
      </c>
      <c r="AW42" s="122"/>
      <c r="AX42" s="133"/>
      <c r="AY42" s="121">
        <v>100</v>
      </c>
      <c r="AZ42" s="122"/>
      <c r="BA42" s="133"/>
      <c r="BB42" s="121">
        <v>100</v>
      </c>
      <c r="BC42" s="122"/>
      <c r="BD42" s="123"/>
    </row>
    <row r="43" spans="1:56" ht="20.25" customHeight="1">
      <c r="A43" s="66"/>
      <c r="B43" s="67"/>
      <c r="C43" s="67"/>
      <c r="D43" s="67"/>
      <c r="E43" s="68"/>
      <c r="F43" s="59" t="s">
        <v>8</v>
      </c>
      <c r="G43" s="60"/>
      <c r="H43" s="29">
        <v>0</v>
      </c>
      <c r="I43" s="42"/>
      <c r="J43" s="42"/>
      <c r="K43" s="42"/>
      <c r="L43" s="42"/>
      <c r="M43" s="42"/>
      <c r="N43" s="43"/>
      <c r="O43" s="29">
        <v>0</v>
      </c>
      <c r="P43" s="42"/>
      <c r="Q43" s="42"/>
      <c r="R43" s="42"/>
      <c r="S43" s="42"/>
      <c r="T43" s="42"/>
      <c r="U43" s="43"/>
      <c r="V43" s="29">
        <v>0</v>
      </c>
      <c r="W43" s="30"/>
      <c r="X43" s="30"/>
      <c r="Y43" s="30"/>
      <c r="Z43" s="30"/>
      <c r="AA43" s="30"/>
      <c r="AB43" s="31"/>
      <c r="AC43" s="29">
        <v>0</v>
      </c>
      <c r="AD43" s="42"/>
      <c r="AE43" s="42"/>
      <c r="AF43" s="42"/>
      <c r="AG43" s="42"/>
      <c r="AH43" s="43"/>
      <c r="AI43" s="29">
        <v>0</v>
      </c>
      <c r="AJ43" s="42"/>
      <c r="AK43" s="42"/>
      <c r="AL43" s="42"/>
      <c r="AM43" s="42"/>
      <c r="AN43" s="43"/>
      <c r="AO43" s="23">
        <v>0</v>
      </c>
      <c r="AP43" s="149">
        <f>SUM('P20～21'!V43:AB43)-SUM('P20～21'!H43:N43)</f>
        <v>0</v>
      </c>
      <c r="AQ43" s="149"/>
      <c r="AR43" s="149"/>
      <c r="AS43" s="149"/>
      <c r="AT43" s="149"/>
      <c r="AU43" s="149"/>
      <c r="AV43" s="121" t="s">
        <v>54</v>
      </c>
      <c r="AW43" s="122"/>
      <c r="AX43" s="133"/>
      <c r="AY43" s="121" t="s">
        <v>54</v>
      </c>
      <c r="AZ43" s="122"/>
      <c r="BA43" s="133"/>
      <c r="BB43" s="121" t="s">
        <v>54</v>
      </c>
      <c r="BC43" s="122"/>
      <c r="BD43" s="123"/>
    </row>
    <row r="44" spans="1:56" s="9" customFormat="1" ht="20.25" customHeight="1" thickBot="1">
      <c r="A44" s="69"/>
      <c r="B44" s="70"/>
      <c r="C44" s="70"/>
      <c r="D44" s="70"/>
      <c r="E44" s="71"/>
      <c r="F44" s="84" t="s">
        <v>14</v>
      </c>
      <c r="G44" s="85"/>
      <c r="H44" s="26">
        <f>SUM(H42:N43)</f>
        <v>7574000000</v>
      </c>
      <c r="I44" s="44"/>
      <c r="J44" s="44"/>
      <c r="K44" s="44"/>
      <c r="L44" s="44"/>
      <c r="M44" s="44"/>
      <c r="N44" s="45"/>
      <c r="O44" s="26">
        <f>SUM(O42:U43)</f>
        <v>7124709754</v>
      </c>
      <c r="P44" s="44"/>
      <c r="Q44" s="44"/>
      <c r="R44" s="44"/>
      <c r="S44" s="44"/>
      <c r="T44" s="44"/>
      <c r="U44" s="45"/>
      <c r="V44" s="26">
        <f>SUM(V42:AB43)</f>
        <v>7124709754</v>
      </c>
      <c r="W44" s="27"/>
      <c r="X44" s="27"/>
      <c r="Y44" s="27"/>
      <c r="Z44" s="27"/>
      <c r="AA44" s="27"/>
      <c r="AB44" s="28"/>
      <c r="AC44" s="26">
        <f>SUM(AC42:AH43)</f>
        <v>0</v>
      </c>
      <c r="AD44" s="44"/>
      <c r="AE44" s="44"/>
      <c r="AF44" s="44"/>
      <c r="AG44" s="44"/>
      <c r="AH44" s="45"/>
      <c r="AI44" s="26">
        <f>SUM(AI42:AN43)</f>
        <v>0</v>
      </c>
      <c r="AJ44" s="44"/>
      <c r="AK44" s="44"/>
      <c r="AL44" s="44"/>
      <c r="AM44" s="44"/>
      <c r="AN44" s="45"/>
      <c r="AO44" s="21">
        <f>SUM(AO42:AO43)</f>
        <v>0</v>
      </c>
      <c r="AP44" s="153">
        <f>SUM('P20～21'!V44:AB44)-SUM('P20～21'!H44:N44)</f>
        <v>-449290246</v>
      </c>
      <c r="AQ44" s="153"/>
      <c r="AR44" s="153"/>
      <c r="AS44" s="153"/>
      <c r="AT44" s="153"/>
      <c r="AU44" s="153"/>
      <c r="AV44" s="129">
        <f>SUM('P20～21'!V44:AB44)/SUM('P20～21'!O44:U44)*100</f>
        <v>100</v>
      </c>
      <c r="AW44" s="130"/>
      <c r="AX44" s="131"/>
      <c r="AY44" s="124">
        <v>100</v>
      </c>
      <c r="AZ44" s="125"/>
      <c r="BA44" s="132"/>
      <c r="BB44" s="124">
        <v>100</v>
      </c>
      <c r="BC44" s="125"/>
      <c r="BD44" s="126"/>
    </row>
    <row r="45" spans="1:54" ht="13.5">
      <c r="A45" s="3"/>
      <c r="B45" s="3"/>
      <c r="C45" s="3"/>
      <c r="D45" s="3"/>
      <c r="E45" s="3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4"/>
      <c r="AD45" s="4"/>
      <c r="AE45" s="4"/>
      <c r="AF45" s="4"/>
      <c r="AG45" s="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6"/>
      <c r="AW45" s="7"/>
      <c r="AX45" s="7"/>
      <c r="AY45" s="8"/>
      <c r="BB45" s="8"/>
    </row>
    <row r="46" spans="1:54" ht="13.5">
      <c r="A46" s="3"/>
      <c r="B46" s="3"/>
      <c r="C46" s="3"/>
      <c r="D46" s="3"/>
      <c r="E46" s="3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"/>
      <c r="AD46" s="4"/>
      <c r="AE46" s="4"/>
      <c r="AF46" s="4"/>
      <c r="AG46" s="4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6"/>
      <c r="AW46" s="7"/>
      <c r="AX46" s="7"/>
      <c r="AY46" s="8"/>
      <c r="BB46" s="8"/>
    </row>
  </sheetData>
  <sheetProtection/>
  <mergeCells count="398">
    <mergeCell ref="BB43:BD43"/>
    <mergeCell ref="BB44:BD44"/>
    <mergeCell ref="BB37:BD37"/>
    <mergeCell ref="BB38:BD38"/>
    <mergeCell ref="BB39:BD39"/>
    <mergeCell ref="BB40:BD40"/>
    <mergeCell ref="BB16:BD16"/>
    <mergeCell ref="BB17:BD17"/>
    <mergeCell ref="AZ4:BD5"/>
    <mergeCell ref="AV44:AX44"/>
    <mergeCell ref="AY44:BA44"/>
    <mergeCell ref="AV43:AX43"/>
    <mergeCell ref="AY43:BA43"/>
    <mergeCell ref="AV38:AX38"/>
    <mergeCell ref="BB41:BD41"/>
    <mergeCell ref="BB42:BD42"/>
    <mergeCell ref="AY38:BA38"/>
    <mergeCell ref="AC1:AP2"/>
    <mergeCell ref="AV42:AX42"/>
    <mergeCell ref="AY42:BA42"/>
    <mergeCell ref="AV40:AX40"/>
    <mergeCell ref="AY40:BA40"/>
    <mergeCell ref="AV41:AX41"/>
    <mergeCell ref="AY41:BA41"/>
    <mergeCell ref="AV39:AX39"/>
    <mergeCell ref="AY39:BA39"/>
    <mergeCell ref="AV36:AX36"/>
    <mergeCell ref="AY36:BA36"/>
    <mergeCell ref="AV37:AX37"/>
    <mergeCell ref="AY37:BA37"/>
    <mergeCell ref="BB36:BD36"/>
    <mergeCell ref="AV34:AX34"/>
    <mergeCell ref="AY34:BA34"/>
    <mergeCell ref="AV35:AX35"/>
    <mergeCell ref="AY35:BA35"/>
    <mergeCell ref="BB34:BD34"/>
    <mergeCell ref="BB35:BD35"/>
    <mergeCell ref="AV32:AX32"/>
    <mergeCell ref="AY32:BA32"/>
    <mergeCell ref="AV33:AX33"/>
    <mergeCell ref="AY33:BA33"/>
    <mergeCell ref="BB32:BD32"/>
    <mergeCell ref="BB33:BD33"/>
    <mergeCell ref="AV30:AX30"/>
    <mergeCell ref="AY30:BA30"/>
    <mergeCell ref="AV31:AX31"/>
    <mergeCell ref="AY31:BA31"/>
    <mergeCell ref="BB30:BD30"/>
    <mergeCell ref="BB31:BD31"/>
    <mergeCell ref="AV28:AX28"/>
    <mergeCell ref="AY28:BA28"/>
    <mergeCell ref="AV29:AX29"/>
    <mergeCell ref="AY29:BA29"/>
    <mergeCell ref="BB28:BD28"/>
    <mergeCell ref="BB29:BD29"/>
    <mergeCell ref="AV26:AX26"/>
    <mergeCell ref="AY26:BA26"/>
    <mergeCell ref="AV27:AX27"/>
    <mergeCell ref="AY27:BA27"/>
    <mergeCell ref="BB26:BD26"/>
    <mergeCell ref="BB27:BD27"/>
    <mergeCell ref="AV24:AX24"/>
    <mergeCell ref="AY24:BA24"/>
    <mergeCell ref="AV25:AX25"/>
    <mergeCell ref="AY25:BA25"/>
    <mergeCell ref="BB24:BD24"/>
    <mergeCell ref="BB25:BD25"/>
    <mergeCell ref="AV22:AX22"/>
    <mergeCell ref="AY22:BA22"/>
    <mergeCell ref="AV23:AX23"/>
    <mergeCell ref="AY23:BA23"/>
    <mergeCell ref="BB22:BD22"/>
    <mergeCell ref="BB23:BD23"/>
    <mergeCell ref="AV21:AX21"/>
    <mergeCell ref="AY21:BA21"/>
    <mergeCell ref="AV20:AX20"/>
    <mergeCell ref="AY20:BA20"/>
    <mergeCell ref="BB20:BD20"/>
    <mergeCell ref="BB21:BD21"/>
    <mergeCell ref="AI8:AN8"/>
    <mergeCell ref="AV8:AX8"/>
    <mergeCell ref="AV6:BD7"/>
    <mergeCell ref="AY8:BA8"/>
    <mergeCell ref="AI6:AN7"/>
    <mergeCell ref="BB8:BD8"/>
    <mergeCell ref="AY9:BA9"/>
    <mergeCell ref="AV10:AX10"/>
    <mergeCell ref="AY10:BA10"/>
    <mergeCell ref="BB9:BD9"/>
    <mergeCell ref="BB10:BD10"/>
    <mergeCell ref="AV11:AX11"/>
    <mergeCell ref="AY11:BA11"/>
    <mergeCell ref="AV12:AX12"/>
    <mergeCell ref="AY12:BA12"/>
    <mergeCell ref="BB11:BD11"/>
    <mergeCell ref="BB12:BD12"/>
    <mergeCell ref="BB13:BD13"/>
    <mergeCell ref="AY15:BA15"/>
    <mergeCell ref="BB14:BD14"/>
    <mergeCell ref="BB15:BD15"/>
    <mergeCell ref="AC13:AH13"/>
    <mergeCell ref="AC14:AH14"/>
    <mergeCell ref="AV13:AX13"/>
    <mergeCell ref="AY13:BA13"/>
    <mergeCell ref="AV14:AX14"/>
    <mergeCell ref="AY14:BA14"/>
    <mergeCell ref="AY16:BA16"/>
    <mergeCell ref="AV17:AX17"/>
    <mergeCell ref="AY17:BA17"/>
    <mergeCell ref="AY18:BA18"/>
    <mergeCell ref="AV19:AX19"/>
    <mergeCell ref="AY19:BA19"/>
    <mergeCell ref="BB18:BD18"/>
    <mergeCell ref="BB19:BD19"/>
    <mergeCell ref="AP9:AU9"/>
    <mergeCell ref="AP10:AU10"/>
    <mergeCell ref="AP11:AU11"/>
    <mergeCell ref="AV18:AX18"/>
    <mergeCell ref="AV16:AX16"/>
    <mergeCell ref="AV15:AX15"/>
    <mergeCell ref="AV9:AX9"/>
    <mergeCell ref="AP17:AU17"/>
    <mergeCell ref="AC3:AC5"/>
    <mergeCell ref="AC15:AH15"/>
    <mergeCell ref="AC16:AH16"/>
    <mergeCell ref="AC17:AH17"/>
    <mergeCell ref="AC9:AH9"/>
    <mergeCell ref="AC10:AH10"/>
    <mergeCell ref="AC11:AH11"/>
    <mergeCell ref="AC8:AH8"/>
    <mergeCell ref="AC6:AH7"/>
    <mergeCell ref="AC12:AH12"/>
    <mergeCell ref="AC18:AH18"/>
    <mergeCell ref="AC19:AH19"/>
    <mergeCell ref="AC20:AH20"/>
    <mergeCell ref="AC21:AH21"/>
    <mergeCell ref="AC22:AH22"/>
    <mergeCell ref="AC23:AH23"/>
    <mergeCell ref="AC24:AH24"/>
    <mergeCell ref="AC25:AH25"/>
    <mergeCell ref="AC26:AH26"/>
    <mergeCell ref="AC27:AH27"/>
    <mergeCell ref="AC28:AH28"/>
    <mergeCell ref="AC29:AH29"/>
    <mergeCell ref="AC30:AH30"/>
    <mergeCell ref="AC31:AH31"/>
    <mergeCell ref="AC32:AH32"/>
    <mergeCell ref="AC33:AH33"/>
    <mergeCell ref="AC34:AH34"/>
    <mergeCell ref="AC35:AH35"/>
    <mergeCell ref="AC36:AH36"/>
    <mergeCell ref="AC37:AH37"/>
    <mergeCell ref="AC38:AH38"/>
    <mergeCell ref="AC39:AH39"/>
    <mergeCell ref="AC40:AH40"/>
    <mergeCell ref="AC41:AH41"/>
    <mergeCell ref="AC42:AH42"/>
    <mergeCell ref="AC43:AH43"/>
    <mergeCell ref="AC44:AH44"/>
    <mergeCell ref="AI11:AN11"/>
    <mergeCell ref="AI14:AN14"/>
    <mergeCell ref="AI15:AN15"/>
    <mergeCell ref="AI12:AN12"/>
    <mergeCell ref="AI13:AN13"/>
    <mergeCell ref="AI18:AN18"/>
    <mergeCell ref="AI19:AN19"/>
    <mergeCell ref="AI9:AN9"/>
    <mergeCell ref="AI10:AN10"/>
    <mergeCell ref="AI16:AN16"/>
    <mergeCell ref="AI17:AN17"/>
    <mergeCell ref="AI20:AN20"/>
    <mergeCell ref="AI21:AN21"/>
    <mergeCell ref="AI22:AN22"/>
    <mergeCell ref="AI23:AN23"/>
    <mergeCell ref="AI24:AN24"/>
    <mergeCell ref="AI25:AN25"/>
    <mergeCell ref="AI26:AN26"/>
    <mergeCell ref="AI27:AN27"/>
    <mergeCell ref="AI28:AN28"/>
    <mergeCell ref="AI29:AN29"/>
    <mergeCell ref="AI30:AN30"/>
    <mergeCell ref="AI31:AN31"/>
    <mergeCell ref="AI32:AN32"/>
    <mergeCell ref="AI33:AN33"/>
    <mergeCell ref="AI34:AN34"/>
    <mergeCell ref="AI35:AN35"/>
    <mergeCell ref="AI36:AN36"/>
    <mergeCell ref="AI37:AN37"/>
    <mergeCell ref="AI38:AN38"/>
    <mergeCell ref="AI39:AN39"/>
    <mergeCell ref="AI40:AN40"/>
    <mergeCell ref="AI41:AN41"/>
    <mergeCell ref="AI42:AN42"/>
    <mergeCell ref="AI43:AN43"/>
    <mergeCell ref="AI44:AN44"/>
    <mergeCell ref="AP12:AU12"/>
    <mergeCell ref="AP13:AU13"/>
    <mergeCell ref="AP14:AU14"/>
    <mergeCell ref="AP15:AU15"/>
    <mergeCell ref="AP16:AU16"/>
    <mergeCell ref="AP18:AU18"/>
    <mergeCell ref="AP19:AU19"/>
    <mergeCell ref="AP20:AU20"/>
    <mergeCell ref="AP21:AU21"/>
    <mergeCell ref="AP22:AU22"/>
    <mergeCell ref="AP23:AU23"/>
    <mergeCell ref="AP24:AU24"/>
    <mergeCell ref="AP25:AU25"/>
    <mergeCell ref="AP26:AU26"/>
    <mergeCell ref="AP27:AU27"/>
    <mergeCell ref="AP28:AU28"/>
    <mergeCell ref="AP29:AU29"/>
    <mergeCell ref="AP30:AU30"/>
    <mergeCell ref="AP31:AU31"/>
    <mergeCell ref="AP39:AU39"/>
    <mergeCell ref="AP32:AU32"/>
    <mergeCell ref="AP33:AU33"/>
    <mergeCell ref="AP34:AU34"/>
    <mergeCell ref="AP35:AU35"/>
    <mergeCell ref="AP44:AU44"/>
    <mergeCell ref="AO6:AO8"/>
    <mergeCell ref="AP6:AU8"/>
    <mergeCell ref="AP40:AU40"/>
    <mergeCell ref="AP41:AU41"/>
    <mergeCell ref="AP42:AU42"/>
    <mergeCell ref="AP43:AU43"/>
    <mergeCell ref="AP36:AU36"/>
    <mergeCell ref="AP37:AU37"/>
    <mergeCell ref="AP38:AU38"/>
    <mergeCell ref="A8:C8"/>
    <mergeCell ref="F24:G24"/>
    <mergeCell ref="F25:G25"/>
    <mergeCell ref="F11:G11"/>
    <mergeCell ref="F10:G10"/>
    <mergeCell ref="F13:G13"/>
    <mergeCell ref="F23:G23"/>
    <mergeCell ref="F22:G22"/>
    <mergeCell ref="F21:G21"/>
    <mergeCell ref="F20:G20"/>
    <mergeCell ref="F33:G33"/>
    <mergeCell ref="A7:F7"/>
    <mergeCell ref="A9:E11"/>
    <mergeCell ref="A12:E14"/>
    <mergeCell ref="A24:E26"/>
    <mergeCell ref="A21:E23"/>
    <mergeCell ref="A18:E20"/>
    <mergeCell ref="A15:E17"/>
    <mergeCell ref="A27:E29"/>
    <mergeCell ref="A30:E32"/>
    <mergeCell ref="F40:G40"/>
    <mergeCell ref="F39:G39"/>
    <mergeCell ref="F38:G38"/>
    <mergeCell ref="F37:G37"/>
    <mergeCell ref="F44:G44"/>
    <mergeCell ref="F43:G43"/>
    <mergeCell ref="F42:G42"/>
    <mergeCell ref="F41:G41"/>
    <mergeCell ref="F36:G36"/>
    <mergeCell ref="F28:G28"/>
    <mergeCell ref="F27:G27"/>
    <mergeCell ref="F26:G26"/>
    <mergeCell ref="F32:G32"/>
    <mergeCell ref="F31:G31"/>
    <mergeCell ref="F30:G30"/>
    <mergeCell ref="F29:G29"/>
    <mergeCell ref="F35:G35"/>
    <mergeCell ref="F34:G34"/>
    <mergeCell ref="F19:G19"/>
    <mergeCell ref="F18:G18"/>
    <mergeCell ref="V8:AB8"/>
    <mergeCell ref="A42:E44"/>
    <mergeCell ref="A33:E35"/>
    <mergeCell ref="A36:E38"/>
    <mergeCell ref="A39:E41"/>
    <mergeCell ref="H12:N12"/>
    <mergeCell ref="H13:N13"/>
    <mergeCell ref="H14:N14"/>
    <mergeCell ref="F9:G9"/>
    <mergeCell ref="F17:G17"/>
    <mergeCell ref="F16:G16"/>
    <mergeCell ref="F15:G15"/>
    <mergeCell ref="F14:G14"/>
    <mergeCell ref="F12:G12"/>
    <mergeCell ref="A4:H5"/>
    <mergeCell ref="A6:C6"/>
    <mergeCell ref="D8:F8"/>
    <mergeCell ref="H6:N7"/>
    <mergeCell ref="O6:U7"/>
    <mergeCell ref="V6:AB7"/>
    <mergeCell ref="D6:F6"/>
    <mergeCell ref="H8:N8"/>
    <mergeCell ref="O8:U8"/>
    <mergeCell ref="H9:N9"/>
    <mergeCell ref="H10:N10"/>
    <mergeCell ref="H11:N11"/>
    <mergeCell ref="V9:AB9"/>
    <mergeCell ref="V10:AB10"/>
    <mergeCell ref="V11:AB11"/>
    <mergeCell ref="H19:N19"/>
    <mergeCell ref="H20:N20"/>
    <mergeCell ref="H21:N21"/>
    <mergeCell ref="H22:N22"/>
    <mergeCell ref="H15:N15"/>
    <mergeCell ref="H16:N16"/>
    <mergeCell ref="H17:N17"/>
    <mergeCell ref="H18:N18"/>
    <mergeCell ref="H27:N27"/>
    <mergeCell ref="H28:N28"/>
    <mergeCell ref="H29:N29"/>
    <mergeCell ref="H30:N30"/>
    <mergeCell ref="H23:N23"/>
    <mergeCell ref="H24:N24"/>
    <mergeCell ref="H25:N25"/>
    <mergeCell ref="H26:N26"/>
    <mergeCell ref="O15:U15"/>
    <mergeCell ref="O16:U16"/>
    <mergeCell ref="H39:N39"/>
    <mergeCell ref="H40:N40"/>
    <mergeCell ref="H41:N41"/>
    <mergeCell ref="H42:N42"/>
    <mergeCell ref="H35:N35"/>
    <mergeCell ref="H36:N36"/>
    <mergeCell ref="H37:N37"/>
    <mergeCell ref="H38:N38"/>
    <mergeCell ref="O9:U9"/>
    <mergeCell ref="O10:U10"/>
    <mergeCell ref="O11:U11"/>
    <mergeCell ref="O12:U12"/>
    <mergeCell ref="O13:U13"/>
    <mergeCell ref="O14:U14"/>
    <mergeCell ref="O17:U17"/>
    <mergeCell ref="O18:U18"/>
    <mergeCell ref="O19:U19"/>
    <mergeCell ref="O20:U20"/>
    <mergeCell ref="H43:N43"/>
    <mergeCell ref="H44:N44"/>
    <mergeCell ref="H31:N31"/>
    <mergeCell ref="H32:N32"/>
    <mergeCell ref="H33:N33"/>
    <mergeCell ref="H34:N34"/>
    <mergeCell ref="O25:U25"/>
    <mergeCell ref="O26:U26"/>
    <mergeCell ref="O27:U27"/>
    <mergeCell ref="O28:U28"/>
    <mergeCell ref="O21:U21"/>
    <mergeCell ref="O22:U22"/>
    <mergeCell ref="O23:U23"/>
    <mergeCell ref="O24:U24"/>
    <mergeCell ref="O33:U33"/>
    <mergeCell ref="O34:U34"/>
    <mergeCell ref="O35:U35"/>
    <mergeCell ref="O36:U36"/>
    <mergeCell ref="O29:U29"/>
    <mergeCell ref="O30:U30"/>
    <mergeCell ref="O31:U31"/>
    <mergeCell ref="O32:U32"/>
    <mergeCell ref="O41:U41"/>
    <mergeCell ref="O42:U42"/>
    <mergeCell ref="O43:U43"/>
    <mergeCell ref="O44:U44"/>
    <mergeCell ref="O37:U37"/>
    <mergeCell ref="O38:U38"/>
    <mergeCell ref="O39:U39"/>
    <mergeCell ref="O40:U40"/>
    <mergeCell ref="V16:AB16"/>
    <mergeCell ref="V17:AB17"/>
    <mergeCell ref="V18:AB18"/>
    <mergeCell ref="V19:AB19"/>
    <mergeCell ref="V12:AB12"/>
    <mergeCell ref="V13:AB13"/>
    <mergeCell ref="V14:AB14"/>
    <mergeCell ref="V15:AB15"/>
    <mergeCell ref="V24:AB24"/>
    <mergeCell ref="V25:AB25"/>
    <mergeCell ref="V26:AB26"/>
    <mergeCell ref="V27:AB27"/>
    <mergeCell ref="V20:AB20"/>
    <mergeCell ref="V21:AB21"/>
    <mergeCell ref="V22:AB22"/>
    <mergeCell ref="V23:AB23"/>
    <mergeCell ref="V32:AB32"/>
    <mergeCell ref="V33:AB33"/>
    <mergeCell ref="V34:AB34"/>
    <mergeCell ref="V35:AB35"/>
    <mergeCell ref="V28:AB28"/>
    <mergeCell ref="V29:AB29"/>
    <mergeCell ref="V30:AB30"/>
    <mergeCell ref="V31:AB31"/>
    <mergeCell ref="A1:AB2"/>
    <mergeCell ref="V44:AB44"/>
    <mergeCell ref="V40:AB40"/>
    <mergeCell ref="V41:AB41"/>
    <mergeCell ref="V42:AB42"/>
    <mergeCell ref="V43:AB43"/>
    <mergeCell ref="V36:AB36"/>
    <mergeCell ref="V37:AB37"/>
    <mergeCell ref="V38:AB38"/>
    <mergeCell ref="V39:AB39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9"/>
  <sheetViews>
    <sheetView view="pageBreakPreview" zoomScale="75" zoomScaleSheetLayoutView="75" zoomScalePageLayoutView="0" workbookViewId="0" topLeftCell="A1">
      <selection activeCell="G3" sqref="G3"/>
    </sheetView>
  </sheetViews>
  <sheetFormatPr defaultColWidth="2.625" defaultRowHeight="13.5"/>
  <cols>
    <col min="1" max="5" width="3.375" style="1" customWidth="1"/>
    <col min="6" max="7" width="2.625" style="1" customWidth="1"/>
    <col min="8" max="40" width="3.375" style="1" customWidth="1"/>
    <col min="41" max="41" width="7.00390625" style="1" customWidth="1"/>
    <col min="42" max="47" width="3.375" style="1" customWidth="1"/>
    <col min="48" max="16384" width="2.625" style="1" customWidth="1"/>
  </cols>
  <sheetData>
    <row r="1" spans="1:42" ht="34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54" ht="13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1"/>
      <c r="AR2" s="11"/>
      <c r="AS2" s="11"/>
      <c r="AT2" s="11"/>
      <c r="AU2" s="11"/>
      <c r="AV2" s="11"/>
      <c r="AW2" s="11"/>
      <c r="AX2" s="11"/>
      <c r="AY2" s="11"/>
      <c r="BB2" s="11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6"/>
    </row>
    <row r="4" spans="1:56" ht="13.5" customHeight="1">
      <c r="A4" s="46" t="s">
        <v>34</v>
      </c>
      <c r="B4" s="46"/>
      <c r="C4" s="46"/>
      <c r="D4" s="46"/>
      <c r="E4" s="46"/>
      <c r="F4" s="46"/>
      <c r="G4" s="46"/>
      <c r="H4" s="46"/>
      <c r="AC4" s="46"/>
      <c r="AZ4" s="127" t="s">
        <v>46</v>
      </c>
      <c r="BA4" s="127"/>
      <c r="BB4" s="127"/>
      <c r="BC4" s="127"/>
      <c r="BD4" s="127"/>
    </row>
    <row r="5" spans="1:56" ht="13.5" customHeight="1" thickBot="1">
      <c r="A5" s="47"/>
      <c r="B5" s="47"/>
      <c r="C5" s="47"/>
      <c r="D5" s="47"/>
      <c r="E5" s="47"/>
      <c r="F5" s="47"/>
      <c r="G5" s="47"/>
      <c r="H5" s="4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70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10"/>
      <c r="AZ5" s="128"/>
      <c r="BA5" s="128"/>
      <c r="BB5" s="128"/>
      <c r="BC5" s="128"/>
      <c r="BD5" s="128"/>
    </row>
    <row r="6" spans="1:56" ht="14.25" customHeight="1">
      <c r="A6" s="48"/>
      <c r="B6" s="49"/>
      <c r="C6" s="49"/>
      <c r="D6" s="53" t="s">
        <v>47</v>
      </c>
      <c r="E6" s="53"/>
      <c r="F6" s="53"/>
      <c r="G6" s="12"/>
      <c r="H6" s="200" t="s">
        <v>0</v>
      </c>
      <c r="I6" s="201"/>
      <c r="J6" s="201"/>
      <c r="K6" s="201"/>
      <c r="L6" s="201"/>
      <c r="M6" s="201"/>
      <c r="N6" s="202"/>
      <c r="O6" s="200" t="s">
        <v>1</v>
      </c>
      <c r="P6" s="201"/>
      <c r="Q6" s="201"/>
      <c r="R6" s="201"/>
      <c r="S6" s="201"/>
      <c r="T6" s="201"/>
      <c r="U6" s="202"/>
      <c r="V6" s="200" t="s">
        <v>2</v>
      </c>
      <c r="W6" s="201"/>
      <c r="X6" s="201"/>
      <c r="Y6" s="201"/>
      <c r="Z6" s="201"/>
      <c r="AA6" s="201"/>
      <c r="AB6" s="202"/>
      <c r="AC6" s="143" t="s">
        <v>29</v>
      </c>
      <c r="AD6" s="143"/>
      <c r="AE6" s="143"/>
      <c r="AF6" s="143"/>
      <c r="AG6" s="143"/>
      <c r="AH6" s="143"/>
      <c r="AI6" s="143" t="s">
        <v>30</v>
      </c>
      <c r="AJ6" s="143"/>
      <c r="AK6" s="143"/>
      <c r="AL6" s="143"/>
      <c r="AM6" s="143"/>
      <c r="AN6" s="143"/>
      <c r="AO6" s="154" t="s">
        <v>31</v>
      </c>
      <c r="AP6" s="154" t="s">
        <v>32</v>
      </c>
      <c r="AQ6" s="154"/>
      <c r="AR6" s="154"/>
      <c r="AS6" s="154"/>
      <c r="AT6" s="154"/>
      <c r="AU6" s="154"/>
      <c r="AV6" s="143" t="s">
        <v>33</v>
      </c>
      <c r="AW6" s="143"/>
      <c r="AX6" s="143"/>
      <c r="AY6" s="143"/>
      <c r="AZ6" s="143"/>
      <c r="BA6" s="143"/>
      <c r="BB6" s="143"/>
      <c r="BC6" s="143"/>
      <c r="BD6" s="144"/>
    </row>
    <row r="7" spans="1:56" ht="14.25" customHeight="1">
      <c r="A7" s="86"/>
      <c r="B7" s="87"/>
      <c r="C7" s="87"/>
      <c r="D7" s="87"/>
      <c r="E7" s="87"/>
      <c r="F7" s="87"/>
      <c r="G7" s="14"/>
      <c r="H7" s="203"/>
      <c r="I7" s="79"/>
      <c r="J7" s="79"/>
      <c r="K7" s="79"/>
      <c r="L7" s="79"/>
      <c r="M7" s="79"/>
      <c r="N7" s="80"/>
      <c r="O7" s="203"/>
      <c r="P7" s="79"/>
      <c r="Q7" s="79"/>
      <c r="R7" s="79"/>
      <c r="S7" s="79"/>
      <c r="T7" s="79"/>
      <c r="U7" s="80"/>
      <c r="V7" s="203"/>
      <c r="W7" s="79"/>
      <c r="X7" s="79"/>
      <c r="Y7" s="79"/>
      <c r="Z7" s="79"/>
      <c r="AA7" s="79"/>
      <c r="AB7" s="80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5"/>
      <c r="AP7" s="155"/>
      <c r="AQ7" s="155"/>
      <c r="AR7" s="155"/>
      <c r="AS7" s="155"/>
      <c r="AT7" s="155"/>
      <c r="AU7" s="155"/>
      <c r="AV7" s="145"/>
      <c r="AW7" s="145"/>
      <c r="AX7" s="145"/>
      <c r="AY7" s="145"/>
      <c r="AZ7" s="145"/>
      <c r="BA7" s="145"/>
      <c r="BB7" s="145"/>
      <c r="BC7" s="145"/>
      <c r="BD7" s="146"/>
    </row>
    <row r="8" spans="1:56" ht="14.25" customHeight="1">
      <c r="A8" s="116" t="s">
        <v>15</v>
      </c>
      <c r="B8" s="117"/>
      <c r="C8" s="117"/>
      <c r="D8" s="50"/>
      <c r="E8" s="50"/>
      <c r="F8" s="50"/>
      <c r="G8" s="13"/>
      <c r="H8" s="197" t="s">
        <v>3</v>
      </c>
      <c r="I8" s="198"/>
      <c r="J8" s="198"/>
      <c r="K8" s="198"/>
      <c r="L8" s="198"/>
      <c r="M8" s="198"/>
      <c r="N8" s="199"/>
      <c r="O8" s="197" t="s">
        <v>4</v>
      </c>
      <c r="P8" s="198"/>
      <c r="Q8" s="198"/>
      <c r="R8" s="198"/>
      <c r="S8" s="198"/>
      <c r="T8" s="198"/>
      <c r="U8" s="199"/>
      <c r="V8" s="197" t="s">
        <v>5</v>
      </c>
      <c r="W8" s="198"/>
      <c r="X8" s="198"/>
      <c r="Y8" s="198"/>
      <c r="Z8" s="198"/>
      <c r="AA8" s="198"/>
      <c r="AB8" s="199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145"/>
      <c r="AP8" s="155"/>
      <c r="AQ8" s="155"/>
      <c r="AR8" s="155"/>
      <c r="AS8" s="155"/>
      <c r="AT8" s="155"/>
      <c r="AU8" s="155"/>
      <c r="AV8" s="142" t="s">
        <v>56</v>
      </c>
      <c r="AW8" s="142"/>
      <c r="AX8" s="142"/>
      <c r="AY8" s="142" t="s">
        <v>56</v>
      </c>
      <c r="AZ8" s="142"/>
      <c r="BA8" s="142"/>
      <c r="BB8" s="142" t="s">
        <v>53</v>
      </c>
      <c r="BC8" s="142"/>
      <c r="BD8" s="142"/>
    </row>
    <row r="9" spans="1:56" ht="20.25" customHeight="1">
      <c r="A9" s="63" t="s">
        <v>35</v>
      </c>
      <c r="B9" s="64"/>
      <c r="C9" s="64"/>
      <c r="D9" s="64"/>
      <c r="E9" s="65"/>
      <c r="F9" s="59" t="s">
        <v>20</v>
      </c>
      <c r="G9" s="60"/>
      <c r="H9" s="29">
        <v>2034000000</v>
      </c>
      <c r="I9" s="42"/>
      <c r="J9" s="42"/>
      <c r="K9" s="42"/>
      <c r="L9" s="42"/>
      <c r="M9" s="42"/>
      <c r="N9" s="43"/>
      <c r="O9" s="29">
        <v>2645821300</v>
      </c>
      <c r="P9" s="42"/>
      <c r="Q9" s="42"/>
      <c r="R9" s="42"/>
      <c r="S9" s="42"/>
      <c r="T9" s="42"/>
      <c r="U9" s="43"/>
      <c r="V9" s="29">
        <v>2496641265</v>
      </c>
      <c r="W9" s="42"/>
      <c r="X9" s="42"/>
      <c r="Y9" s="42"/>
      <c r="Z9" s="42"/>
      <c r="AA9" s="42"/>
      <c r="AB9" s="43"/>
      <c r="AC9" s="29">
        <v>0</v>
      </c>
      <c r="AD9" s="42"/>
      <c r="AE9" s="42"/>
      <c r="AF9" s="42"/>
      <c r="AG9" s="42"/>
      <c r="AH9" s="43"/>
      <c r="AI9" s="29">
        <v>149180035</v>
      </c>
      <c r="AJ9" s="42"/>
      <c r="AK9" s="42"/>
      <c r="AL9" s="42"/>
      <c r="AM9" s="42"/>
      <c r="AN9" s="43"/>
      <c r="AO9" s="24">
        <v>0</v>
      </c>
      <c r="AP9" s="167">
        <f>SUM('P22～23'!V9:AB9)-SUM('P22～23'!H9:N9)</f>
        <v>462641265</v>
      </c>
      <c r="AQ9" s="168"/>
      <c r="AR9" s="168"/>
      <c r="AS9" s="168"/>
      <c r="AT9" s="168"/>
      <c r="AU9" s="169"/>
      <c r="AV9" s="171">
        <f>SUM('P22～23'!V9:AB9)/SUM('P22～23'!O9:U9)*100</f>
        <v>94.36167382128188</v>
      </c>
      <c r="AW9" s="172"/>
      <c r="AX9" s="173"/>
      <c r="AY9" s="171">
        <v>93.8</v>
      </c>
      <c r="AZ9" s="172"/>
      <c r="BA9" s="173"/>
      <c r="BB9" s="171">
        <v>95.22282797922097</v>
      </c>
      <c r="BC9" s="172"/>
      <c r="BD9" s="173"/>
    </row>
    <row r="10" spans="1:56" ht="20.25" customHeight="1">
      <c r="A10" s="66"/>
      <c r="B10" s="67"/>
      <c r="C10" s="67"/>
      <c r="D10" s="67"/>
      <c r="E10" s="68"/>
      <c r="F10" s="59" t="s">
        <v>21</v>
      </c>
      <c r="G10" s="60"/>
      <c r="H10" s="29">
        <v>133000000</v>
      </c>
      <c r="I10" s="42"/>
      <c r="J10" s="42"/>
      <c r="K10" s="42"/>
      <c r="L10" s="42"/>
      <c r="M10" s="42"/>
      <c r="N10" s="43"/>
      <c r="O10" s="29">
        <v>444268397</v>
      </c>
      <c r="P10" s="42"/>
      <c r="Q10" s="42"/>
      <c r="R10" s="42"/>
      <c r="S10" s="42"/>
      <c r="T10" s="42"/>
      <c r="U10" s="43"/>
      <c r="V10" s="29">
        <v>89650184</v>
      </c>
      <c r="W10" s="42"/>
      <c r="X10" s="42"/>
      <c r="Y10" s="42"/>
      <c r="Z10" s="42"/>
      <c r="AA10" s="42"/>
      <c r="AB10" s="43"/>
      <c r="AC10" s="29">
        <v>48238950</v>
      </c>
      <c r="AD10" s="42"/>
      <c r="AE10" s="42"/>
      <c r="AF10" s="42"/>
      <c r="AG10" s="42"/>
      <c r="AH10" s="43"/>
      <c r="AI10" s="29">
        <v>306379263</v>
      </c>
      <c r="AJ10" s="42"/>
      <c r="AK10" s="42"/>
      <c r="AL10" s="42"/>
      <c r="AM10" s="42"/>
      <c r="AN10" s="43"/>
      <c r="AO10" s="24">
        <v>0</v>
      </c>
      <c r="AP10" s="167">
        <f>SUM('P22～23'!V10:AB10)-SUM('P22～23'!H10:N10)</f>
        <v>-43349816</v>
      </c>
      <c r="AQ10" s="168"/>
      <c r="AR10" s="168"/>
      <c r="AS10" s="168"/>
      <c r="AT10" s="168"/>
      <c r="AU10" s="169"/>
      <c r="AV10" s="171">
        <f>SUM('P22～23'!V10:AB10)/SUM('P22～23'!O10:U10)*100</f>
        <v>20.17928455082075</v>
      </c>
      <c r="AW10" s="172"/>
      <c r="AX10" s="173"/>
      <c r="AY10" s="171">
        <v>29.3</v>
      </c>
      <c r="AZ10" s="172"/>
      <c r="BA10" s="173"/>
      <c r="BB10" s="171">
        <v>28.386765985262507</v>
      </c>
      <c r="BC10" s="172"/>
      <c r="BD10" s="173"/>
    </row>
    <row r="11" spans="1:56" s="9" customFormat="1" ht="20.25" customHeight="1">
      <c r="A11" s="72"/>
      <c r="B11" s="73"/>
      <c r="C11" s="73"/>
      <c r="D11" s="73"/>
      <c r="E11" s="74"/>
      <c r="F11" s="57" t="s">
        <v>14</v>
      </c>
      <c r="G11" s="58"/>
      <c r="H11" s="157">
        <f>SUM(H9:N10)</f>
        <v>2167000000</v>
      </c>
      <c r="I11" s="158"/>
      <c r="J11" s="158"/>
      <c r="K11" s="158"/>
      <c r="L11" s="158"/>
      <c r="M11" s="158"/>
      <c r="N11" s="159"/>
      <c r="O11" s="157">
        <f>SUM(O9:U10)</f>
        <v>3090089697</v>
      </c>
      <c r="P11" s="158"/>
      <c r="Q11" s="158"/>
      <c r="R11" s="158"/>
      <c r="S11" s="158"/>
      <c r="T11" s="158"/>
      <c r="U11" s="159"/>
      <c r="V11" s="157">
        <f>SUM(V9:AB10)</f>
        <v>2586291449</v>
      </c>
      <c r="W11" s="158"/>
      <c r="X11" s="158"/>
      <c r="Y11" s="158"/>
      <c r="Z11" s="158"/>
      <c r="AA11" s="158"/>
      <c r="AB11" s="159"/>
      <c r="AC11" s="157">
        <f>SUM(AC9:AH10)</f>
        <v>48238950</v>
      </c>
      <c r="AD11" s="158"/>
      <c r="AE11" s="158"/>
      <c r="AF11" s="158"/>
      <c r="AG11" s="158"/>
      <c r="AH11" s="159"/>
      <c r="AI11" s="157">
        <f>SUM(AI9:AN10)</f>
        <v>455559298</v>
      </c>
      <c r="AJ11" s="158"/>
      <c r="AK11" s="158"/>
      <c r="AL11" s="158"/>
      <c r="AM11" s="158"/>
      <c r="AN11" s="159"/>
      <c r="AO11" s="17">
        <f>SUM(AO9:AO10)</f>
        <v>0</v>
      </c>
      <c r="AP11" s="167">
        <f>SUM('P22～23'!V11:AB11)-SUM('P22～23'!H11:N11)</f>
        <v>419291449</v>
      </c>
      <c r="AQ11" s="168"/>
      <c r="AR11" s="168"/>
      <c r="AS11" s="168"/>
      <c r="AT11" s="168"/>
      <c r="AU11" s="169"/>
      <c r="AV11" s="174">
        <f>SUM('P22～23'!V11:AB11)/SUM('P22～23'!O11:U11)*100</f>
        <v>83.69632284496109</v>
      </c>
      <c r="AW11" s="175"/>
      <c r="AX11" s="176"/>
      <c r="AY11" s="177">
        <v>82.7</v>
      </c>
      <c r="AZ11" s="178">
        <v>81.36578696349314</v>
      </c>
      <c r="BA11" s="179">
        <v>81.36578696349314</v>
      </c>
      <c r="BB11" s="177">
        <v>81.36578696349314</v>
      </c>
      <c r="BC11" s="178">
        <v>81.36578696349314</v>
      </c>
      <c r="BD11" s="179">
        <v>81.36578696349314</v>
      </c>
    </row>
    <row r="12" spans="1:56" ht="20.25" customHeight="1">
      <c r="A12" s="63" t="s">
        <v>45</v>
      </c>
      <c r="B12" s="64"/>
      <c r="C12" s="64"/>
      <c r="D12" s="64"/>
      <c r="E12" s="65"/>
      <c r="F12" s="59" t="s">
        <v>20</v>
      </c>
      <c r="G12" s="60"/>
      <c r="H12" s="29">
        <v>2070000000</v>
      </c>
      <c r="I12" s="42"/>
      <c r="J12" s="42"/>
      <c r="K12" s="42"/>
      <c r="L12" s="42"/>
      <c r="M12" s="42"/>
      <c r="N12" s="43"/>
      <c r="O12" s="29">
        <v>2467392650</v>
      </c>
      <c r="P12" s="42"/>
      <c r="Q12" s="42"/>
      <c r="R12" s="42"/>
      <c r="S12" s="42"/>
      <c r="T12" s="42"/>
      <c r="U12" s="43"/>
      <c r="V12" s="29">
        <v>2467392650</v>
      </c>
      <c r="W12" s="42"/>
      <c r="X12" s="42"/>
      <c r="Y12" s="42"/>
      <c r="Z12" s="42"/>
      <c r="AA12" s="42"/>
      <c r="AB12" s="43"/>
      <c r="AC12" s="29">
        <v>0</v>
      </c>
      <c r="AD12" s="42"/>
      <c r="AE12" s="42"/>
      <c r="AF12" s="42"/>
      <c r="AG12" s="42"/>
      <c r="AH12" s="43"/>
      <c r="AI12" s="29">
        <v>0</v>
      </c>
      <c r="AJ12" s="42"/>
      <c r="AK12" s="42"/>
      <c r="AL12" s="42"/>
      <c r="AM12" s="42"/>
      <c r="AN12" s="43"/>
      <c r="AO12" s="24">
        <v>0</v>
      </c>
      <c r="AP12" s="167">
        <f>SUM('P22～23'!V12:AB12)-SUM('P22～23'!H12:N12)</f>
        <v>397392650</v>
      </c>
      <c r="AQ12" s="168"/>
      <c r="AR12" s="168"/>
      <c r="AS12" s="168"/>
      <c r="AT12" s="168"/>
      <c r="AU12" s="169"/>
      <c r="AV12" s="171">
        <f>SUM('P22～23'!V12:AB12)/SUM('P22～23'!O12:U12)*100</f>
        <v>100</v>
      </c>
      <c r="AW12" s="172"/>
      <c r="AX12" s="173"/>
      <c r="AY12" s="171">
        <v>100</v>
      </c>
      <c r="AZ12" s="172">
        <v>100</v>
      </c>
      <c r="BA12" s="173">
        <v>100</v>
      </c>
      <c r="BB12" s="171">
        <v>100</v>
      </c>
      <c r="BC12" s="172">
        <v>100</v>
      </c>
      <c r="BD12" s="173">
        <v>100</v>
      </c>
    </row>
    <row r="13" spans="1:56" ht="20.25" customHeight="1">
      <c r="A13" s="66"/>
      <c r="B13" s="67"/>
      <c r="C13" s="67"/>
      <c r="D13" s="67"/>
      <c r="E13" s="68"/>
      <c r="F13" s="59" t="s">
        <v>21</v>
      </c>
      <c r="G13" s="60"/>
      <c r="H13" s="29">
        <v>0</v>
      </c>
      <c r="I13" s="42"/>
      <c r="J13" s="42"/>
      <c r="K13" s="42"/>
      <c r="L13" s="42"/>
      <c r="M13" s="42"/>
      <c r="N13" s="43"/>
      <c r="O13" s="29">
        <v>63560</v>
      </c>
      <c r="P13" s="42"/>
      <c r="Q13" s="42"/>
      <c r="R13" s="42"/>
      <c r="S13" s="42"/>
      <c r="T13" s="42"/>
      <c r="U13" s="43"/>
      <c r="V13" s="29">
        <v>63560</v>
      </c>
      <c r="W13" s="42"/>
      <c r="X13" s="42"/>
      <c r="Y13" s="42"/>
      <c r="Z13" s="42"/>
      <c r="AA13" s="42"/>
      <c r="AB13" s="43"/>
      <c r="AC13" s="29">
        <v>0</v>
      </c>
      <c r="AD13" s="42"/>
      <c r="AE13" s="42"/>
      <c r="AF13" s="42"/>
      <c r="AG13" s="42"/>
      <c r="AH13" s="43"/>
      <c r="AI13" s="29">
        <v>0</v>
      </c>
      <c r="AJ13" s="42"/>
      <c r="AK13" s="42"/>
      <c r="AL13" s="42"/>
      <c r="AM13" s="42"/>
      <c r="AN13" s="43"/>
      <c r="AO13" s="24">
        <v>0</v>
      </c>
      <c r="AP13" s="167">
        <f>SUM('P22～23'!V13:AB13)-SUM('P22～23'!H13:N13)</f>
        <v>63560</v>
      </c>
      <c r="AQ13" s="168"/>
      <c r="AR13" s="168"/>
      <c r="AS13" s="168"/>
      <c r="AT13" s="168"/>
      <c r="AU13" s="169"/>
      <c r="AV13" s="171" t="s">
        <v>55</v>
      </c>
      <c r="AW13" s="172" t="s">
        <v>55</v>
      </c>
      <c r="AX13" s="173" t="s">
        <v>55</v>
      </c>
      <c r="AY13" s="171" t="s">
        <v>55</v>
      </c>
      <c r="AZ13" s="172" t="s">
        <v>55</v>
      </c>
      <c r="BA13" s="173" t="s">
        <v>55</v>
      </c>
      <c r="BB13" s="171" t="s">
        <v>55</v>
      </c>
      <c r="BC13" s="172" t="s">
        <v>55</v>
      </c>
      <c r="BD13" s="173" t="s">
        <v>55</v>
      </c>
    </row>
    <row r="14" spans="1:56" s="9" customFormat="1" ht="20.25" customHeight="1">
      <c r="A14" s="72"/>
      <c r="B14" s="73"/>
      <c r="C14" s="73"/>
      <c r="D14" s="73"/>
      <c r="E14" s="74"/>
      <c r="F14" s="57" t="s">
        <v>14</v>
      </c>
      <c r="G14" s="58"/>
      <c r="H14" s="157">
        <f>SUM(H12:N13)</f>
        <v>2070000000</v>
      </c>
      <c r="I14" s="158"/>
      <c r="J14" s="158"/>
      <c r="K14" s="158"/>
      <c r="L14" s="158"/>
      <c r="M14" s="158"/>
      <c r="N14" s="159"/>
      <c r="O14" s="157">
        <f>SUM(O12:U13)</f>
        <v>2467456210</v>
      </c>
      <c r="P14" s="158"/>
      <c r="Q14" s="158"/>
      <c r="R14" s="158"/>
      <c r="S14" s="158"/>
      <c r="T14" s="158"/>
      <c r="U14" s="159"/>
      <c r="V14" s="157">
        <f>SUM(V12:AB13)</f>
        <v>2467456210</v>
      </c>
      <c r="W14" s="158"/>
      <c r="X14" s="158"/>
      <c r="Y14" s="158"/>
      <c r="Z14" s="158"/>
      <c r="AA14" s="158"/>
      <c r="AB14" s="159"/>
      <c r="AC14" s="157">
        <f>SUM(AC12:AH13)</f>
        <v>0</v>
      </c>
      <c r="AD14" s="158"/>
      <c r="AE14" s="158"/>
      <c r="AF14" s="158"/>
      <c r="AG14" s="158"/>
      <c r="AH14" s="159"/>
      <c r="AI14" s="157">
        <f>SUM(AI12:AN13)</f>
        <v>0</v>
      </c>
      <c r="AJ14" s="158"/>
      <c r="AK14" s="158"/>
      <c r="AL14" s="158"/>
      <c r="AM14" s="158"/>
      <c r="AN14" s="159"/>
      <c r="AO14" s="17">
        <f>SUM(AO12:AO13)</f>
        <v>0</v>
      </c>
      <c r="AP14" s="167">
        <f>SUM('P22～23'!V14:AB14)-SUM('P22～23'!H14:N14)</f>
        <v>397456210</v>
      </c>
      <c r="AQ14" s="168"/>
      <c r="AR14" s="168"/>
      <c r="AS14" s="168"/>
      <c r="AT14" s="168"/>
      <c r="AU14" s="169"/>
      <c r="AV14" s="174">
        <f>SUM('P22～23'!V14:AB14)/SUM('P22～23'!O14:U14)*100</f>
        <v>100</v>
      </c>
      <c r="AW14" s="175"/>
      <c r="AX14" s="176"/>
      <c r="AY14" s="177">
        <v>100</v>
      </c>
      <c r="AZ14" s="178">
        <v>100</v>
      </c>
      <c r="BA14" s="179">
        <v>100</v>
      </c>
      <c r="BB14" s="177">
        <v>100</v>
      </c>
      <c r="BC14" s="178">
        <v>100</v>
      </c>
      <c r="BD14" s="179">
        <v>100</v>
      </c>
    </row>
    <row r="15" spans="1:56" ht="20.25" customHeight="1">
      <c r="A15" s="63" t="s">
        <v>6</v>
      </c>
      <c r="B15" s="64"/>
      <c r="C15" s="64"/>
      <c r="D15" s="64"/>
      <c r="E15" s="65"/>
      <c r="F15" s="59" t="s">
        <v>20</v>
      </c>
      <c r="G15" s="60"/>
      <c r="H15" s="29">
        <v>953000000</v>
      </c>
      <c r="I15" s="42"/>
      <c r="J15" s="42"/>
      <c r="K15" s="42"/>
      <c r="L15" s="42"/>
      <c r="M15" s="42"/>
      <c r="N15" s="43"/>
      <c r="O15" s="29">
        <v>954590730</v>
      </c>
      <c r="P15" s="42"/>
      <c r="Q15" s="42"/>
      <c r="R15" s="42"/>
      <c r="S15" s="42"/>
      <c r="T15" s="42"/>
      <c r="U15" s="43"/>
      <c r="V15" s="29">
        <v>954590730</v>
      </c>
      <c r="W15" s="42"/>
      <c r="X15" s="42"/>
      <c r="Y15" s="42"/>
      <c r="Z15" s="42"/>
      <c r="AA15" s="42"/>
      <c r="AB15" s="43"/>
      <c r="AC15" s="29">
        <v>0</v>
      </c>
      <c r="AD15" s="42"/>
      <c r="AE15" s="42"/>
      <c r="AF15" s="42"/>
      <c r="AG15" s="42"/>
      <c r="AH15" s="43"/>
      <c r="AI15" s="29">
        <v>0</v>
      </c>
      <c r="AJ15" s="42"/>
      <c r="AK15" s="42"/>
      <c r="AL15" s="42"/>
      <c r="AM15" s="42"/>
      <c r="AN15" s="43"/>
      <c r="AO15" s="24">
        <v>0</v>
      </c>
      <c r="AP15" s="167">
        <f>SUM('P22～23'!V15:AB15)-SUM('P22～23'!H15:N15)</f>
        <v>1590730</v>
      </c>
      <c r="AQ15" s="168"/>
      <c r="AR15" s="168"/>
      <c r="AS15" s="168"/>
      <c r="AT15" s="168"/>
      <c r="AU15" s="169"/>
      <c r="AV15" s="171">
        <f>SUM('P22～23'!V15:AB15)/SUM('P22～23'!O15:U15)*100</f>
        <v>100</v>
      </c>
      <c r="AW15" s="172"/>
      <c r="AX15" s="173"/>
      <c r="AY15" s="171">
        <v>100</v>
      </c>
      <c r="AZ15" s="172">
        <v>100</v>
      </c>
      <c r="BA15" s="173">
        <v>100</v>
      </c>
      <c r="BB15" s="171">
        <v>100</v>
      </c>
      <c r="BC15" s="172">
        <v>100</v>
      </c>
      <c r="BD15" s="173">
        <v>100</v>
      </c>
    </row>
    <row r="16" spans="1:56" ht="20.25" customHeight="1">
      <c r="A16" s="66"/>
      <c r="B16" s="67"/>
      <c r="C16" s="67"/>
      <c r="D16" s="67"/>
      <c r="E16" s="68"/>
      <c r="F16" s="59" t="s">
        <v>21</v>
      </c>
      <c r="G16" s="60"/>
      <c r="H16" s="29">
        <v>0</v>
      </c>
      <c r="I16" s="42"/>
      <c r="J16" s="42"/>
      <c r="K16" s="42"/>
      <c r="L16" s="42"/>
      <c r="M16" s="42"/>
      <c r="N16" s="43"/>
      <c r="O16" s="29">
        <v>0</v>
      </c>
      <c r="P16" s="42"/>
      <c r="Q16" s="42"/>
      <c r="R16" s="42"/>
      <c r="S16" s="42"/>
      <c r="T16" s="42"/>
      <c r="U16" s="43"/>
      <c r="V16" s="29">
        <v>0</v>
      </c>
      <c r="W16" s="42"/>
      <c r="X16" s="42"/>
      <c r="Y16" s="42"/>
      <c r="Z16" s="42"/>
      <c r="AA16" s="42"/>
      <c r="AB16" s="43"/>
      <c r="AC16" s="29">
        <v>0</v>
      </c>
      <c r="AD16" s="42"/>
      <c r="AE16" s="42"/>
      <c r="AF16" s="42"/>
      <c r="AG16" s="42"/>
      <c r="AH16" s="43"/>
      <c r="AI16" s="29">
        <v>0</v>
      </c>
      <c r="AJ16" s="42"/>
      <c r="AK16" s="42"/>
      <c r="AL16" s="42"/>
      <c r="AM16" s="42"/>
      <c r="AN16" s="43"/>
      <c r="AO16" s="24">
        <v>0</v>
      </c>
      <c r="AP16" s="167">
        <f>SUM('P22～23'!V16:AB16)-SUM('P22～23'!H16:N16)</f>
        <v>0</v>
      </c>
      <c r="AQ16" s="168"/>
      <c r="AR16" s="168"/>
      <c r="AS16" s="168"/>
      <c r="AT16" s="168"/>
      <c r="AU16" s="169"/>
      <c r="AV16" s="171" t="s">
        <v>55</v>
      </c>
      <c r="AW16" s="172" t="s">
        <v>55</v>
      </c>
      <c r="AX16" s="173" t="s">
        <v>55</v>
      </c>
      <c r="AY16" s="171" t="s">
        <v>55</v>
      </c>
      <c r="AZ16" s="172" t="s">
        <v>55</v>
      </c>
      <c r="BA16" s="173" t="s">
        <v>55</v>
      </c>
      <c r="BB16" s="171" t="s">
        <v>55</v>
      </c>
      <c r="BC16" s="172" t="s">
        <v>55</v>
      </c>
      <c r="BD16" s="173" t="s">
        <v>55</v>
      </c>
    </row>
    <row r="17" spans="1:56" s="9" customFormat="1" ht="20.25" customHeight="1">
      <c r="A17" s="72"/>
      <c r="B17" s="73"/>
      <c r="C17" s="73"/>
      <c r="D17" s="73"/>
      <c r="E17" s="74"/>
      <c r="F17" s="57" t="s">
        <v>14</v>
      </c>
      <c r="G17" s="58"/>
      <c r="H17" s="157">
        <f>SUM(H15:N16)</f>
        <v>953000000</v>
      </c>
      <c r="I17" s="158"/>
      <c r="J17" s="158"/>
      <c r="K17" s="158"/>
      <c r="L17" s="158"/>
      <c r="M17" s="158"/>
      <c r="N17" s="159"/>
      <c r="O17" s="157">
        <f>SUM(O15:U16)</f>
        <v>954590730</v>
      </c>
      <c r="P17" s="158"/>
      <c r="Q17" s="158"/>
      <c r="R17" s="158"/>
      <c r="S17" s="158"/>
      <c r="T17" s="158"/>
      <c r="U17" s="159"/>
      <c r="V17" s="157">
        <f>SUM(V15:AB16)</f>
        <v>954590730</v>
      </c>
      <c r="W17" s="158"/>
      <c r="X17" s="158"/>
      <c r="Y17" s="158"/>
      <c r="Z17" s="158"/>
      <c r="AA17" s="158"/>
      <c r="AB17" s="159"/>
      <c r="AC17" s="157">
        <f>SUM(AC15:AH16)</f>
        <v>0</v>
      </c>
      <c r="AD17" s="158"/>
      <c r="AE17" s="158"/>
      <c r="AF17" s="158"/>
      <c r="AG17" s="158"/>
      <c r="AH17" s="159"/>
      <c r="AI17" s="157">
        <f>SUM(AI15:AN16)</f>
        <v>0</v>
      </c>
      <c r="AJ17" s="158"/>
      <c r="AK17" s="158"/>
      <c r="AL17" s="158"/>
      <c r="AM17" s="158"/>
      <c r="AN17" s="159"/>
      <c r="AO17" s="17">
        <f>SUM(AO15:AO16)</f>
        <v>0</v>
      </c>
      <c r="AP17" s="167">
        <f>SUM('P22～23'!V17:AB17)-SUM('P22～23'!H17:N17)</f>
        <v>1590730</v>
      </c>
      <c r="AQ17" s="168"/>
      <c r="AR17" s="168"/>
      <c r="AS17" s="168"/>
      <c r="AT17" s="168"/>
      <c r="AU17" s="169"/>
      <c r="AV17" s="174">
        <f>SUM('P22～23'!V17:AB17)/SUM('P22～23'!O17:U17)*100</f>
        <v>100</v>
      </c>
      <c r="AW17" s="175"/>
      <c r="AX17" s="176"/>
      <c r="AY17" s="177">
        <v>100</v>
      </c>
      <c r="AZ17" s="178">
        <v>100</v>
      </c>
      <c r="BA17" s="179">
        <v>100</v>
      </c>
      <c r="BB17" s="177">
        <v>100</v>
      </c>
      <c r="BC17" s="178">
        <v>100</v>
      </c>
      <c r="BD17" s="179">
        <v>100</v>
      </c>
    </row>
    <row r="18" spans="1:56" ht="20.25" customHeight="1">
      <c r="A18" s="63" t="s">
        <v>42</v>
      </c>
      <c r="B18" s="64"/>
      <c r="C18" s="64"/>
      <c r="D18" s="64"/>
      <c r="E18" s="65"/>
      <c r="F18" s="59" t="s">
        <v>22</v>
      </c>
      <c r="G18" s="60"/>
      <c r="H18" s="29">
        <v>1605000000</v>
      </c>
      <c r="I18" s="42"/>
      <c r="J18" s="42"/>
      <c r="K18" s="42"/>
      <c r="L18" s="42"/>
      <c r="M18" s="42"/>
      <c r="N18" s="43"/>
      <c r="O18" s="29">
        <v>1598611000</v>
      </c>
      <c r="P18" s="42"/>
      <c r="Q18" s="42"/>
      <c r="R18" s="42"/>
      <c r="S18" s="42"/>
      <c r="T18" s="42"/>
      <c r="U18" s="43"/>
      <c r="V18" s="29">
        <v>1598611000</v>
      </c>
      <c r="W18" s="42"/>
      <c r="X18" s="42"/>
      <c r="Y18" s="42"/>
      <c r="Z18" s="42"/>
      <c r="AA18" s="42"/>
      <c r="AB18" s="43"/>
      <c r="AC18" s="29">
        <v>0</v>
      </c>
      <c r="AD18" s="42"/>
      <c r="AE18" s="42"/>
      <c r="AF18" s="42"/>
      <c r="AG18" s="42"/>
      <c r="AH18" s="43"/>
      <c r="AI18" s="29">
        <v>0</v>
      </c>
      <c r="AJ18" s="42"/>
      <c r="AK18" s="42"/>
      <c r="AL18" s="42"/>
      <c r="AM18" s="42"/>
      <c r="AN18" s="43"/>
      <c r="AO18" s="24">
        <v>0</v>
      </c>
      <c r="AP18" s="167">
        <f>SUM('P22～23'!V18:AB18)-SUM('P22～23'!H18:N18)</f>
        <v>-6389000</v>
      </c>
      <c r="AQ18" s="168"/>
      <c r="AR18" s="168"/>
      <c r="AS18" s="168"/>
      <c r="AT18" s="168"/>
      <c r="AU18" s="169"/>
      <c r="AV18" s="171">
        <f>SUM('P22～23'!V18:AB18)/SUM('P22～23'!O18:U18)*100</f>
        <v>100</v>
      </c>
      <c r="AW18" s="172"/>
      <c r="AX18" s="173"/>
      <c r="AY18" s="171">
        <v>100</v>
      </c>
      <c r="AZ18" s="172">
        <v>100</v>
      </c>
      <c r="BA18" s="173">
        <v>100</v>
      </c>
      <c r="BB18" s="171">
        <v>100</v>
      </c>
      <c r="BC18" s="172">
        <v>100</v>
      </c>
      <c r="BD18" s="173">
        <v>100</v>
      </c>
    </row>
    <row r="19" spans="1:56" ht="20.25" customHeight="1">
      <c r="A19" s="66"/>
      <c r="B19" s="67"/>
      <c r="C19" s="67"/>
      <c r="D19" s="67"/>
      <c r="E19" s="68"/>
      <c r="F19" s="59" t="s">
        <v>23</v>
      </c>
      <c r="G19" s="60"/>
      <c r="H19" s="29">
        <v>0</v>
      </c>
      <c r="I19" s="42"/>
      <c r="J19" s="42"/>
      <c r="K19" s="42"/>
      <c r="L19" s="42"/>
      <c r="M19" s="42"/>
      <c r="N19" s="43"/>
      <c r="O19" s="29">
        <v>0</v>
      </c>
      <c r="P19" s="42"/>
      <c r="Q19" s="42"/>
      <c r="R19" s="42"/>
      <c r="S19" s="42"/>
      <c r="T19" s="42"/>
      <c r="U19" s="43"/>
      <c r="V19" s="29">
        <v>0</v>
      </c>
      <c r="W19" s="42"/>
      <c r="X19" s="42"/>
      <c r="Y19" s="42"/>
      <c r="Z19" s="42"/>
      <c r="AA19" s="42"/>
      <c r="AB19" s="43"/>
      <c r="AC19" s="29">
        <v>0</v>
      </c>
      <c r="AD19" s="42"/>
      <c r="AE19" s="42"/>
      <c r="AF19" s="42"/>
      <c r="AG19" s="42"/>
      <c r="AH19" s="43"/>
      <c r="AI19" s="29">
        <v>0</v>
      </c>
      <c r="AJ19" s="42"/>
      <c r="AK19" s="42"/>
      <c r="AL19" s="42"/>
      <c r="AM19" s="42"/>
      <c r="AN19" s="43"/>
      <c r="AO19" s="24">
        <v>0</v>
      </c>
      <c r="AP19" s="167">
        <f>SUM('P22～23'!V19:AB19)-SUM('P22～23'!H19:N19)</f>
        <v>0</v>
      </c>
      <c r="AQ19" s="168"/>
      <c r="AR19" s="168"/>
      <c r="AS19" s="168"/>
      <c r="AT19" s="168"/>
      <c r="AU19" s="169"/>
      <c r="AV19" s="171" t="s">
        <v>55</v>
      </c>
      <c r="AW19" s="172" t="s">
        <v>55</v>
      </c>
      <c r="AX19" s="173" t="s">
        <v>55</v>
      </c>
      <c r="AY19" s="171" t="s">
        <v>55</v>
      </c>
      <c r="AZ19" s="172" t="s">
        <v>55</v>
      </c>
      <c r="BA19" s="173" t="s">
        <v>55</v>
      </c>
      <c r="BB19" s="171" t="s">
        <v>55</v>
      </c>
      <c r="BC19" s="172" t="s">
        <v>55</v>
      </c>
      <c r="BD19" s="173" t="s">
        <v>55</v>
      </c>
    </row>
    <row r="20" spans="1:56" s="9" customFormat="1" ht="20.25" customHeight="1">
      <c r="A20" s="72"/>
      <c r="B20" s="73"/>
      <c r="C20" s="73"/>
      <c r="D20" s="73"/>
      <c r="E20" s="74"/>
      <c r="F20" s="57" t="s">
        <v>24</v>
      </c>
      <c r="G20" s="58"/>
      <c r="H20" s="157">
        <f>SUM(H18:N19)</f>
        <v>1605000000</v>
      </c>
      <c r="I20" s="158"/>
      <c r="J20" s="158"/>
      <c r="K20" s="158"/>
      <c r="L20" s="158"/>
      <c r="M20" s="158"/>
      <c r="N20" s="159"/>
      <c r="O20" s="157">
        <f>SUM(O18:U19)</f>
        <v>1598611000</v>
      </c>
      <c r="P20" s="158"/>
      <c r="Q20" s="158"/>
      <c r="R20" s="158"/>
      <c r="S20" s="158"/>
      <c r="T20" s="158"/>
      <c r="U20" s="159"/>
      <c r="V20" s="157">
        <f>SUM(V18:AB19)</f>
        <v>1598611000</v>
      </c>
      <c r="W20" s="158"/>
      <c r="X20" s="158"/>
      <c r="Y20" s="158"/>
      <c r="Z20" s="158"/>
      <c r="AA20" s="158"/>
      <c r="AB20" s="159"/>
      <c r="AC20" s="157">
        <f>SUM(AC18:AH19)</f>
        <v>0</v>
      </c>
      <c r="AD20" s="158"/>
      <c r="AE20" s="158"/>
      <c r="AF20" s="158"/>
      <c r="AG20" s="158"/>
      <c r="AH20" s="159"/>
      <c r="AI20" s="157">
        <f>SUM(AI18:AN19)</f>
        <v>0</v>
      </c>
      <c r="AJ20" s="158"/>
      <c r="AK20" s="158"/>
      <c r="AL20" s="158"/>
      <c r="AM20" s="158"/>
      <c r="AN20" s="159"/>
      <c r="AO20" s="17">
        <f>SUM(AO18:AO19)</f>
        <v>0</v>
      </c>
      <c r="AP20" s="167">
        <f>SUM('P22～23'!V20:AB20)-SUM('P22～23'!H20:N20)</f>
        <v>-6389000</v>
      </c>
      <c r="AQ20" s="168"/>
      <c r="AR20" s="168"/>
      <c r="AS20" s="168"/>
      <c r="AT20" s="168"/>
      <c r="AU20" s="169"/>
      <c r="AV20" s="174">
        <f>SUM('P22～23'!V20:AB20)/SUM('P22～23'!O20:U20)*100</f>
        <v>100</v>
      </c>
      <c r="AW20" s="175"/>
      <c r="AX20" s="176"/>
      <c r="AY20" s="177">
        <v>100</v>
      </c>
      <c r="AZ20" s="178">
        <v>100</v>
      </c>
      <c r="BA20" s="179">
        <v>100</v>
      </c>
      <c r="BB20" s="177">
        <v>100</v>
      </c>
      <c r="BC20" s="178">
        <v>100</v>
      </c>
      <c r="BD20" s="179">
        <v>100</v>
      </c>
    </row>
    <row r="21" spans="1:56" ht="20.25" customHeight="1">
      <c r="A21" s="156" t="s">
        <v>41</v>
      </c>
      <c r="B21" s="189"/>
      <c r="C21" s="189"/>
      <c r="D21" s="189"/>
      <c r="E21" s="190"/>
      <c r="F21" s="59" t="s">
        <v>25</v>
      </c>
      <c r="G21" s="60"/>
      <c r="H21" s="29">
        <v>5454000000</v>
      </c>
      <c r="I21" s="42"/>
      <c r="J21" s="42"/>
      <c r="K21" s="42"/>
      <c r="L21" s="42"/>
      <c r="M21" s="42"/>
      <c r="N21" s="43"/>
      <c r="O21" s="29">
        <v>5754750275</v>
      </c>
      <c r="P21" s="42"/>
      <c r="Q21" s="42"/>
      <c r="R21" s="42"/>
      <c r="S21" s="42"/>
      <c r="T21" s="42"/>
      <c r="U21" s="43"/>
      <c r="V21" s="29">
        <v>5739666984</v>
      </c>
      <c r="W21" s="42"/>
      <c r="X21" s="42"/>
      <c r="Y21" s="42"/>
      <c r="Z21" s="42"/>
      <c r="AA21" s="42"/>
      <c r="AB21" s="43"/>
      <c r="AC21" s="29">
        <v>0</v>
      </c>
      <c r="AD21" s="42"/>
      <c r="AE21" s="42"/>
      <c r="AF21" s="42"/>
      <c r="AG21" s="42"/>
      <c r="AH21" s="43"/>
      <c r="AI21" s="29">
        <v>15083291</v>
      </c>
      <c r="AJ21" s="42"/>
      <c r="AK21" s="42"/>
      <c r="AL21" s="42"/>
      <c r="AM21" s="42"/>
      <c r="AN21" s="43"/>
      <c r="AO21" s="24">
        <v>0</v>
      </c>
      <c r="AP21" s="167">
        <f>SUM('P22～23'!V21:AB21)-SUM('P22～23'!H21:N21)</f>
        <v>285666984</v>
      </c>
      <c r="AQ21" s="168"/>
      <c r="AR21" s="168"/>
      <c r="AS21" s="168"/>
      <c r="AT21" s="168"/>
      <c r="AU21" s="169"/>
      <c r="AV21" s="171">
        <f>SUM('P22～23'!V21:AB21)/SUM('P22～23'!O21:U21)*100</f>
        <v>99.7378984268783</v>
      </c>
      <c r="AW21" s="172"/>
      <c r="AX21" s="173"/>
      <c r="AY21" s="171">
        <v>99.7</v>
      </c>
      <c r="AZ21" s="172">
        <v>99.64552135291984</v>
      </c>
      <c r="BA21" s="173">
        <v>99.64552135291984</v>
      </c>
      <c r="BB21" s="171">
        <v>99.64552135291984</v>
      </c>
      <c r="BC21" s="172">
        <v>99.64552135291984</v>
      </c>
      <c r="BD21" s="173">
        <v>99.64552135291984</v>
      </c>
    </row>
    <row r="22" spans="1:56" ht="20.25" customHeight="1">
      <c r="A22" s="191"/>
      <c r="B22" s="192"/>
      <c r="C22" s="192"/>
      <c r="D22" s="192"/>
      <c r="E22" s="193"/>
      <c r="F22" s="59" t="s">
        <v>26</v>
      </c>
      <c r="G22" s="60"/>
      <c r="H22" s="29">
        <v>16000000</v>
      </c>
      <c r="I22" s="42"/>
      <c r="J22" s="42"/>
      <c r="K22" s="42"/>
      <c r="L22" s="42"/>
      <c r="M22" s="42"/>
      <c r="N22" s="43"/>
      <c r="O22" s="29">
        <v>17806618</v>
      </c>
      <c r="P22" s="42"/>
      <c r="Q22" s="42"/>
      <c r="R22" s="42"/>
      <c r="S22" s="42"/>
      <c r="T22" s="42"/>
      <c r="U22" s="43"/>
      <c r="V22" s="29">
        <v>16303000</v>
      </c>
      <c r="W22" s="42"/>
      <c r="X22" s="42"/>
      <c r="Y22" s="42"/>
      <c r="Z22" s="42"/>
      <c r="AA22" s="42"/>
      <c r="AB22" s="43"/>
      <c r="AC22" s="29">
        <v>0</v>
      </c>
      <c r="AD22" s="42"/>
      <c r="AE22" s="42"/>
      <c r="AF22" s="42"/>
      <c r="AG22" s="42"/>
      <c r="AH22" s="43"/>
      <c r="AI22" s="29">
        <v>1503618</v>
      </c>
      <c r="AJ22" s="42"/>
      <c r="AK22" s="42"/>
      <c r="AL22" s="42"/>
      <c r="AM22" s="42"/>
      <c r="AN22" s="43"/>
      <c r="AO22" s="24">
        <v>0</v>
      </c>
      <c r="AP22" s="167">
        <f>SUM('P22～23'!V22:AB22)-SUM('P22～23'!H22:N22)</f>
        <v>303000</v>
      </c>
      <c r="AQ22" s="168"/>
      <c r="AR22" s="168"/>
      <c r="AS22" s="168"/>
      <c r="AT22" s="168"/>
      <c r="AU22" s="169"/>
      <c r="AV22" s="171">
        <f>SUM('P22～23'!V22:AB22)/SUM('P22～23'!O22:U22)*100</f>
        <v>91.55584738213624</v>
      </c>
      <c r="AW22" s="172"/>
      <c r="AX22" s="173"/>
      <c r="AY22" s="171">
        <v>91.4</v>
      </c>
      <c r="AZ22" s="172" t="s">
        <v>55</v>
      </c>
      <c r="BA22" s="173" t="s">
        <v>55</v>
      </c>
      <c r="BB22" s="171" t="s">
        <v>55</v>
      </c>
      <c r="BC22" s="172" t="s">
        <v>55</v>
      </c>
      <c r="BD22" s="173" t="s">
        <v>55</v>
      </c>
    </row>
    <row r="23" spans="1:56" s="9" customFormat="1" ht="20.25" customHeight="1">
      <c r="A23" s="194"/>
      <c r="B23" s="195"/>
      <c r="C23" s="195"/>
      <c r="D23" s="195"/>
      <c r="E23" s="196"/>
      <c r="F23" s="57" t="s">
        <v>27</v>
      </c>
      <c r="G23" s="58"/>
      <c r="H23" s="157">
        <f>SUM(H21:N22)</f>
        <v>5470000000</v>
      </c>
      <c r="I23" s="158"/>
      <c r="J23" s="158"/>
      <c r="K23" s="158"/>
      <c r="L23" s="158"/>
      <c r="M23" s="158"/>
      <c r="N23" s="159"/>
      <c r="O23" s="157">
        <f>SUM(O21:U22)</f>
        <v>5772556893</v>
      </c>
      <c r="P23" s="158"/>
      <c r="Q23" s="158"/>
      <c r="R23" s="158"/>
      <c r="S23" s="158"/>
      <c r="T23" s="158"/>
      <c r="U23" s="159"/>
      <c r="V23" s="157">
        <f>SUM(V21:AB22)</f>
        <v>5755969984</v>
      </c>
      <c r="W23" s="158"/>
      <c r="X23" s="158"/>
      <c r="Y23" s="158"/>
      <c r="Z23" s="158"/>
      <c r="AA23" s="158"/>
      <c r="AB23" s="159"/>
      <c r="AC23" s="157">
        <f>SUM(AC21:AH22)</f>
        <v>0</v>
      </c>
      <c r="AD23" s="158"/>
      <c r="AE23" s="158"/>
      <c r="AF23" s="158"/>
      <c r="AG23" s="158"/>
      <c r="AH23" s="159"/>
      <c r="AI23" s="157">
        <f>SUM(AI21:AN22)</f>
        <v>16586909</v>
      </c>
      <c r="AJ23" s="158"/>
      <c r="AK23" s="158"/>
      <c r="AL23" s="158"/>
      <c r="AM23" s="158"/>
      <c r="AN23" s="159"/>
      <c r="AO23" s="17">
        <f>SUM(AO21:AO22)</f>
        <v>0</v>
      </c>
      <c r="AP23" s="167">
        <f>SUM('P22～23'!V23:AB23)-SUM('P22～23'!H23:N23)</f>
        <v>285969984</v>
      </c>
      <c r="AQ23" s="168"/>
      <c r="AR23" s="168"/>
      <c r="AS23" s="168"/>
      <c r="AT23" s="168"/>
      <c r="AU23" s="169"/>
      <c r="AV23" s="174">
        <f>SUM('P22～23'!V23:AB23)/SUM('P22～23'!O23:U23)*100</f>
        <v>99.71265923736301</v>
      </c>
      <c r="AW23" s="175"/>
      <c r="AX23" s="176"/>
      <c r="AY23" s="177">
        <v>99.7</v>
      </c>
      <c r="AZ23" s="178">
        <v>99.64552135291984</v>
      </c>
      <c r="BA23" s="179">
        <v>99.64552135291984</v>
      </c>
      <c r="BB23" s="177">
        <v>99.64552135291984</v>
      </c>
      <c r="BC23" s="178">
        <v>99.64552135291984</v>
      </c>
      <c r="BD23" s="179">
        <v>99.64552135291984</v>
      </c>
    </row>
    <row r="24" spans="1:56" ht="20.25" customHeight="1">
      <c r="A24" s="63" t="s">
        <v>44</v>
      </c>
      <c r="B24" s="64"/>
      <c r="C24" s="64"/>
      <c r="D24" s="64"/>
      <c r="E24" s="65"/>
      <c r="F24" s="59" t="s">
        <v>20</v>
      </c>
      <c r="G24" s="60"/>
      <c r="H24" s="29">
        <v>16031000000</v>
      </c>
      <c r="I24" s="42"/>
      <c r="J24" s="42"/>
      <c r="K24" s="42"/>
      <c r="L24" s="42"/>
      <c r="M24" s="42"/>
      <c r="N24" s="43"/>
      <c r="O24" s="29">
        <v>16417050780</v>
      </c>
      <c r="P24" s="42"/>
      <c r="Q24" s="42"/>
      <c r="R24" s="42"/>
      <c r="S24" s="42"/>
      <c r="T24" s="42"/>
      <c r="U24" s="43"/>
      <c r="V24" s="29">
        <v>16203043722</v>
      </c>
      <c r="W24" s="42"/>
      <c r="X24" s="42"/>
      <c r="Y24" s="42"/>
      <c r="Z24" s="42"/>
      <c r="AA24" s="42"/>
      <c r="AB24" s="43"/>
      <c r="AC24" s="29">
        <v>0</v>
      </c>
      <c r="AD24" s="42"/>
      <c r="AE24" s="42"/>
      <c r="AF24" s="42"/>
      <c r="AG24" s="42"/>
      <c r="AH24" s="43"/>
      <c r="AI24" s="29">
        <v>214007058</v>
      </c>
      <c r="AJ24" s="42"/>
      <c r="AK24" s="42"/>
      <c r="AL24" s="42"/>
      <c r="AM24" s="42"/>
      <c r="AN24" s="43"/>
      <c r="AO24" s="24">
        <v>0</v>
      </c>
      <c r="AP24" s="167">
        <f>SUM('P22～23'!V24:AB24)-SUM('P22～23'!H24:N24)</f>
        <v>172043722</v>
      </c>
      <c r="AQ24" s="168"/>
      <c r="AR24" s="168"/>
      <c r="AS24" s="168"/>
      <c r="AT24" s="168"/>
      <c r="AU24" s="169"/>
      <c r="AV24" s="171">
        <f>SUM('P22～23'!V24:AB24)/SUM('P22～23'!O24:U24)*100</f>
        <v>98.69643420814222</v>
      </c>
      <c r="AW24" s="172"/>
      <c r="AX24" s="173"/>
      <c r="AY24" s="171">
        <v>98.5</v>
      </c>
      <c r="AZ24" s="172">
        <v>98.27549789793136</v>
      </c>
      <c r="BA24" s="173">
        <v>98.27549789793136</v>
      </c>
      <c r="BB24" s="171">
        <v>98.27549789793136</v>
      </c>
      <c r="BC24" s="172">
        <v>98.27549789793136</v>
      </c>
      <c r="BD24" s="173">
        <v>98.27549789793136</v>
      </c>
    </row>
    <row r="25" spans="1:56" ht="20.25" customHeight="1">
      <c r="A25" s="66"/>
      <c r="B25" s="67"/>
      <c r="C25" s="67"/>
      <c r="D25" s="67"/>
      <c r="E25" s="68"/>
      <c r="F25" s="59" t="s">
        <v>21</v>
      </c>
      <c r="G25" s="60"/>
      <c r="H25" s="29">
        <v>210000000</v>
      </c>
      <c r="I25" s="42"/>
      <c r="J25" s="42"/>
      <c r="K25" s="42"/>
      <c r="L25" s="42"/>
      <c r="M25" s="42"/>
      <c r="N25" s="43"/>
      <c r="O25" s="29">
        <v>758811438</v>
      </c>
      <c r="P25" s="42"/>
      <c r="Q25" s="42"/>
      <c r="R25" s="42"/>
      <c r="S25" s="42"/>
      <c r="T25" s="42"/>
      <c r="U25" s="43"/>
      <c r="V25" s="29">
        <v>212975623</v>
      </c>
      <c r="W25" s="42"/>
      <c r="X25" s="42"/>
      <c r="Y25" s="42"/>
      <c r="Z25" s="42"/>
      <c r="AA25" s="42"/>
      <c r="AB25" s="43"/>
      <c r="AC25" s="29">
        <v>73055629</v>
      </c>
      <c r="AD25" s="42"/>
      <c r="AE25" s="42"/>
      <c r="AF25" s="42"/>
      <c r="AG25" s="42"/>
      <c r="AH25" s="43"/>
      <c r="AI25" s="29">
        <v>472780186</v>
      </c>
      <c r="AJ25" s="42"/>
      <c r="AK25" s="42"/>
      <c r="AL25" s="42"/>
      <c r="AM25" s="42"/>
      <c r="AN25" s="43"/>
      <c r="AO25" s="24">
        <v>0</v>
      </c>
      <c r="AP25" s="167">
        <f>SUM('P22～23'!V25:AB25)-SUM('P22～23'!H25:N25)</f>
        <v>2975623</v>
      </c>
      <c r="AQ25" s="168"/>
      <c r="AR25" s="168"/>
      <c r="AS25" s="168"/>
      <c r="AT25" s="168"/>
      <c r="AU25" s="169"/>
      <c r="AV25" s="171">
        <f>SUM('P22～23'!V25:AB25)/SUM('P22～23'!O25:U25)*100</f>
        <v>28.067002200354285</v>
      </c>
      <c r="AW25" s="172"/>
      <c r="AX25" s="173"/>
      <c r="AY25" s="171">
        <v>28.9</v>
      </c>
      <c r="AZ25" s="172">
        <v>25.507051684587417</v>
      </c>
      <c r="BA25" s="173">
        <v>25.507051684587417</v>
      </c>
      <c r="BB25" s="171">
        <v>25.507051684587417</v>
      </c>
      <c r="BC25" s="172">
        <v>25.507051684587417</v>
      </c>
      <c r="BD25" s="173">
        <v>25.507051684587417</v>
      </c>
    </row>
    <row r="26" spans="1:56" s="9" customFormat="1" ht="20.25" customHeight="1">
      <c r="A26" s="72"/>
      <c r="B26" s="73"/>
      <c r="C26" s="73"/>
      <c r="D26" s="73"/>
      <c r="E26" s="74"/>
      <c r="F26" s="57" t="s">
        <v>14</v>
      </c>
      <c r="G26" s="58"/>
      <c r="H26" s="157">
        <f>SUM(H24:N25)</f>
        <v>16241000000</v>
      </c>
      <c r="I26" s="158"/>
      <c r="J26" s="158"/>
      <c r="K26" s="158"/>
      <c r="L26" s="158"/>
      <c r="M26" s="158"/>
      <c r="N26" s="159"/>
      <c r="O26" s="157">
        <f>SUM(O24:U25)</f>
        <v>17175862218</v>
      </c>
      <c r="P26" s="158"/>
      <c r="Q26" s="158"/>
      <c r="R26" s="158"/>
      <c r="S26" s="158"/>
      <c r="T26" s="158"/>
      <c r="U26" s="159"/>
      <c r="V26" s="157">
        <f>SUM(V24:AB25)</f>
        <v>16416019345</v>
      </c>
      <c r="W26" s="158"/>
      <c r="X26" s="158"/>
      <c r="Y26" s="158"/>
      <c r="Z26" s="158"/>
      <c r="AA26" s="158"/>
      <c r="AB26" s="159"/>
      <c r="AC26" s="157">
        <f>SUM(AC24:AH25)</f>
        <v>73055629</v>
      </c>
      <c r="AD26" s="158"/>
      <c r="AE26" s="158"/>
      <c r="AF26" s="158"/>
      <c r="AG26" s="158"/>
      <c r="AH26" s="159"/>
      <c r="AI26" s="157">
        <f>SUM(AI24:AN25)</f>
        <v>686787244</v>
      </c>
      <c r="AJ26" s="158"/>
      <c r="AK26" s="158"/>
      <c r="AL26" s="158"/>
      <c r="AM26" s="158"/>
      <c r="AN26" s="159"/>
      <c r="AO26" s="17">
        <f>SUM(AO24:AO25)</f>
        <v>0</v>
      </c>
      <c r="AP26" s="167">
        <f>SUM('P22～23'!V26:AB26)-SUM('P22～23'!H26:N26)</f>
        <v>175019345</v>
      </c>
      <c r="AQ26" s="168"/>
      <c r="AR26" s="168"/>
      <c r="AS26" s="168"/>
      <c r="AT26" s="168"/>
      <c r="AU26" s="169"/>
      <c r="AV26" s="174">
        <f>SUM('P22～23'!V26:AB26)/SUM('P22～23'!O26:U26)*100</f>
        <v>95.57610055695662</v>
      </c>
      <c r="AW26" s="175"/>
      <c r="AX26" s="176"/>
      <c r="AY26" s="177">
        <v>95.1</v>
      </c>
      <c r="AZ26" s="178">
        <v>94.67961343972985</v>
      </c>
      <c r="BA26" s="179">
        <v>94.67961343972985</v>
      </c>
      <c r="BB26" s="177">
        <v>94.67961343972985</v>
      </c>
      <c r="BC26" s="178">
        <v>94.67961343972985</v>
      </c>
      <c r="BD26" s="179">
        <v>94.67961343972985</v>
      </c>
    </row>
    <row r="27" spans="1:56" ht="20.25" customHeight="1">
      <c r="A27" s="63" t="s">
        <v>43</v>
      </c>
      <c r="B27" s="64"/>
      <c r="C27" s="64"/>
      <c r="D27" s="64"/>
      <c r="E27" s="65"/>
      <c r="F27" s="59" t="s">
        <v>20</v>
      </c>
      <c r="G27" s="60"/>
      <c r="H27" s="29">
        <v>1000000</v>
      </c>
      <c r="I27" s="42"/>
      <c r="J27" s="42"/>
      <c r="K27" s="42"/>
      <c r="L27" s="42"/>
      <c r="M27" s="42"/>
      <c r="N27" s="43"/>
      <c r="O27" s="29">
        <v>895400</v>
      </c>
      <c r="P27" s="42"/>
      <c r="Q27" s="42"/>
      <c r="R27" s="42"/>
      <c r="S27" s="42"/>
      <c r="T27" s="42"/>
      <c r="U27" s="43"/>
      <c r="V27" s="29">
        <v>895400</v>
      </c>
      <c r="W27" s="42"/>
      <c r="X27" s="42"/>
      <c r="Y27" s="42"/>
      <c r="Z27" s="42"/>
      <c r="AA27" s="42"/>
      <c r="AB27" s="43"/>
      <c r="AC27" s="29">
        <v>0</v>
      </c>
      <c r="AD27" s="42"/>
      <c r="AE27" s="42"/>
      <c r="AF27" s="42"/>
      <c r="AG27" s="42"/>
      <c r="AH27" s="43"/>
      <c r="AI27" s="29">
        <v>0</v>
      </c>
      <c r="AJ27" s="42"/>
      <c r="AK27" s="42"/>
      <c r="AL27" s="42"/>
      <c r="AM27" s="42"/>
      <c r="AN27" s="43"/>
      <c r="AO27" s="24">
        <v>0</v>
      </c>
      <c r="AP27" s="167">
        <f>SUM('P22～23'!V27:AB27)-SUM('P22～23'!H27:N27)</f>
        <v>-104600</v>
      </c>
      <c r="AQ27" s="168"/>
      <c r="AR27" s="168"/>
      <c r="AS27" s="168"/>
      <c r="AT27" s="168"/>
      <c r="AU27" s="169"/>
      <c r="AV27" s="171">
        <f>SUM('P22～23'!V27:AB27)/SUM('P22～23'!O27:U27)*100</f>
        <v>100</v>
      </c>
      <c r="AW27" s="172"/>
      <c r="AX27" s="173"/>
      <c r="AY27" s="171">
        <v>100</v>
      </c>
      <c r="AZ27" s="172">
        <v>100</v>
      </c>
      <c r="BA27" s="173">
        <v>100</v>
      </c>
      <c r="BB27" s="171">
        <v>100</v>
      </c>
      <c r="BC27" s="172">
        <v>100</v>
      </c>
      <c r="BD27" s="173">
        <v>100</v>
      </c>
    </row>
    <row r="28" spans="1:56" ht="20.25" customHeight="1">
      <c r="A28" s="66"/>
      <c r="B28" s="67"/>
      <c r="C28" s="67"/>
      <c r="D28" s="67"/>
      <c r="E28" s="68"/>
      <c r="F28" s="59" t="s">
        <v>21</v>
      </c>
      <c r="G28" s="60"/>
      <c r="H28" s="29">
        <v>0</v>
      </c>
      <c r="I28" s="42"/>
      <c r="J28" s="42"/>
      <c r="K28" s="42"/>
      <c r="L28" s="42"/>
      <c r="M28" s="42"/>
      <c r="N28" s="43"/>
      <c r="O28" s="29">
        <v>0</v>
      </c>
      <c r="P28" s="42"/>
      <c r="Q28" s="42"/>
      <c r="R28" s="42"/>
      <c r="S28" s="42"/>
      <c r="T28" s="42"/>
      <c r="U28" s="43"/>
      <c r="V28" s="29">
        <v>0</v>
      </c>
      <c r="W28" s="42"/>
      <c r="X28" s="42"/>
      <c r="Y28" s="42"/>
      <c r="Z28" s="42"/>
      <c r="AA28" s="42"/>
      <c r="AB28" s="43"/>
      <c r="AC28" s="29">
        <v>0</v>
      </c>
      <c r="AD28" s="42"/>
      <c r="AE28" s="42"/>
      <c r="AF28" s="42"/>
      <c r="AG28" s="42"/>
      <c r="AH28" s="43"/>
      <c r="AI28" s="29">
        <v>0</v>
      </c>
      <c r="AJ28" s="42"/>
      <c r="AK28" s="42"/>
      <c r="AL28" s="42"/>
      <c r="AM28" s="42"/>
      <c r="AN28" s="43"/>
      <c r="AO28" s="24">
        <v>0</v>
      </c>
      <c r="AP28" s="167">
        <f>SUM('P22～23'!V28:AB28)-SUM('P22～23'!H28:N28)</f>
        <v>0</v>
      </c>
      <c r="AQ28" s="168"/>
      <c r="AR28" s="168"/>
      <c r="AS28" s="168"/>
      <c r="AT28" s="168"/>
      <c r="AU28" s="169"/>
      <c r="AV28" s="171" t="s">
        <v>55</v>
      </c>
      <c r="AW28" s="172" t="s">
        <v>55</v>
      </c>
      <c r="AX28" s="173" t="s">
        <v>55</v>
      </c>
      <c r="AY28" s="171" t="s">
        <v>55</v>
      </c>
      <c r="AZ28" s="172" t="s">
        <v>55</v>
      </c>
      <c r="BA28" s="173" t="s">
        <v>55</v>
      </c>
      <c r="BB28" s="171" t="s">
        <v>55</v>
      </c>
      <c r="BC28" s="172" t="s">
        <v>55</v>
      </c>
      <c r="BD28" s="173" t="s">
        <v>55</v>
      </c>
    </row>
    <row r="29" spans="1:56" s="9" customFormat="1" ht="20.25" customHeight="1">
      <c r="A29" s="72"/>
      <c r="B29" s="73"/>
      <c r="C29" s="73"/>
      <c r="D29" s="73"/>
      <c r="E29" s="74"/>
      <c r="F29" s="57" t="s">
        <v>14</v>
      </c>
      <c r="G29" s="58"/>
      <c r="H29" s="157">
        <f>SUM(H27:N28)</f>
        <v>1000000</v>
      </c>
      <c r="I29" s="158"/>
      <c r="J29" s="158"/>
      <c r="K29" s="158"/>
      <c r="L29" s="158"/>
      <c r="M29" s="158"/>
      <c r="N29" s="159"/>
      <c r="O29" s="157">
        <f>SUM(O27:U28)</f>
        <v>895400</v>
      </c>
      <c r="P29" s="158"/>
      <c r="Q29" s="158"/>
      <c r="R29" s="158"/>
      <c r="S29" s="158"/>
      <c r="T29" s="158"/>
      <c r="U29" s="159"/>
      <c r="V29" s="157">
        <f>SUM(V27:AB28)</f>
        <v>895400</v>
      </c>
      <c r="W29" s="158"/>
      <c r="X29" s="158"/>
      <c r="Y29" s="158"/>
      <c r="Z29" s="158"/>
      <c r="AA29" s="158"/>
      <c r="AB29" s="159"/>
      <c r="AC29" s="157">
        <f>SUM(AC27:AH28)</f>
        <v>0</v>
      </c>
      <c r="AD29" s="158"/>
      <c r="AE29" s="158"/>
      <c r="AF29" s="158"/>
      <c r="AG29" s="158"/>
      <c r="AH29" s="159"/>
      <c r="AI29" s="157">
        <f>SUM(AI27:AN28)</f>
        <v>0</v>
      </c>
      <c r="AJ29" s="158"/>
      <c r="AK29" s="158"/>
      <c r="AL29" s="158"/>
      <c r="AM29" s="158"/>
      <c r="AN29" s="159"/>
      <c r="AO29" s="17">
        <f>SUM(AO27:AO28)</f>
        <v>0</v>
      </c>
      <c r="AP29" s="167">
        <f>SUM('P22～23'!V29:AB29)-SUM('P22～23'!H29:N29)</f>
        <v>-104600</v>
      </c>
      <c r="AQ29" s="168"/>
      <c r="AR29" s="168"/>
      <c r="AS29" s="168"/>
      <c r="AT29" s="168"/>
      <c r="AU29" s="169"/>
      <c r="AV29" s="174">
        <f>SUM('P22～23'!V29:AB29)/SUM('P22～23'!O29:U29)*100</f>
        <v>100</v>
      </c>
      <c r="AW29" s="175"/>
      <c r="AX29" s="176"/>
      <c r="AY29" s="177">
        <v>100</v>
      </c>
      <c r="AZ29" s="178">
        <v>100</v>
      </c>
      <c r="BA29" s="179">
        <v>100</v>
      </c>
      <c r="BB29" s="177">
        <v>100</v>
      </c>
      <c r="BC29" s="178">
        <v>100</v>
      </c>
      <c r="BD29" s="179">
        <v>100</v>
      </c>
    </row>
    <row r="30" spans="1:56" ht="20.25" customHeight="1">
      <c r="A30" s="97" t="s">
        <v>36</v>
      </c>
      <c r="B30" s="98"/>
      <c r="C30" s="98"/>
      <c r="D30" s="98"/>
      <c r="E30" s="99"/>
      <c r="F30" s="55" t="s">
        <v>20</v>
      </c>
      <c r="G30" s="56"/>
      <c r="H30" s="160">
        <f>H33+H36</f>
        <v>146000000</v>
      </c>
      <c r="I30" s="161"/>
      <c r="J30" s="161"/>
      <c r="K30" s="161"/>
      <c r="L30" s="161"/>
      <c r="M30" s="161"/>
      <c r="N30" s="162"/>
      <c r="O30" s="160">
        <f>O33+O36</f>
        <v>127993695</v>
      </c>
      <c r="P30" s="161"/>
      <c r="Q30" s="161"/>
      <c r="R30" s="161"/>
      <c r="S30" s="161"/>
      <c r="T30" s="161"/>
      <c r="U30" s="162"/>
      <c r="V30" s="160">
        <f>V33+V36</f>
        <v>127993695</v>
      </c>
      <c r="W30" s="161"/>
      <c r="X30" s="161"/>
      <c r="Y30" s="161"/>
      <c r="Z30" s="161"/>
      <c r="AA30" s="161"/>
      <c r="AB30" s="162"/>
      <c r="AC30" s="160">
        <f>AC33+AC36</f>
        <v>0</v>
      </c>
      <c r="AD30" s="161"/>
      <c r="AE30" s="161"/>
      <c r="AF30" s="161"/>
      <c r="AG30" s="161"/>
      <c r="AH30" s="162"/>
      <c r="AI30" s="160">
        <f>AI33+AI36</f>
        <v>0</v>
      </c>
      <c r="AJ30" s="161"/>
      <c r="AK30" s="161"/>
      <c r="AL30" s="161"/>
      <c r="AM30" s="161"/>
      <c r="AN30" s="162"/>
      <c r="AO30" s="16">
        <f>AO33+AO36</f>
        <v>0</v>
      </c>
      <c r="AP30" s="167">
        <f>SUM('P22～23'!V30:AB30)-SUM('P22～23'!H30:N30)</f>
        <v>-18006305</v>
      </c>
      <c r="AQ30" s="168"/>
      <c r="AR30" s="168"/>
      <c r="AS30" s="168"/>
      <c r="AT30" s="168"/>
      <c r="AU30" s="169"/>
      <c r="AV30" s="171">
        <f>SUM('P22～23'!V30:AB30)/SUM('P22～23'!O30:U30)*100</f>
        <v>100</v>
      </c>
      <c r="AW30" s="172"/>
      <c r="AX30" s="173"/>
      <c r="AY30" s="171">
        <v>100</v>
      </c>
      <c r="AZ30" s="172">
        <v>100</v>
      </c>
      <c r="BA30" s="173">
        <v>100</v>
      </c>
      <c r="BB30" s="171">
        <v>100</v>
      </c>
      <c r="BC30" s="172">
        <v>100</v>
      </c>
      <c r="BD30" s="173">
        <v>100</v>
      </c>
    </row>
    <row r="31" spans="1:56" ht="20.25" customHeight="1">
      <c r="A31" s="100"/>
      <c r="B31" s="101"/>
      <c r="C31" s="101"/>
      <c r="D31" s="101"/>
      <c r="E31" s="102"/>
      <c r="F31" s="55" t="s">
        <v>21</v>
      </c>
      <c r="G31" s="56"/>
      <c r="H31" s="160">
        <f>H34+H37</f>
        <v>0</v>
      </c>
      <c r="I31" s="161"/>
      <c r="J31" s="161"/>
      <c r="K31" s="161"/>
      <c r="L31" s="161"/>
      <c r="M31" s="161"/>
      <c r="N31" s="162"/>
      <c r="O31" s="160">
        <f>O34+O37</f>
        <v>0</v>
      </c>
      <c r="P31" s="161"/>
      <c r="Q31" s="161"/>
      <c r="R31" s="161"/>
      <c r="S31" s="161"/>
      <c r="T31" s="161"/>
      <c r="U31" s="162"/>
      <c r="V31" s="160">
        <f>V34+V37</f>
        <v>0</v>
      </c>
      <c r="W31" s="161"/>
      <c r="X31" s="161"/>
      <c r="Y31" s="161"/>
      <c r="Z31" s="161"/>
      <c r="AA31" s="161"/>
      <c r="AB31" s="162"/>
      <c r="AC31" s="160">
        <f>AC34+AC37</f>
        <v>0</v>
      </c>
      <c r="AD31" s="161"/>
      <c r="AE31" s="161"/>
      <c r="AF31" s="161"/>
      <c r="AG31" s="161"/>
      <c r="AH31" s="162"/>
      <c r="AI31" s="160">
        <f>AI34+AI37</f>
        <v>0</v>
      </c>
      <c r="AJ31" s="161"/>
      <c r="AK31" s="161"/>
      <c r="AL31" s="161"/>
      <c r="AM31" s="161"/>
      <c r="AN31" s="162"/>
      <c r="AO31" s="16">
        <f>AO34+AO37</f>
        <v>0</v>
      </c>
      <c r="AP31" s="167">
        <f>SUM('P22～23'!V31:AB31)-SUM('P22～23'!H31:N31)</f>
        <v>0</v>
      </c>
      <c r="AQ31" s="168"/>
      <c r="AR31" s="168"/>
      <c r="AS31" s="168"/>
      <c r="AT31" s="168"/>
      <c r="AU31" s="169"/>
      <c r="AV31" s="171" t="s">
        <v>55</v>
      </c>
      <c r="AW31" s="172" t="s">
        <v>55</v>
      </c>
      <c r="AX31" s="173" t="s">
        <v>55</v>
      </c>
      <c r="AY31" s="171" t="s">
        <v>55</v>
      </c>
      <c r="AZ31" s="172" t="s">
        <v>55</v>
      </c>
      <c r="BA31" s="173" t="s">
        <v>55</v>
      </c>
      <c r="BB31" s="171" t="s">
        <v>55</v>
      </c>
      <c r="BC31" s="172" t="s">
        <v>55</v>
      </c>
      <c r="BD31" s="173" t="s">
        <v>55</v>
      </c>
    </row>
    <row r="32" spans="1:56" s="9" customFormat="1" ht="20.25" customHeight="1">
      <c r="A32" s="103"/>
      <c r="B32" s="104"/>
      <c r="C32" s="104"/>
      <c r="D32" s="104"/>
      <c r="E32" s="105"/>
      <c r="F32" s="61" t="s">
        <v>14</v>
      </c>
      <c r="G32" s="62"/>
      <c r="H32" s="157">
        <f>SUM(H30:N31)</f>
        <v>146000000</v>
      </c>
      <c r="I32" s="158"/>
      <c r="J32" s="158"/>
      <c r="K32" s="158"/>
      <c r="L32" s="158"/>
      <c r="M32" s="158"/>
      <c r="N32" s="159"/>
      <c r="O32" s="157">
        <f>SUM(O30:U31)</f>
        <v>127993695</v>
      </c>
      <c r="P32" s="158"/>
      <c r="Q32" s="158"/>
      <c r="R32" s="158"/>
      <c r="S32" s="158"/>
      <c r="T32" s="158"/>
      <c r="U32" s="159"/>
      <c r="V32" s="157">
        <f>SUM(V30:AB31)</f>
        <v>127993695</v>
      </c>
      <c r="W32" s="158"/>
      <c r="X32" s="158"/>
      <c r="Y32" s="158"/>
      <c r="Z32" s="158"/>
      <c r="AA32" s="158"/>
      <c r="AB32" s="159"/>
      <c r="AC32" s="157">
        <f>SUM(AC30:AH31)</f>
        <v>0</v>
      </c>
      <c r="AD32" s="158"/>
      <c r="AE32" s="158"/>
      <c r="AF32" s="158"/>
      <c r="AG32" s="158"/>
      <c r="AH32" s="159"/>
      <c r="AI32" s="157">
        <f>SUM(AI30:AN31)</f>
        <v>0</v>
      </c>
      <c r="AJ32" s="158"/>
      <c r="AK32" s="158"/>
      <c r="AL32" s="158"/>
      <c r="AM32" s="158"/>
      <c r="AN32" s="159"/>
      <c r="AO32" s="17">
        <f>SUM(AO30:AO31)</f>
        <v>0</v>
      </c>
      <c r="AP32" s="167">
        <f>SUM('P22～23'!V32:AB32)-SUM('P22～23'!H32:N32)</f>
        <v>-18006305</v>
      </c>
      <c r="AQ32" s="168"/>
      <c r="AR32" s="168"/>
      <c r="AS32" s="168"/>
      <c r="AT32" s="168"/>
      <c r="AU32" s="169"/>
      <c r="AV32" s="174">
        <f>SUM('P22～23'!V32:AB32)/SUM('P22～23'!O32:U32)*100</f>
        <v>100</v>
      </c>
      <c r="AW32" s="175"/>
      <c r="AX32" s="176"/>
      <c r="AY32" s="177">
        <v>100</v>
      </c>
      <c r="AZ32" s="178">
        <v>100</v>
      </c>
      <c r="BA32" s="179">
        <v>100</v>
      </c>
      <c r="BB32" s="177">
        <v>100</v>
      </c>
      <c r="BC32" s="178">
        <v>100</v>
      </c>
      <c r="BD32" s="179">
        <v>100</v>
      </c>
    </row>
    <row r="33" spans="1:56" ht="20.25" customHeight="1">
      <c r="A33" s="63" t="s">
        <v>40</v>
      </c>
      <c r="B33" s="64"/>
      <c r="C33" s="64"/>
      <c r="D33" s="64"/>
      <c r="E33" s="65"/>
      <c r="F33" s="59" t="s">
        <v>25</v>
      </c>
      <c r="G33" s="60"/>
      <c r="H33" s="29">
        <v>19000000</v>
      </c>
      <c r="I33" s="42"/>
      <c r="J33" s="42"/>
      <c r="K33" s="42"/>
      <c r="L33" s="42"/>
      <c r="M33" s="42"/>
      <c r="N33" s="43"/>
      <c r="O33" s="29">
        <v>19449700</v>
      </c>
      <c r="P33" s="42"/>
      <c r="Q33" s="42"/>
      <c r="R33" s="42"/>
      <c r="S33" s="42"/>
      <c r="T33" s="42"/>
      <c r="U33" s="43"/>
      <c r="V33" s="29">
        <v>19449700</v>
      </c>
      <c r="W33" s="42"/>
      <c r="X33" s="42"/>
      <c r="Y33" s="42"/>
      <c r="Z33" s="42"/>
      <c r="AA33" s="42"/>
      <c r="AB33" s="43"/>
      <c r="AC33" s="29">
        <v>0</v>
      </c>
      <c r="AD33" s="42"/>
      <c r="AE33" s="42"/>
      <c r="AF33" s="42"/>
      <c r="AG33" s="42"/>
      <c r="AH33" s="43"/>
      <c r="AI33" s="29">
        <v>0</v>
      </c>
      <c r="AJ33" s="42"/>
      <c r="AK33" s="42"/>
      <c r="AL33" s="42"/>
      <c r="AM33" s="42"/>
      <c r="AN33" s="43"/>
      <c r="AO33" s="24">
        <v>0</v>
      </c>
      <c r="AP33" s="167">
        <f>SUM('P22～23'!V33:AB33)-SUM('P22～23'!H33:N33)</f>
        <v>449700</v>
      </c>
      <c r="AQ33" s="168"/>
      <c r="AR33" s="168"/>
      <c r="AS33" s="168"/>
      <c r="AT33" s="168"/>
      <c r="AU33" s="169"/>
      <c r="AV33" s="171">
        <f>SUM('P22～23'!V33:AB33)/SUM('P22～23'!O33:U33)*100</f>
        <v>100</v>
      </c>
      <c r="AW33" s="172"/>
      <c r="AX33" s="173"/>
      <c r="AY33" s="171">
        <v>100</v>
      </c>
      <c r="AZ33" s="172">
        <v>100</v>
      </c>
      <c r="BA33" s="173">
        <v>100</v>
      </c>
      <c r="BB33" s="171">
        <v>100</v>
      </c>
      <c r="BC33" s="172">
        <v>100</v>
      </c>
      <c r="BD33" s="173">
        <v>100</v>
      </c>
    </row>
    <row r="34" spans="1:56" ht="20.25" customHeight="1">
      <c r="A34" s="66"/>
      <c r="B34" s="67"/>
      <c r="C34" s="67"/>
      <c r="D34" s="67"/>
      <c r="E34" s="68"/>
      <c r="F34" s="59" t="s">
        <v>26</v>
      </c>
      <c r="G34" s="60"/>
      <c r="H34" s="29">
        <v>0</v>
      </c>
      <c r="I34" s="42"/>
      <c r="J34" s="42"/>
      <c r="K34" s="42"/>
      <c r="L34" s="42"/>
      <c r="M34" s="42"/>
      <c r="N34" s="43"/>
      <c r="O34" s="29">
        <v>0</v>
      </c>
      <c r="P34" s="42"/>
      <c r="Q34" s="42"/>
      <c r="R34" s="42"/>
      <c r="S34" s="42"/>
      <c r="T34" s="42"/>
      <c r="U34" s="43"/>
      <c r="V34" s="29">
        <v>0</v>
      </c>
      <c r="W34" s="42"/>
      <c r="X34" s="42"/>
      <c r="Y34" s="42"/>
      <c r="Z34" s="42"/>
      <c r="AA34" s="42"/>
      <c r="AB34" s="43"/>
      <c r="AC34" s="29">
        <v>0</v>
      </c>
      <c r="AD34" s="42"/>
      <c r="AE34" s="42"/>
      <c r="AF34" s="42"/>
      <c r="AG34" s="42"/>
      <c r="AH34" s="43"/>
      <c r="AI34" s="29">
        <v>0</v>
      </c>
      <c r="AJ34" s="42"/>
      <c r="AK34" s="42"/>
      <c r="AL34" s="42"/>
      <c r="AM34" s="42"/>
      <c r="AN34" s="43"/>
      <c r="AO34" s="24">
        <v>0</v>
      </c>
      <c r="AP34" s="167">
        <f>SUM('P22～23'!V34:AB34)-SUM('P22～23'!H34:N34)</f>
        <v>0</v>
      </c>
      <c r="AQ34" s="168"/>
      <c r="AR34" s="168"/>
      <c r="AS34" s="168"/>
      <c r="AT34" s="168"/>
      <c r="AU34" s="169"/>
      <c r="AV34" s="171" t="s">
        <v>55</v>
      </c>
      <c r="AW34" s="172" t="s">
        <v>55</v>
      </c>
      <c r="AX34" s="173" t="s">
        <v>55</v>
      </c>
      <c r="AY34" s="171" t="s">
        <v>55</v>
      </c>
      <c r="AZ34" s="172" t="s">
        <v>55</v>
      </c>
      <c r="BA34" s="173" t="s">
        <v>55</v>
      </c>
      <c r="BB34" s="171" t="s">
        <v>55</v>
      </c>
      <c r="BC34" s="172" t="s">
        <v>55</v>
      </c>
      <c r="BD34" s="173" t="s">
        <v>55</v>
      </c>
    </row>
    <row r="35" spans="1:56" s="9" customFormat="1" ht="20.25" customHeight="1">
      <c r="A35" s="72"/>
      <c r="B35" s="73"/>
      <c r="C35" s="73"/>
      <c r="D35" s="73"/>
      <c r="E35" s="74"/>
      <c r="F35" s="57" t="s">
        <v>27</v>
      </c>
      <c r="G35" s="58"/>
      <c r="H35" s="157">
        <f>SUM(H33:N34)</f>
        <v>19000000</v>
      </c>
      <c r="I35" s="158"/>
      <c r="J35" s="158"/>
      <c r="K35" s="158"/>
      <c r="L35" s="158"/>
      <c r="M35" s="158"/>
      <c r="N35" s="159"/>
      <c r="O35" s="157">
        <f>SUM(O33:U34)</f>
        <v>19449700</v>
      </c>
      <c r="P35" s="158"/>
      <c r="Q35" s="158"/>
      <c r="R35" s="158"/>
      <c r="S35" s="158"/>
      <c r="T35" s="158"/>
      <c r="U35" s="159"/>
      <c r="V35" s="157">
        <f>SUM(V33:AB34)</f>
        <v>19449700</v>
      </c>
      <c r="W35" s="158"/>
      <c r="X35" s="158"/>
      <c r="Y35" s="158"/>
      <c r="Z35" s="158"/>
      <c r="AA35" s="158"/>
      <c r="AB35" s="159"/>
      <c r="AC35" s="157">
        <f>SUM(AC33:AH34)</f>
        <v>0</v>
      </c>
      <c r="AD35" s="158"/>
      <c r="AE35" s="158"/>
      <c r="AF35" s="158"/>
      <c r="AG35" s="158"/>
      <c r="AH35" s="159"/>
      <c r="AI35" s="157">
        <f>SUM(AI33:AN34)</f>
        <v>0</v>
      </c>
      <c r="AJ35" s="158"/>
      <c r="AK35" s="158"/>
      <c r="AL35" s="158"/>
      <c r="AM35" s="158"/>
      <c r="AN35" s="159"/>
      <c r="AO35" s="17">
        <f>SUM(AO33:AO34)</f>
        <v>0</v>
      </c>
      <c r="AP35" s="167">
        <f>SUM('P22～23'!V35:AB35)-SUM('P22～23'!H35:N35)</f>
        <v>449700</v>
      </c>
      <c r="AQ35" s="168"/>
      <c r="AR35" s="168"/>
      <c r="AS35" s="168"/>
      <c r="AT35" s="168"/>
      <c r="AU35" s="169"/>
      <c r="AV35" s="174">
        <f>SUM('P22～23'!V35:AB35)/SUM('P22～23'!O35:U35)*100</f>
        <v>100</v>
      </c>
      <c r="AW35" s="175"/>
      <c r="AX35" s="176"/>
      <c r="AY35" s="177">
        <v>100</v>
      </c>
      <c r="AZ35" s="178">
        <v>100</v>
      </c>
      <c r="BA35" s="179">
        <v>100</v>
      </c>
      <c r="BB35" s="177">
        <v>100</v>
      </c>
      <c r="BC35" s="178">
        <v>100</v>
      </c>
      <c r="BD35" s="179">
        <v>100</v>
      </c>
    </row>
    <row r="36" spans="1:56" ht="20.25" customHeight="1">
      <c r="A36" s="63" t="s">
        <v>37</v>
      </c>
      <c r="B36" s="64"/>
      <c r="C36" s="64"/>
      <c r="D36" s="64"/>
      <c r="E36" s="65"/>
      <c r="F36" s="59" t="s">
        <v>25</v>
      </c>
      <c r="G36" s="60"/>
      <c r="H36" s="29">
        <v>127000000</v>
      </c>
      <c r="I36" s="42"/>
      <c r="J36" s="42"/>
      <c r="K36" s="42"/>
      <c r="L36" s="42"/>
      <c r="M36" s="42"/>
      <c r="N36" s="43"/>
      <c r="O36" s="29">
        <v>108543995</v>
      </c>
      <c r="P36" s="42"/>
      <c r="Q36" s="42"/>
      <c r="R36" s="42"/>
      <c r="S36" s="42"/>
      <c r="T36" s="42"/>
      <c r="U36" s="43"/>
      <c r="V36" s="29">
        <v>108543995</v>
      </c>
      <c r="W36" s="42"/>
      <c r="X36" s="42"/>
      <c r="Y36" s="42"/>
      <c r="Z36" s="42"/>
      <c r="AA36" s="42"/>
      <c r="AB36" s="43"/>
      <c r="AC36" s="29">
        <v>0</v>
      </c>
      <c r="AD36" s="42"/>
      <c r="AE36" s="42"/>
      <c r="AF36" s="42"/>
      <c r="AG36" s="42"/>
      <c r="AH36" s="43"/>
      <c r="AI36" s="29">
        <v>0</v>
      </c>
      <c r="AJ36" s="42"/>
      <c r="AK36" s="42"/>
      <c r="AL36" s="42"/>
      <c r="AM36" s="42"/>
      <c r="AN36" s="43"/>
      <c r="AO36" s="24">
        <v>0</v>
      </c>
      <c r="AP36" s="167">
        <f>SUM('P22～23'!V36:AB36)-SUM('P22～23'!H36:N36)</f>
        <v>-18456005</v>
      </c>
      <c r="AQ36" s="168"/>
      <c r="AR36" s="168"/>
      <c r="AS36" s="168"/>
      <c r="AT36" s="168"/>
      <c r="AU36" s="169"/>
      <c r="AV36" s="171">
        <f>SUM('P22～23'!V36:AB36)/SUM('P22～23'!O36:U36)*100</f>
        <v>100</v>
      </c>
      <c r="AW36" s="172"/>
      <c r="AX36" s="173"/>
      <c r="AY36" s="171">
        <v>100</v>
      </c>
      <c r="AZ36" s="172">
        <v>100</v>
      </c>
      <c r="BA36" s="173">
        <v>100</v>
      </c>
      <c r="BB36" s="171">
        <v>100</v>
      </c>
      <c r="BC36" s="172">
        <v>100</v>
      </c>
      <c r="BD36" s="173">
        <v>100</v>
      </c>
    </row>
    <row r="37" spans="1:56" ht="20.25" customHeight="1">
      <c r="A37" s="66"/>
      <c r="B37" s="67"/>
      <c r="C37" s="67"/>
      <c r="D37" s="67"/>
      <c r="E37" s="68"/>
      <c r="F37" s="59" t="s">
        <v>26</v>
      </c>
      <c r="G37" s="60"/>
      <c r="H37" s="29">
        <v>0</v>
      </c>
      <c r="I37" s="42"/>
      <c r="J37" s="42"/>
      <c r="K37" s="42"/>
      <c r="L37" s="42"/>
      <c r="M37" s="42"/>
      <c r="N37" s="43"/>
      <c r="O37" s="29">
        <v>0</v>
      </c>
      <c r="P37" s="42"/>
      <c r="Q37" s="42"/>
      <c r="R37" s="42"/>
      <c r="S37" s="42"/>
      <c r="T37" s="42"/>
      <c r="U37" s="43"/>
      <c r="V37" s="29">
        <v>0</v>
      </c>
      <c r="W37" s="42"/>
      <c r="X37" s="42"/>
      <c r="Y37" s="42"/>
      <c r="Z37" s="42"/>
      <c r="AA37" s="42"/>
      <c r="AB37" s="43"/>
      <c r="AC37" s="29">
        <v>0</v>
      </c>
      <c r="AD37" s="42"/>
      <c r="AE37" s="42"/>
      <c r="AF37" s="42"/>
      <c r="AG37" s="42"/>
      <c r="AH37" s="43"/>
      <c r="AI37" s="29">
        <v>0</v>
      </c>
      <c r="AJ37" s="42"/>
      <c r="AK37" s="42"/>
      <c r="AL37" s="42"/>
      <c r="AM37" s="42"/>
      <c r="AN37" s="43"/>
      <c r="AO37" s="24">
        <v>0</v>
      </c>
      <c r="AP37" s="167">
        <f>SUM('P22～23'!V37:AB37)-SUM('P22～23'!H37:N37)</f>
        <v>0</v>
      </c>
      <c r="AQ37" s="168"/>
      <c r="AR37" s="168"/>
      <c r="AS37" s="168"/>
      <c r="AT37" s="168"/>
      <c r="AU37" s="169"/>
      <c r="AV37" s="171" t="s">
        <v>55</v>
      </c>
      <c r="AW37" s="172" t="s">
        <v>55</v>
      </c>
      <c r="AX37" s="173" t="s">
        <v>55</v>
      </c>
      <c r="AY37" s="171" t="s">
        <v>55</v>
      </c>
      <c r="AZ37" s="172" t="s">
        <v>55</v>
      </c>
      <c r="BA37" s="173" t="s">
        <v>55</v>
      </c>
      <c r="BB37" s="171" t="s">
        <v>55</v>
      </c>
      <c r="BC37" s="172" t="s">
        <v>55</v>
      </c>
      <c r="BD37" s="173" t="s">
        <v>55</v>
      </c>
    </row>
    <row r="38" spans="1:56" s="9" customFormat="1" ht="20.25" customHeight="1">
      <c r="A38" s="72"/>
      <c r="B38" s="73"/>
      <c r="C38" s="73"/>
      <c r="D38" s="73"/>
      <c r="E38" s="74"/>
      <c r="F38" s="57" t="s">
        <v>27</v>
      </c>
      <c r="G38" s="58"/>
      <c r="H38" s="157">
        <f>SUM(H36:N37)</f>
        <v>127000000</v>
      </c>
      <c r="I38" s="158"/>
      <c r="J38" s="158"/>
      <c r="K38" s="158"/>
      <c r="L38" s="158"/>
      <c r="M38" s="158"/>
      <c r="N38" s="159"/>
      <c r="O38" s="157">
        <f>SUM(O36:U37)</f>
        <v>108543995</v>
      </c>
      <c r="P38" s="158"/>
      <c r="Q38" s="158"/>
      <c r="R38" s="158"/>
      <c r="S38" s="158"/>
      <c r="T38" s="158"/>
      <c r="U38" s="159"/>
      <c r="V38" s="157">
        <f>SUM(V36:AB37)</f>
        <v>108543995</v>
      </c>
      <c r="W38" s="158"/>
      <c r="X38" s="158"/>
      <c r="Y38" s="158"/>
      <c r="Z38" s="158"/>
      <c r="AA38" s="158"/>
      <c r="AB38" s="159"/>
      <c r="AC38" s="157">
        <f>SUM(AC36:AH37)</f>
        <v>0</v>
      </c>
      <c r="AD38" s="158"/>
      <c r="AE38" s="158"/>
      <c r="AF38" s="158"/>
      <c r="AG38" s="158"/>
      <c r="AH38" s="159"/>
      <c r="AI38" s="157">
        <f>SUM(AI36:AN37)</f>
        <v>0</v>
      </c>
      <c r="AJ38" s="158"/>
      <c r="AK38" s="158"/>
      <c r="AL38" s="158"/>
      <c r="AM38" s="158"/>
      <c r="AN38" s="159"/>
      <c r="AO38" s="17">
        <f>SUM(AO36:AO37)</f>
        <v>0</v>
      </c>
      <c r="AP38" s="167">
        <f>SUM('P22～23'!V38:AB38)-SUM('P22～23'!H38:N38)</f>
        <v>-18456005</v>
      </c>
      <c r="AQ38" s="168"/>
      <c r="AR38" s="168"/>
      <c r="AS38" s="168"/>
      <c r="AT38" s="168"/>
      <c r="AU38" s="169"/>
      <c r="AV38" s="174">
        <f>SUM('P22～23'!V38:AB38)/SUM('P22～23'!O38:U38)*100</f>
        <v>100</v>
      </c>
      <c r="AW38" s="175"/>
      <c r="AX38" s="176"/>
      <c r="AY38" s="177">
        <v>100</v>
      </c>
      <c r="AZ38" s="178">
        <v>100</v>
      </c>
      <c r="BA38" s="179">
        <v>100</v>
      </c>
      <c r="BB38" s="177">
        <v>100</v>
      </c>
      <c r="BC38" s="178">
        <v>100</v>
      </c>
      <c r="BD38" s="179">
        <v>100</v>
      </c>
    </row>
    <row r="39" spans="1:56" ht="20.25" customHeight="1">
      <c r="A39" s="97" t="s">
        <v>38</v>
      </c>
      <c r="B39" s="98"/>
      <c r="C39" s="98"/>
      <c r="D39" s="98"/>
      <c r="E39" s="99"/>
      <c r="F39" s="55" t="s">
        <v>25</v>
      </c>
      <c r="G39" s="56"/>
      <c r="H39" s="160">
        <f>H42+H45</f>
        <v>0</v>
      </c>
      <c r="I39" s="161"/>
      <c r="J39" s="161"/>
      <c r="K39" s="161"/>
      <c r="L39" s="161"/>
      <c r="M39" s="161"/>
      <c r="N39" s="162"/>
      <c r="O39" s="160">
        <f>O42+O45</f>
        <v>0</v>
      </c>
      <c r="P39" s="161"/>
      <c r="Q39" s="161"/>
      <c r="R39" s="161"/>
      <c r="S39" s="161"/>
      <c r="T39" s="161"/>
      <c r="U39" s="162"/>
      <c r="V39" s="160">
        <f>V42+V45</f>
        <v>0</v>
      </c>
      <c r="W39" s="161"/>
      <c r="X39" s="161"/>
      <c r="Y39" s="161"/>
      <c r="Z39" s="161"/>
      <c r="AA39" s="161"/>
      <c r="AB39" s="162"/>
      <c r="AC39" s="160">
        <f>AC42+AC45</f>
        <v>0</v>
      </c>
      <c r="AD39" s="161"/>
      <c r="AE39" s="161"/>
      <c r="AF39" s="161"/>
      <c r="AG39" s="161"/>
      <c r="AH39" s="162"/>
      <c r="AI39" s="160">
        <f>AI42+AI45</f>
        <v>0</v>
      </c>
      <c r="AJ39" s="161"/>
      <c r="AK39" s="161"/>
      <c r="AL39" s="161"/>
      <c r="AM39" s="161"/>
      <c r="AN39" s="162"/>
      <c r="AO39" s="16">
        <f>AO42+AO45</f>
        <v>0</v>
      </c>
      <c r="AP39" s="167">
        <f>SUM('P22～23'!V39:AB39)-SUM('P22～23'!H39:N39)</f>
        <v>0</v>
      </c>
      <c r="AQ39" s="168"/>
      <c r="AR39" s="168"/>
      <c r="AS39" s="168"/>
      <c r="AT39" s="168"/>
      <c r="AU39" s="169"/>
      <c r="AV39" s="171" t="s">
        <v>55</v>
      </c>
      <c r="AW39" s="172" t="s">
        <v>55</v>
      </c>
      <c r="AX39" s="173" t="s">
        <v>55</v>
      </c>
      <c r="AY39" s="171" t="s">
        <v>55</v>
      </c>
      <c r="AZ39" s="172" t="s">
        <v>55</v>
      </c>
      <c r="BA39" s="173" t="s">
        <v>55</v>
      </c>
      <c r="BB39" s="171" t="s">
        <v>55</v>
      </c>
      <c r="BC39" s="172" t="s">
        <v>55</v>
      </c>
      <c r="BD39" s="173" t="s">
        <v>55</v>
      </c>
    </row>
    <row r="40" spans="1:56" ht="20.25" customHeight="1">
      <c r="A40" s="100"/>
      <c r="B40" s="101"/>
      <c r="C40" s="101"/>
      <c r="D40" s="101"/>
      <c r="E40" s="102"/>
      <c r="F40" s="55" t="s">
        <v>26</v>
      </c>
      <c r="G40" s="56"/>
      <c r="H40" s="160">
        <f>H43+H46</f>
        <v>21000000</v>
      </c>
      <c r="I40" s="161"/>
      <c r="J40" s="161"/>
      <c r="K40" s="161"/>
      <c r="L40" s="161"/>
      <c r="M40" s="161"/>
      <c r="N40" s="162"/>
      <c r="O40" s="160">
        <f>O43+O46</f>
        <v>168138684</v>
      </c>
      <c r="P40" s="161"/>
      <c r="Q40" s="161"/>
      <c r="R40" s="161"/>
      <c r="S40" s="161"/>
      <c r="T40" s="161"/>
      <c r="U40" s="162"/>
      <c r="V40" s="160">
        <f>V43+V46</f>
        <v>16200000</v>
      </c>
      <c r="W40" s="161"/>
      <c r="X40" s="161"/>
      <c r="Y40" s="161"/>
      <c r="Z40" s="161"/>
      <c r="AA40" s="161"/>
      <c r="AB40" s="162"/>
      <c r="AC40" s="160">
        <f>AC43+AC46</f>
        <v>0</v>
      </c>
      <c r="AD40" s="161"/>
      <c r="AE40" s="161"/>
      <c r="AF40" s="161"/>
      <c r="AG40" s="161"/>
      <c r="AH40" s="162"/>
      <c r="AI40" s="160">
        <f>AI43+AI46</f>
        <v>151938684</v>
      </c>
      <c r="AJ40" s="161"/>
      <c r="AK40" s="161"/>
      <c r="AL40" s="161"/>
      <c r="AM40" s="161"/>
      <c r="AN40" s="162"/>
      <c r="AO40" s="16">
        <f>AO43+AO46</f>
        <v>0</v>
      </c>
      <c r="AP40" s="167">
        <f>SUM('P22～23'!V40:AB40)-SUM('P22～23'!H40:N40)</f>
        <v>-4800000</v>
      </c>
      <c r="AQ40" s="168"/>
      <c r="AR40" s="168"/>
      <c r="AS40" s="168"/>
      <c r="AT40" s="168"/>
      <c r="AU40" s="169"/>
      <c r="AV40" s="171">
        <f>SUM('P22～23'!V40:AB40)/SUM('P22～23'!O40:U40)*100</f>
        <v>9.634903529993133</v>
      </c>
      <c r="AW40" s="172"/>
      <c r="AX40" s="173"/>
      <c r="AY40" s="171">
        <v>11.9</v>
      </c>
      <c r="AZ40" s="172">
        <v>19.010000193390624</v>
      </c>
      <c r="BA40" s="173">
        <v>19.010000193390624</v>
      </c>
      <c r="BB40" s="171">
        <v>19.010000193390624</v>
      </c>
      <c r="BC40" s="172">
        <v>19.010000193390624</v>
      </c>
      <c r="BD40" s="173">
        <v>19.010000193390624</v>
      </c>
    </row>
    <row r="41" spans="1:56" s="9" customFormat="1" ht="20.25" customHeight="1">
      <c r="A41" s="103"/>
      <c r="B41" s="104"/>
      <c r="C41" s="104"/>
      <c r="D41" s="104"/>
      <c r="E41" s="105"/>
      <c r="F41" s="61" t="s">
        <v>27</v>
      </c>
      <c r="G41" s="62"/>
      <c r="H41" s="157">
        <f>SUM(H39:N40)</f>
        <v>21000000</v>
      </c>
      <c r="I41" s="158"/>
      <c r="J41" s="158"/>
      <c r="K41" s="158"/>
      <c r="L41" s="158"/>
      <c r="M41" s="158"/>
      <c r="N41" s="159"/>
      <c r="O41" s="157">
        <f>SUM(O39:U40)</f>
        <v>168138684</v>
      </c>
      <c r="P41" s="158"/>
      <c r="Q41" s="158"/>
      <c r="R41" s="158"/>
      <c r="S41" s="158"/>
      <c r="T41" s="158"/>
      <c r="U41" s="159"/>
      <c r="V41" s="157">
        <f>SUM(V39:AB40)</f>
        <v>16200000</v>
      </c>
      <c r="W41" s="158"/>
      <c r="X41" s="158"/>
      <c r="Y41" s="158"/>
      <c r="Z41" s="158"/>
      <c r="AA41" s="158"/>
      <c r="AB41" s="159"/>
      <c r="AC41" s="157">
        <f>SUM(AC39:AH40)</f>
        <v>0</v>
      </c>
      <c r="AD41" s="158"/>
      <c r="AE41" s="158"/>
      <c r="AF41" s="158"/>
      <c r="AG41" s="158"/>
      <c r="AH41" s="159"/>
      <c r="AI41" s="157">
        <f>SUM(AI39:AN40)</f>
        <v>151938684</v>
      </c>
      <c r="AJ41" s="158"/>
      <c r="AK41" s="158"/>
      <c r="AL41" s="158"/>
      <c r="AM41" s="158"/>
      <c r="AN41" s="159"/>
      <c r="AO41" s="17">
        <f>SUM(AO39:AO40)</f>
        <v>0</v>
      </c>
      <c r="AP41" s="167">
        <f>SUM('P22～23'!V41:AB41)-SUM('P22～23'!H41:N41)</f>
        <v>-4800000</v>
      </c>
      <c r="AQ41" s="168"/>
      <c r="AR41" s="168"/>
      <c r="AS41" s="168"/>
      <c r="AT41" s="168"/>
      <c r="AU41" s="169"/>
      <c r="AV41" s="174">
        <f>SUM('P22～23'!V41:AB41)/SUM('P22～23'!O41:U41)*100</f>
        <v>9.634903529993133</v>
      </c>
      <c r="AW41" s="175"/>
      <c r="AX41" s="176"/>
      <c r="AY41" s="177">
        <v>11.9</v>
      </c>
      <c r="AZ41" s="178">
        <v>73.18256766926939</v>
      </c>
      <c r="BA41" s="179">
        <v>73.18256766926939</v>
      </c>
      <c r="BB41" s="177">
        <v>73.18256766926939</v>
      </c>
      <c r="BC41" s="178">
        <v>73.18256766926939</v>
      </c>
      <c r="BD41" s="179">
        <v>73.18256766926939</v>
      </c>
    </row>
    <row r="42" spans="1:56" ht="20.25" customHeight="1">
      <c r="A42" s="63" t="s">
        <v>39</v>
      </c>
      <c r="B42" s="64"/>
      <c r="C42" s="64"/>
      <c r="D42" s="64"/>
      <c r="E42" s="65"/>
      <c r="F42" s="59" t="s">
        <v>25</v>
      </c>
      <c r="G42" s="60"/>
      <c r="H42" s="29">
        <v>0</v>
      </c>
      <c r="I42" s="42"/>
      <c r="J42" s="42"/>
      <c r="K42" s="42"/>
      <c r="L42" s="42"/>
      <c r="M42" s="42"/>
      <c r="N42" s="43"/>
      <c r="O42" s="29">
        <v>0</v>
      </c>
      <c r="P42" s="42"/>
      <c r="Q42" s="42"/>
      <c r="R42" s="42"/>
      <c r="S42" s="42"/>
      <c r="T42" s="42"/>
      <c r="U42" s="43"/>
      <c r="V42" s="29">
        <v>0</v>
      </c>
      <c r="W42" s="42"/>
      <c r="X42" s="42"/>
      <c r="Y42" s="42"/>
      <c r="Z42" s="42"/>
      <c r="AA42" s="42"/>
      <c r="AB42" s="43"/>
      <c r="AC42" s="29">
        <v>0</v>
      </c>
      <c r="AD42" s="42"/>
      <c r="AE42" s="42"/>
      <c r="AF42" s="42"/>
      <c r="AG42" s="42"/>
      <c r="AH42" s="43"/>
      <c r="AI42" s="29">
        <v>0</v>
      </c>
      <c r="AJ42" s="42"/>
      <c r="AK42" s="42"/>
      <c r="AL42" s="42"/>
      <c r="AM42" s="42"/>
      <c r="AN42" s="43"/>
      <c r="AO42" s="24">
        <v>0</v>
      </c>
      <c r="AP42" s="167">
        <f>SUM('P22～23'!V42:AB42)-SUM('P22～23'!H42:N42)</f>
        <v>0</v>
      </c>
      <c r="AQ42" s="168"/>
      <c r="AR42" s="168"/>
      <c r="AS42" s="168"/>
      <c r="AT42" s="168"/>
      <c r="AU42" s="169"/>
      <c r="AV42" s="171" t="s">
        <v>55</v>
      </c>
      <c r="AW42" s="172" t="s">
        <v>55</v>
      </c>
      <c r="AX42" s="173" t="s">
        <v>55</v>
      </c>
      <c r="AY42" s="171" t="s">
        <v>55</v>
      </c>
      <c r="AZ42" s="172" t="s">
        <v>55</v>
      </c>
      <c r="BA42" s="173" t="s">
        <v>55</v>
      </c>
      <c r="BB42" s="171" t="s">
        <v>55</v>
      </c>
      <c r="BC42" s="172" t="s">
        <v>55</v>
      </c>
      <c r="BD42" s="173" t="s">
        <v>55</v>
      </c>
    </row>
    <row r="43" spans="1:56" ht="20.25" customHeight="1">
      <c r="A43" s="66"/>
      <c r="B43" s="67"/>
      <c r="C43" s="67"/>
      <c r="D43" s="67"/>
      <c r="E43" s="68"/>
      <c r="F43" s="59" t="s">
        <v>26</v>
      </c>
      <c r="G43" s="60"/>
      <c r="H43" s="29">
        <v>1000000</v>
      </c>
      <c r="I43" s="42"/>
      <c r="J43" s="42"/>
      <c r="K43" s="42"/>
      <c r="L43" s="42"/>
      <c r="M43" s="42"/>
      <c r="N43" s="43"/>
      <c r="O43" s="29">
        <v>657230</v>
      </c>
      <c r="P43" s="42"/>
      <c r="Q43" s="42"/>
      <c r="R43" s="42"/>
      <c r="S43" s="42"/>
      <c r="T43" s="42"/>
      <c r="U43" s="43"/>
      <c r="V43" s="29">
        <v>0</v>
      </c>
      <c r="W43" s="42"/>
      <c r="X43" s="42"/>
      <c r="Y43" s="42"/>
      <c r="Z43" s="42"/>
      <c r="AA43" s="42"/>
      <c r="AB43" s="43"/>
      <c r="AC43" s="29">
        <v>0</v>
      </c>
      <c r="AD43" s="42"/>
      <c r="AE43" s="42"/>
      <c r="AF43" s="42"/>
      <c r="AG43" s="42"/>
      <c r="AH43" s="43"/>
      <c r="AI43" s="29">
        <v>657230</v>
      </c>
      <c r="AJ43" s="42"/>
      <c r="AK43" s="42"/>
      <c r="AL43" s="42"/>
      <c r="AM43" s="42"/>
      <c r="AN43" s="43"/>
      <c r="AO43" s="24">
        <v>0</v>
      </c>
      <c r="AP43" s="167">
        <f>SUM('P22～23'!V43:AB43)-SUM('P22～23'!H43:N43)</f>
        <v>-1000000</v>
      </c>
      <c r="AQ43" s="168"/>
      <c r="AR43" s="168"/>
      <c r="AS43" s="168"/>
      <c r="AT43" s="168"/>
      <c r="AU43" s="169"/>
      <c r="AV43" s="171">
        <f>SUM('P22～23'!V43:AB43)/SUM('P22～23'!O43:U43)*100</f>
        <v>0</v>
      </c>
      <c r="AW43" s="172"/>
      <c r="AX43" s="173"/>
      <c r="AY43" s="171">
        <v>0</v>
      </c>
      <c r="AZ43" s="172">
        <v>0</v>
      </c>
      <c r="BA43" s="173">
        <v>0</v>
      </c>
      <c r="BB43" s="171">
        <v>0</v>
      </c>
      <c r="BC43" s="172">
        <v>0</v>
      </c>
      <c r="BD43" s="173">
        <v>0</v>
      </c>
    </row>
    <row r="44" spans="1:56" s="9" customFormat="1" ht="20.25" customHeight="1">
      <c r="A44" s="72"/>
      <c r="B44" s="73"/>
      <c r="C44" s="73"/>
      <c r="D44" s="73"/>
      <c r="E44" s="74"/>
      <c r="F44" s="57" t="s">
        <v>27</v>
      </c>
      <c r="G44" s="58"/>
      <c r="H44" s="157">
        <f>SUM(H42:N43)</f>
        <v>1000000</v>
      </c>
      <c r="I44" s="158"/>
      <c r="J44" s="158"/>
      <c r="K44" s="158"/>
      <c r="L44" s="158"/>
      <c r="M44" s="158"/>
      <c r="N44" s="159"/>
      <c r="O44" s="157">
        <f>SUM(O42:U43)</f>
        <v>657230</v>
      </c>
      <c r="P44" s="158"/>
      <c r="Q44" s="158"/>
      <c r="R44" s="158"/>
      <c r="S44" s="158"/>
      <c r="T44" s="158"/>
      <c r="U44" s="159"/>
      <c r="V44" s="157">
        <f>SUM(V42:AB43)</f>
        <v>0</v>
      </c>
      <c r="W44" s="158"/>
      <c r="X44" s="158"/>
      <c r="Y44" s="158"/>
      <c r="Z44" s="158"/>
      <c r="AA44" s="158"/>
      <c r="AB44" s="159"/>
      <c r="AC44" s="157">
        <f>SUM(AC42:AH43)</f>
        <v>0</v>
      </c>
      <c r="AD44" s="158"/>
      <c r="AE44" s="158"/>
      <c r="AF44" s="158"/>
      <c r="AG44" s="158"/>
      <c r="AH44" s="159"/>
      <c r="AI44" s="157">
        <f>SUM(AI42:AN43)</f>
        <v>657230</v>
      </c>
      <c r="AJ44" s="158"/>
      <c r="AK44" s="158"/>
      <c r="AL44" s="158"/>
      <c r="AM44" s="158"/>
      <c r="AN44" s="159"/>
      <c r="AO44" s="22">
        <f>SUM(AO42:AO43)</f>
        <v>0</v>
      </c>
      <c r="AP44" s="167">
        <f>SUM('P22～23'!V44:AB44)-SUM('P22～23'!H44:N44)</f>
        <v>-1000000</v>
      </c>
      <c r="AQ44" s="168"/>
      <c r="AR44" s="168"/>
      <c r="AS44" s="168"/>
      <c r="AT44" s="168"/>
      <c r="AU44" s="169"/>
      <c r="AV44" s="174">
        <f>SUM('P22～23'!V44:AB44)/SUM('P22～23'!O44:U44)*100</f>
        <v>0</v>
      </c>
      <c r="AW44" s="175"/>
      <c r="AX44" s="176"/>
      <c r="AY44" s="177">
        <v>0</v>
      </c>
      <c r="AZ44" s="178">
        <v>0</v>
      </c>
      <c r="BA44" s="179">
        <v>0</v>
      </c>
      <c r="BB44" s="177">
        <v>0</v>
      </c>
      <c r="BC44" s="178">
        <v>0</v>
      </c>
      <c r="BD44" s="179">
        <v>0</v>
      </c>
    </row>
    <row r="45" spans="1:56" ht="20.25" customHeight="1">
      <c r="A45" s="156" t="s">
        <v>41</v>
      </c>
      <c r="B45" s="189"/>
      <c r="C45" s="189"/>
      <c r="D45" s="189"/>
      <c r="E45" s="190"/>
      <c r="F45" s="59" t="s">
        <v>25</v>
      </c>
      <c r="G45" s="60"/>
      <c r="H45" s="29">
        <v>0</v>
      </c>
      <c r="I45" s="42"/>
      <c r="J45" s="42"/>
      <c r="K45" s="42"/>
      <c r="L45" s="42"/>
      <c r="M45" s="42"/>
      <c r="N45" s="43"/>
      <c r="O45" s="29">
        <v>0</v>
      </c>
      <c r="P45" s="42"/>
      <c r="Q45" s="42"/>
      <c r="R45" s="42"/>
      <c r="S45" s="42"/>
      <c r="T45" s="42"/>
      <c r="U45" s="43"/>
      <c r="V45" s="29">
        <v>0</v>
      </c>
      <c r="W45" s="42"/>
      <c r="X45" s="42"/>
      <c r="Y45" s="42"/>
      <c r="Z45" s="42"/>
      <c r="AA45" s="42"/>
      <c r="AB45" s="43"/>
      <c r="AC45" s="29">
        <v>0</v>
      </c>
      <c r="AD45" s="42"/>
      <c r="AE45" s="42"/>
      <c r="AF45" s="42"/>
      <c r="AG45" s="42"/>
      <c r="AH45" s="43"/>
      <c r="AI45" s="29">
        <v>0</v>
      </c>
      <c r="AJ45" s="42"/>
      <c r="AK45" s="42"/>
      <c r="AL45" s="42"/>
      <c r="AM45" s="42"/>
      <c r="AN45" s="43"/>
      <c r="AO45" s="24">
        <v>0</v>
      </c>
      <c r="AP45" s="167">
        <f>SUM('P22～23'!V45:AB45)-SUM('P22～23'!H45:N45)</f>
        <v>0</v>
      </c>
      <c r="AQ45" s="168"/>
      <c r="AR45" s="168"/>
      <c r="AS45" s="168"/>
      <c r="AT45" s="168"/>
      <c r="AU45" s="169"/>
      <c r="AV45" s="171" t="s">
        <v>55</v>
      </c>
      <c r="AW45" s="172" t="s">
        <v>55</v>
      </c>
      <c r="AX45" s="173" t="s">
        <v>55</v>
      </c>
      <c r="AY45" s="171" t="s">
        <v>59</v>
      </c>
      <c r="AZ45" s="172">
        <v>97.38860589272184</v>
      </c>
      <c r="BA45" s="173">
        <v>97.38860589272184</v>
      </c>
      <c r="BB45" s="171">
        <v>97.38860589272184</v>
      </c>
      <c r="BC45" s="172">
        <v>97.38860589272184</v>
      </c>
      <c r="BD45" s="173">
        <v>97.38860589272184</v>
      </c>
    </row>
    <row r="46" spans="1:56" ht="20.25" customHeight="1">
      <c r="A46" s="191"/>
      <c r="B46" s="192"/>
      <c r="C46" s="192"/>
      <c r="D46" s="192"/>
      <c r="E46" s="193"/>
      <c r="F46" s="59" t="s">
        <v>26</v>
      </c>
      <c r="G46" s="60"/>
      <c r="H46" s="29">
        <v>20000000</v>
      </c>
      <c r="I46" s="42"/>
      <c r="J46" s="42"/>
      <c r="K46" s="42"/>
      <c r="L46" s="42"/>
      <c r="M46" s="42"/>
      <c r="N46" s="43"/>
      <c r="O46" s="29">
        <v>167481454</v>
      </c>
      <c r="P46" s="42"/>
      <c r="Q46" s="42"/>
      <c r="R46" s="42"/>
      <c r="S46" s="42"/>
      <c r="T46" s="42"/>
      <c r="U46" s="43"/>
      <c r="V46" s="29">
        <v>16200000</v>
      </c>
      <c r="W46" s="42"/>
      <c r="X46" s="42"/>
      <c r="Y46" s="42"/>
      <c r="Z46" s="42"/>
      <c r="AA46" s="42"/>
      <c r="AB46" s="43"/>
      <c r="AC46" s="29">
        <v>0</v>
      </c>
      <c r="AD46" s="42"/>
      <c r="AE46" s="42"/>
      <c r="AF46" s="42"/>
      <c r="AG46" s="42"/>
      <c r="AH46" s="43"/>
      <c r="AI46" s="29">
        <v>151281454</v>
      </c>
      <c r="AJ46" s="42"/>
      <c r="AK46" s="42"/>
      <c r="AL46" s="42"/>
      <c r="AM46" s="42"/>
      <c r="AN46" s="43"/>
      <c r="AO46" s="24">
        <v>0</v>
      </c>
      <c r="AP46" s="167">
        <f>SUM('P22～23'!V46:AB46)-SUM('P22～23'!H46:N46)</f>
        <v>-3800000</v>
      </c>
      <c r="AQ46" s="168"/>
      <c r="AR46" s="168"/>
      <c r="AS46" s="168"/>
      <c r="AT46" s="168"/>
      <c r="AU46" s="169"/>
      <c r="AV46" s="171">
        <f>SUM('P22～23'!V46:AB46)/SUM('P22～23'!O46:U46)*100</f>
        <v>9.67271277690245</v>
      </c>
      <c r="AW46" s="172"/>
      <c r="AX46" s="173"/>
      <c r="AY46" s="171">
        <v>12</v>
      </c>
      <c r="AZ46" s="172" t="s">
        <v>55</v>
      </c>
      <c r="BA46" s="173" t="s">
        <v>55</v>
      </c>
      <c r="BB46" s="171" t="s">
        <v>55</v>
      </c>
      <c r="BC46" s="172" t="s">
        <v>55</v>
      </c>
      <c r="BD46" s="173" t="s">
        <v>55</v>
      </c>
    </row>
    <row r="47" spans="1:56" s="9" customFormat="1" ht="20.25" customHeight="1" thickBot="1">
      <c r="A47" s="204"/>
      <c r="B47" s="205"/>
      <c r="C47" s="205"/>
      <c r="D47" s="205"/>
      <c r="E47" s="206"/>
      <c r="F47" s="84" t="s">
        <v>27</v>
      </c>
      <c r="G47" s="85"/>
      <c r="H47" s="164">
        <f>SUM(H45:N46)</f>
        <v>20000000</v>
      </c>
      <c r="I47" s="165"/>
      <c r="J47" s="165"/>
      <c r="K47" s="165"/>
      <c r="L47" s="165"/>
      <c r="M47" s="165"/>
      <c r="N47" s="166"/>
      <c r="O47" s="164">
        <f>SUM(O45:U46)</f>
        <v>167481454</v>
      </c>
      <c r="P47" s="165"/>
      <c r="Q47" s="165"/>
      <c r="R47" s="165"/>
      <c r="S47" s="165"/>
      <c r="T47" s="165"/>
      <c r="U47" s="166"/>
      <c r="V47" s="164">
        <f>SUM(V45:AB46)</f>
        <v>16200000</v>
      </c>
      <c r="W47" s="165"/>
      <c r="X47" s="165"/>
      <c r="Y47" s="165"/>
      <c r="Z47" s="165"/>
      <c r="AA47" s="165"/>
      <c r="AB47" s="166"/>
      <c r="AC47" s="164">
        <f>SUM(AC45:AH46)</f>
        <v>0</v>
      </c>
      <c r="AD47" s="165"/>
      <c r="AE47" s="165"/>
      <c r="AF47" s="165"/>
      <c r="AG47" s="165"/>
      <c r="AH47" s="166"/>
      <c r="AI47" s="164">
        <f>SUM(AI45:AN46)</f>
        <v>151281454</v>
      </c>
      <c r="AJ47" s="165"/>
      <c r="AK47" s="165"/>
      <c r="AL47" s="165"/>
      <c r="AM47" s="165"/>
      <c r="AN47" s="166"/>
      <c r="AO47" s="18">
        <f>SUM(AO45:AO46)</f>
        <v>0</v>
      </c>
      <c r="AP47" s="183">
        <f>SUM('P22～23'!V47:AB47)-SUM('P22～23'!H47:N47)</f>
        <v>-3800000</v>
      </c>
      <c r="AQ47" s="184"/>
      <c r="AR47" s="184"/>
      <c r="AS47" s="184"/>
      <c r="AT47" s="184"/>
      <c r="AU47" s="185"/>
      <c r="AV47" s="186">
        <f>SUM('P22～23'!V47:AB47)/SUM('P22～23'!O47:U47)*100</f>
        <v>9.67271277690245</v>
      </c>
      <c r="AW47" s="187"/>
      <c r="AX47" s="188"/>
      <c r="AY47" s="180">
        <v>12</v>
      </c>
      <c r="AZ47" s="181">
        <v>73.28536234992106</v>
      </c>
      <c r="BA47" s="182">
        <v>73.28536234992106</v>
      </c>
      <c r="BB47" s="180">
        <v>73.28536234992106</v>
      </c>
      <c r="BC47" s="181">
        <v>73.28536234992106</v>
      </c>
      <c r="BD47" s="182">
        <v>73.28536234992106</v>
      </c>
    </row>
    <row r="48" spans="1:28" ht="13.5">
      <c r="A48" s="3"/>
      <c r="B48" s="3"/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3"/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</sheetData>
  <sheetProtection/>
  <mergeCells count="428">
    <mergeCell ref="AI10:AN10"/>
    <mergeCell ref="AI9:AN9"/>
    <mergeCell ref="AI16:AN16"/>
    <mergeCell ref="AI15:AN15"/>
    <mergeCell ref="AI13:AN13"/>
    <mergeCell ref="AI12:AN12"/>
    <mergeCell ref="AI11:AN11"/>
    <mergeCell ref="AI14:AN14"/>
    <mergeCell ref="AC43:AH43"/>
    <mergeCell ref="AC42:AH42"/>
    <mergeCell ref="AZ4:BD5"/>
    <mergeCell ref="AC37:AH37"/>
    <mergeCell ref="AC36:AH36"/>
    <mergeCell ref="AC34:AH34"/>
    <mergeCell ref="AC33:AH33"/>
    <mergeCell ref="AC31:AH31"/>
    <mergeCell ref="AC30:AH30"/>
    <mergeCell ref="AC28:AH28"/>
    <mergeCell ref="AC18:AH18"/>
    <mergeCell ref="AC16:AH16"/>
    <mergeCell ref="AC15:AH15"/>
    <mergeCell ref="AC27:AH27"/>
    <mergeCell ref="AC22:AH22"/>
    <mergeCell ref="AC21:AH21"/>
    <mergeCell ref="AC19:AH19"/>
    <mergeCell ref="AC26:AH26"/>
    <mergeCell ref="AC20:AH20"/>
    <mergeCell ref="AC24:AH24"/>
    <mergeCell ref="AP44:AU44"/>
    <mergeCell ref="AP42:AU42"/>
    <mergeCell ref="AP43:AU43"/>
    <mergeCell ref="AP39:AU39"/>
    <mergeCell ref="AP40:AU40"/>
    <mergeCell ref="AP41:AU41"/>
    <mergeCell ref="AP30:AU30"/>
    <mergeCell ref="AP31:AU31"/>
    <mergeCell ref="AP32:AU32"/>
    <mergeCell ref="AP37:AU37"/>
    <mergeCell ref="AP38:AU38"/>
    <mergeCell ref="AP35:AU35"/>
    <mergeCell ref="AP23:AU23"/>
    <mergeCell ref="AP24:AU24"/>
    <mergeCell ref="AP26:AU26"/>
    <mergeCell ref="AP27:AU27"/>
    <mergeCell ref="AI44:AN44"/>
    <mergeCell ref="AP12:AU12"/>
    <mergeCell ref="AP13:AU13"/>
    <mergeCell ref="AP14:AU14"/>
    <mergeCell ref="AP15:AU15"/>
    <mergeCell ref="AP16:AU16"/>
    <mergeCell ref="AP17:AU17"/>
    <mergeCell ref="AP18:AU18"/>
    <mergeCell ref="AP19:AU19"/>
    <mergeCell ref="AP21:AU21"/>
    <mergeCell ref="AP20:AU20"/>
    <mergeCell ref="AI40:AN40"/>
    <mergeCell ref="AP25:AU25"/>
    <mergeCell ref="AP22:AU22"/>
    <mergeCell ref="AI18:AN18"/>
    <mergeCell ref="AI28:AN28"/>
    <mergeCell ref="AI19:AN19"/>
    <mergeCell ref="AI38:AN38"/>
    <mergeCell ref="AI39:AN39"/>
    <mergeCell ref="AI37:AN37"/>
    <mergeCell ref="AI36:AN36"/>
    <mergeCell ref="AI22:AN22"/>
    <mergeCell ref="AI21:AN21"/>
    <mergeCell ref="AI31:AN31"/>
    <mergeCell ref="AI30:AN30"/>
    <mergeCell ref="AI23:AN23"/>
    <mergeCell ref="AI43:AN43"/>
    <mergeCell ref="AI42:AN42"/>
    <mergeCell ref="AI24:AN24"/>
    <mergeCell ref="AI25:AN25"/>
    <mergeCell ref="AI26:AN26"/>
    <mergeCell ref="AI32:AN32"/>
    <mergeCell ref="AI41:AN41"/>
    <mergeCell ref="AI35:AN35"/>
    <mergeCell ref="AI34:AN34"/>
    <mergeCell ref="AI33:AN33"/>
    <mergeCell ref="AI17:AN17"/>
    <mergeCell ref="AC44:AH44"/>
    <mergeCell ref="AC38:AH38"/>
    <mergeCell ref="AC39:AH39"/>
    <mergeCell ref="AC40:AH40"/>
    <mergeCell ref="AC41:AH41"/>
    <mergeCell ref="AC35:AH35"/>
    <mergeCell ref="AC3:AC5"/>
    <mergeCell ref="AC17:AH17"/>
    <mergeCell ref="AC11:AH11"/>
    <mergeCell ref="AC8:AH8"/>
    <mergeCell ref="AC6:AH7"/>
    <mergeCell ref="AC12:AH12"/>
    <mergeCell ref="AP9:AU9"/>
    <mergeCell ref="AP10:AU10"/>
    <mergeCell ref="AP11:AU11"/>
    <mergeCell ref="AC32:AH32"/>
    <mergeCell ref="AC29:AH29"/>
    <mergeCell ref="AC23:AH23"/>
    <mergeCell ref="AC25:AH25"/>
    <mergeCell ref="AI27:AN27"/>
    <mergeCell ref="AI29:AN29"/>
    <mergeCell ref="AI20:AN20"/>
    <mergeCell ref="AV17:AX17"/>
    <mergeCell ref="AY17:BA17"/>
    <mergeCell ref="BB17:BD17"/>
    <mergeCell ref="AV18:AX18"/>
    <mergeCell ref="AV16:AX16"/>
    <mergeCell ref="AV15:AX15"/>
    <mergeCell ref="AY18:BA18"/>
    <mergeCell ref="AY15:BA15"/>
    <mergeCell ref="BB13:BD13"/>
    <mergeCell ref="AV14:AX14"/>
    <mergeCell ref="AY14:BA14"/>
    <mergeCell ref="BB14:BD14"/>
    <mergeCell ref="BB18:BD18"/>
    <mergeCell ref="AV19:AX19"/>
    <mergeCell ref="AY19:BA19"/>
    <mergeCell ref="BB19:BD19"/>
    <mergeCell ref="AY16:BA16"/>
    <mergeCell ref="BB16:BD16"/>
    <mergeCell ref="BB12:BD12"/>
    <mergeCell ref="AY9:BA9"/>
    <mergeCell ref="BB9:BD9"/>
    <mergeCell ref="AV10:AX10"/>
    <mergeCell ref="AY10:BA10"/>
    <mergeCell ref="BB10:BD10"/>
    <mergeCell ref="AV9:AX9"/>
    <mergeCell ref="AV11:AX11"/>
    <mergeCell ref="AY11:BA11"/>
    <mergeCell ref="AV6:BD7"/>
    <mergeCell ref="AY8:BA8"/>
    <mergeCell ref="BB8:BD8"/>
    <mergeCell ref="AI6:AN7"/>
    <mergeCell ref="AO6:AO8"/>
    <mergeCell ref="AP6:AU8"/>
    <mergeCell ref="AY23:BA23"/>
    <mergeCell ref="BB23:BD23"/>
    <mergeCell ref="BB20:BD20"/>
    <mergeCell ref="AV21:AX21"/>
    <mergeCell ref="AY21:BA21"/>
    <mergeCell ref="BB21:BD21"/>
    <mergeCell ref="AV20:AX20"/>
    <mergeCell ref="AY20:BA20"/>
    <mergeCell ref="AY27:BA27"/>
    <mergeCell ref="BB27:BD27"/>
    <mergeCell ref="AV24:AX24"/>
    <mergeCell ref="AY24:BA24"/>
    <mergeCell ref="BB24:BD24"/>
    <mergeCell ref="AV25:AX25"/>
    <mergeCell ref="AY25:BA25"/>
    <mergeCell ref="BB25:BD25"/>
    <mergeCell ref="AY31:BA31"/>
    <mergeCell ref="BB31:BD31"/>
    <mergeCell ref="AV28:AX28"/>
    <mergeCell ref="AY28:BA28"/>
    <mergeCell ref="BB28:BD28"/>
    <mergeCell ref="AV29:AX29"/>
    <mergeCell ref="AY29:BA29"/>
    <mergeCell ref="BB29:BD29"/>
    <mergeCell ref="AY35:BA35"/>
    <mergeCell ref="BB35:BD35"/>
    <mergeCell ref="AV32:AX32"/>
    <mergeCell ref="AY32:BA32"/>
    <mergeCell ref="BB32:BD32"/>
    <mergeCell ref="AV33:AX33"/>
    <mergeCell ref="AY33:BA33"/>
    <mergeCell ref="BB33:BD33"/>
    <mergeCell ref="AY39:BA39"/>
    <mergeCell ref="BB39:BD39"/>
    <mergeCell ref="AV36:AX36"/>
    <mergeCell ref="AY36:BA36"/>
    <mergeCell ref="BB36:BD36"/>
    <mergeCell ref="AV37:AX37"/>
    <mergeCell ref="AY37:BA37"/>
    <mergeCell ref="BB37:BD37"/>
    <mergeCell ref="BB42:BD42"/>
    <mergeCell ref="AV43:AX43"/>
    <mergeCell ref="AY43:BA43"/>
    <mergeCell ref="BB43:BD43"/>
    <mergeCell ref="AV40:AX40"/>
    <mergeCell ref="AY40:BA40"/>
    <mergeCell ref="BB40:BD40"/>
    <mergeCell ref="AV41:AX41"/>
    <mergeCell ref="AY41:BA41"/>
    <mergeCell ref="BB41:BD41"/>
    <mergeCell ref="AV45:AX45"/>
    <mergeCell ref="AV44:AX44"/>
    <mergeCell ref="AY44:BA44"/>
    <mergeCell ref="AY45:BA45"/>
    <mergeCell ref="BB45:BD45"/>
    <mergeCell ref="AC46:AH46"/>
    <mergeCell ref="AI46:AN46"/>
    <mergeCell ref="AP46:AU46"/>
    <mergeCell ref="AV46:AX46"/>
    <mergeCell ref="AY46:BA46"/>
    <mergeCell ref="BB46:BD46"/>
    <mergeCell ref="AC45:AH45"/>
    <mergeCell ref="AI45:AN45"/>
    <mergeCell ref="AP45:AU45"/>
    <mergeCell ref="AY47:BA47"/>
    <mergeCell ref="BB47:BD47"/>
    <mergeCell ref="AC47:AH47"/>
    <mergeCell ref="AI47:AN47"/>
    <mergeCell ref="AP47:AU47"/>
    <mergeCell ref="AV47:AX47"/>
    <mergeCell ref="AC14:AH14"/>
    <mergeCell ref="AC13:AH13"/>
    <mergeCell ref="AP36:AU36"/>
    <mergeCell ref="AP28:AU28"/>
    <mergeCell ref="AP34:AU34"/>
    <mergeCell ref="AC9:AH9"/>
    <mergeCell ref="AC10:AH10"/>
    <mergeCell ref="AV12:AX12"/>
    <mergeCell ref="AY12:BA12"/>
    <mergeCell ref="AV13:AX13"/>
    <mergeCell ref="BB15:BD15"/>
    <mergeCell ref="AY13:BA13"/>
    <mergeCell ref="BB11:BD11"/>
    <mergeCell ref="AI8:AN8"/>
    <mergeCell ref="AV8:AX8"/>
    <mergeCell ref="AV22:AX22"/>
    <mergeCell ref="AY22:BA22"/>
    <mergeCell ref="BB22:BD22"/>
    <mergeCell ref="AV23:AX23"/>
    <mergeCell ref="AV26:AX26"/>
    <mergeCell ref="AY26:BA26"/>
    <mergeCell ref="BB26:BD26"/>
    <mergeCell ref="AV27:AX27"/>
    <mergeCell ref="AP29:AU29"/>
    <mergeCell ref="AV30:AX30"/>
    <mergeCell ref="AY30:BA30"/>
    <mergeCell ref="BB30:BD30"/>
    <mergeCell ref="AV31:AX31"/>
    <mergeCell ref="AP33:AU33"/>
    <mergeCell ref="AV34:AX34"/>
    <mergeCell ref="AY34:BA34"/>
    <mergeCell ref="BB34:BD34"/>
    <mergeCell ref="AV35:AX35"/>
    <mergeCell ref="AV38:AX38"/>
    <mergeCell ref="AY38:BA38"/>
    <mergeCell ref="BB38:BD38"/>
    <mergeCell ref="AV39:AX39"/>
    <mergeCell ref="BB44:BD44"/>
    <mergeCell ref="AV42:AX42"/>
    <mergeCell ref="AY42:BA42"/>
    <mergeCell ref="V47:AB47"/>
    <mergeCell ref="V45:AB45"/>
    <mergeCell ref="F46:G46"/>
    <mergeCell ref="H46:N46"/>
    <mergeCell ref="O46:U46"/>
    <mergeCell ref="V46:AB46"/>
    <mergeCell ref="A45:E47"/>
    <mergeCell ref="F45:G45"/>
    <mergeCell ref="H45:N45"/>
    <mergeCell ref="O45:U45"/>
    <mergeCell ref="F47:G47"/>
    <mergeCell ref="H47:N47"/>
    <mergeCell ref="O47:U47"/>
    <mergeCell ref="V44:AB44"/>
    <mergeCell ref="A1:AB2"/>
    <mergeCell ref="V40:AB40"/>
    <mergeCell ref="V41:AB41"/>
    <mergeCell ref="V38:AB38"/>
    <mergeCell ref="V39:AB39"/>
    <mergeCell ref="V43:AB43"/>
    <mergeCell ref="V42:AB42"/>
    <mergeCell ref="V20:AB20"/>
    <mergeCell ref="V23:AB23"/>
    <mergeCell ref="V35:AB35"/>
    <mergeCell ref="V26:AB26"/>
    <mergeCell ref="V29:AB29"/>
    <mergeCell ref="V37:AB37"/>
    <mergeCell ref="V36:AB36"/>
    <mergeCell ref="V28:AB28"/>
    <mergeCell ref="V27:AB27"/>
    <mergeCell ref="V30:AB30"/>
    <mergeCell ref="V31:AB31"/>
    <mergeCell ref="V32:AB32"/>
    <mergeCell ref="V17:AB17"/>
    <mergeCell ref="V24:AB24"/>
    <mergeCell ref="V25:AB25"/>
    <mergeCell ref="V12:AB12"/>
    <mergeCell ref="V13:AB13"/>
    <mergeCell ref="V14:AB14"/>
    <mergeCell ref="V19:AB19"/>
    <mergeCell ref="V18:AB18"/>
    <mergeCell ref="O39:U39"/>
    <mergeCell ref="O40:U40"/>
    <mergeCell ref="O41:U41"/>
    <mergeCell ref="O42:U42"/>
    <mergeCell ref="O43:U43"/>
    <mergeCell ref="O44:U44"/>
    <mergeCell ref="O33:U33"/>
    <mergeCell ref="O34:U34"/>
    <mergeCell ref="O35:U35"/>
    <mergeCell ref="O36:U36"/>
    <mergeCell ref="O37:U37"/>
    <mergeCell ref="O38:U38"/>
    <mergeCell ref="O18:U18"/>
    <mergeCell ref="O19:U19"/>
    <mergeCell ref="O27:U27"/>
    <mergeCell ref="O28:U28"/>
    <mergeCell ref="O29:U29"/>
    <mergeCell ref="O30:U30"/>
    <mergeCell ref="O20:U20"/>
    <mergeCell ref="O21:U21"/>
    <mergeCell ref="O25:U25"/>
    <mergeCell ref="O26:U26"/>
    <mergeCell ref="O22:U22"/>
    <mergeCell ref="O23:U23"/>
    <mergeCell ref="O31:U31"/>
    <mergeCell ref="O32:U32"/>
    <mergeCell ref="H43:N43"/>
    <mergeCell ref="H44:N44"/>
    <mergeCell ref="O9:U9"/>
    <mergeCell ref="O10:U10"/>
    <mergeCell ref="O11:U11"/>
    <mergeCell ref="O12:U12"/>
    <mergeCell ref="O13:U13"/>
    <mergeCell ref="O14:U14"/>
    <mergeCell ref="H39:N39"/>
    <mergeCell ref="H40:N40"/>
    <mergeCell ref="H25:N25"/>
    <mergeCell ref="H26:N26"/>
    <mergeCell ref="H41:N41"/>
    <mergeCell ref="H42:N42"/>
    <mergeCell ref="H35:N35"/>
    <mergeCell ref="H36:N36"/>
    <mergeCell ref="H37:N37"/>
    <mergeCell ref="H38:N38"/>
    <mergeCell ref="H33:N33"/>
    <mergeCell ref="H34:N34"/>
    <mergeCell ref="H29:N29"/>
    <mergeCell ref="H30:N30"/>
    <mergeCell ref="H31:N31"/>
    <mergeCell ref="H32:N32"/>
    <mergeCell ref="H18:N18"/>
    <mergeCell ref="H19:N19"/>
    <mergeCell ref="H20:N20"/>
    <mergeCell ref="H21:N21"/>
    <mergeCell ref="H22:N22"/>
    <mergeCell ref="H23:N23"/>
    <mergeCell ref="H11:N11"/>
    <mergeCell ref="V9:AB9"/>
    <mergeCell ref="V10:AB10"/>
    <mergeCell ref="V11:AB11"/>
    <mergeCell ref="H27:N27"/>
    <mergeCell ref="H28:N28"/>
    <mergeCell ref="H15:N15"/>
    <mergeCell ref="H16:N16"/>
    <mergeCell ref="H17:N17"/>
    <mergeCell ref="H24:N24"/>
    <mergeCell ref="A4:H5"/>
    <mergeCell ref="A6:C6"/>
    <mergeCell ref="D8:F8"/>
    <mergeCell ref="H6:N7"/>
    <mergeCell ref="O6:U7"/>
    <mergeCell ref="V6:AB7"/>
    <mergeCell ref="D6:F6"/>
    <mergeCell ref="H8:N8"/>
    <mergeCell ref="O8:U8"/>
    <mergeCell ref="H13:N13"/>
    <mergeCell ref="H14:N14"/>
    <mergeCell ref="F9:G9"/>
    <mergeCell ref="F17:G17"/>
    <mergeCell ref="F16:G16"/>
    <mergeCell ref="F15:G15"/>
    <mergeCell ref="F14:G14"/>
    <mergeCell ref="F12:G12"/>
    <mergeCell ref="H9:N9"/>
    <mergeCell ref="H10:N10"/>
    <mergeCell ref="F35:G35"/>
    <mergeCell ref="F34:G34"/>
    <mergeCell ref="F25:G25"/>
    <mergeCell ref="F24:G24"/>
    <mergeCell ref="V8:AB8"/>
    <mergeCell ref="A42:E44"/>
    <mergeCell ref="A33:E35"/>
    <mergeCell ref="A36:E38"/>
    <mergeCell ref="A39:E41"/>
    <mergeCell ref="H12:N12"/>
    <mergeCell ref="F38:G38"/>
    <mergeCell ref="F37:G37"/>
    <mergeCell ref="F36:G36"/>
    <mergeCell ref="F19:G19"/>
    <mergeCell ref="F18:G18"/>
    <mergeCell ref="F32:G32"/>
    <mergeCell ref="F23:G23"/>
    <mergeCell ref="F22:G22"/>
    <mergeCell ref="F21:G21"/>
    <mergeCell ref="F20:G20"/>
    <mergeCell ref="F44:G44"/>
    <mergeCell ref="F43:G43"/>
    <mergeCell ref="F42:G42"/>
    <mergeCell ref="F41:G41"/>
    <mergeCell ref="F40:G40"/>
    <mergeCell ref="F39:G39"/>
    <mergeCell ref="F33:G33"/>
    <mergeCell ref="A7:F7"/>
    <mergeCell ref="A9:E11"/>
    <mergeCell ref="A12:E14"/>
    <mergeCell ref="A30:E32"/>
    <mergeCell ref="A27:E29"/>
    <mergeCell ref="A24:E26"/>
    <mergeCell ref="A15:E17"/>
    <mergeCell ref="A18:E20"/>
    <mergeCell ref="A21:E23"/>
    <mergeCell ref="A8:C8"/>
    <mergeCell ref="F30:G30"/>
    <mergeCell ref="F31:G31"/>
    <mergeCell ref="F11:G11"/>
    <mergeCell ref="F10:G10"/>
    <mergeCell ref="F13:G13"/>
    <mergeCell ref="F29:G29"/>
    <mergeCell ref="F28:G28"/>
    <mergeCell ref="F27:G27"/>
    <mergeCell ref="F26:G26"/>
    <mergeCell ref="O16:U16"/>
    <mergeCell ref="O15:U15"/>
    <mergeCell ref="V16:AB16"/>
    <mergeCell ref="V15:AB15"/>
    <mergeCell ref="V34:AB34"/>
    <mergeCell ref="V33:AB33"/>
    <mergeCell ref="V22:AB22"/>
    <mergeCell ref="V21:AB21"/>
    <mergeCell ref="O17:U17"/>
    <mergeCell ref="O24:U24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2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2011-03-21T02:33:48Z</cp:lastPrinted>
  <dcterms:created xsi:type="dcterms:W3CDTF">1999-05-27T06:07:25Z</dcterms:created>
  <dcterms:modified xsi:type="dcterms:W3CDTF">2014-02-04T01:14:48Z</dcterms:modified>
  <cp:category/>
  <cp:version/>
  <cp:contentType/>
  <cp:contentStatus/>
</cp:coreProperties>
</file>