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416" windowWidth="13035" windowHeight="8175" activeTab="8"/>
  </bookViews>
  <sheets>
    <sheet name="P76" sheetId="1" r:id="rId1"/>
    <sheet name="P77" sheetId="2" r:id="rId2"/>
    <sheet name="P78" sheetId="3" r:id="rId3"/>
    <sheet name="P79" sheetId="4" r:id="rId4"/>
    <sheet name="P80" sheetId="5" r:id="rId5"/>
    <sheet name="P81" sheetId="6" r:id="rId6"/>
    <sheet name="P82" sheetId="7" r:id="rId7"/>
    <sheet name="P83" sheetId="8" r:id="rId8"/>
    <sheet name="P84" sheetId="9" r:id="rId9"/>
    <sheet name="P85" sheetId="10" r:id="rId10"/>
    <sheet name="P86" sheetId="11" r:id="rId11"/>
  </sheets>
  <definedNames>
    <definedName name="_xlnm.Print_Area" localSheetId="3">'P79'!$A$1:$K$29</definedName>
    <definedName name="_xlnm.Print_Area" localSheetId="4">'P80'!$A$1:$T$39</definedName>
    <definedName name="_xlnm.Print_Area" localSheetId="5">'P81'!$A$1:$Q$39</definedName>
    <definedName name="_xlnm.Print_Area" localSheetId="8">'P84'!$A$1:$AD$16</definedName>
    <definedName name="_xlnm.Print_Area" localSheetId="9">'P85'!$A$1:$Y$17</definedName>
  </definedNames>
  <calcPr fullCalcOnLoad="1"/>
</workbook>
</file>

<file path=xl/sharedStrings.xml><?xml version="1.0" encoding="utf-8"?>
<sst xmlns="http://schemas.openxmlformats.org/spreadsheetml/2006/main" count="383" uniqueCount="217">
  <si>
    <t>価　　　　格
　　　     　千円</t>
  </si>
  <si>
    <t>（３）土地に関する調べ</t>
  </si>
  <si>
    <t>山　　　　　林</t>
  </si>
  <si>
    <t xml:space="preserve">
減額した額
　　　　　千円</t>
  </si>
  <si>
    <t xml:space="preserve">
※</t>
  </si>
  <si>
    <t>専　用　住　宅</t>
  </si>
  <si>
    <t>併　用　住　宅</t>
  </si>
  <si>
    <t>そ　　の　　他</t>
  </si>
  <si>
    <t>計　　（Ａ）</t>
  </si>
  <si>
    <t>合　　　　　　計
（Ａ）十（Ｂ）</t>
  </si>
  <si>
    <t>件数</t>
  </si>
  <si>
    <t>小　　　計</t>
  </si>
  <si>
    <t>合　　　計</t>
  </si>
  <si>
    <t>住宅用宅地</t>
  </si>
  <si>
    <t>上記以外の宅地</t>
  </si>
  <si>
    <t>農　　　　　地</t>
  </si>
  <si>
    <t>計</t>
  </si>
  <si>
    <t>10万円未満のもの</t>
  </si>
  <si>
    <t>価　　　格
　　　　千円</t>
  </si>
  <si>
    <t>上記以外の
宅　　　地</t>
  </si>
  <si>
    <t>農　　　地</t>
  </si>
  <si>
    <t>山　　　林</t>
  </si>
  <si>
    <t>そ　の　他</t>
  </si>
  <si>
    <t>500万円を超え
1,000万円以下のもの</t>
  </si>
  <si>
    <t>1,000万円を超え
2,000万円以下のもの</t>
  </si>
  <si>
    <t>2,000万円を超えるもの</t>
  </si>
  <si>
    <t>合　　　　計</t>
  </si>
  <si>
    <t>件　数</t>
  </si>
  <si>
    <t>建築分</t>
  </si>
  <si>
    <t>承継分</t>
  </si>
  <si>
    <t>土　　地</t>
  </si>
  <si>
    <t>区　　　　分</t>
  </si>
  <si>
    <t>面　積</t>
  </si>
  <si>
    <t>価　格</t>
  </si>
  <si>
    <t>　　　　 　　円</t>
  </si>
  <si>
    <t>控　　　　除　　　　額</t>
  </si>
  <si>
    <t>　　　  　 千円</t>
  </si>
  <si>
    <t>控　　除　　額</t>
  </si>
  <si>
    <t>　　　 課税標準の特例を適用した後の額
　　　 が法第７３条の１５の２に規定す
　　　 る免税点に満たないもの　　　　　　　　</t>
  </si>
  <si>
    <t>課</t>
  </si>
  <si>
    <t>控　除　額</t>
  </si>
  <si>
    <t>　　　　　 千円</t>
  </si>
  <si>
    <t>左　の　内　訳</t>
  </si>
  <si>
    <t>　　　　 　　　円</t>
  </si>
  <si>
    <t>法第73条の31の規定､他法の規定により減免等をしたもの</t>
  </si>
  <si>
    <t>　　　千円</t>
  </si>
  <si>
    <t>（２）家屋の価格段階別に関する調</t>
  </si>
  <si>
    <t>件数</t>
  </si>
  <si>
    <t>控　除　額
　　　　 ㎡</t>
  </si>
  <si>
    <t>　⑦のうち、法第73
　条の25の規定の適
　用により徴収猶予
　をしているもの</t>
  </si>
  <si>
    <t>　法第73条の27の2から
　法第73条の27の9まで
　並びに法附則第11条
　の4、第12条、第39条
　第3項の規定により減
　額、納税義務の免除を
　したもの
　　　　　　　　　⑪</t>
  </si>
  <si>
    <t>家  屋</t>
  </si>
  <si>
    <t>（5） 課税標準の特例の適用状況に関する調</t>
  </si>
  <si>
    <t>（つづき）</t>
  </si>
  <si>
    <t xml:space="preserve">  に   関   す   る   調</t>
  </si>
  <si>
    <t>件　数</t>
  </si>
  <si>
    <t>　税　　標　　準</t>
  </si>
  <si>
    <t>区　　分</t>
  </si>
  <si>
    <t xml:space="preserve">
※</t>
  </si>
  <si>
    <t>件　　数</t>
  </si>
  <si>
    <t xml:space="preserve">
減額した額
　　　　　千円</t>
  </si>
  <si>
    <t>①</t>
  </si>
  <si>
    <t>②</t>
  </si>
  <si>
    <t>件　数</t>
  </si>
  <si>
    <t>件　数</t>
  </si>
  <si>
    <t>小　　　　計</t>
  </si>
  <si>
    <t>合　　　　　　計
（Ａ）十（Ｂ）</t>
  </si>
  <si>
    <t xml:space="preserve">      法第73条の3から第73条の7まで及び法
      附則第10条並びに①，②に該当する以
      外のもの</t>
  </si>
  <si>
    <t>法第73条の14第1項から第3項まで及び第5項に該当するもの
（②に該当するものを除く。）</t>
  </si>
  <si>
    <t>③</t>
  </si>
  <si>
    <t>④</t>
  </si>
  <si>
    <t>⑤</t>
  </si>
  <si>
    <t>　　　　 　</t>
  </si>
  <si>
    <t>　　　　　　 ㎡</t>
  </si>
  <si>
    <t>　　　　</t>
  </si>
  <si>
    <t>　　　　　　⑥</t>
  </si>
  <si>
    <t>　　　　　　⑦</t>
  </si>
  <si>
    <t>小　　　　計</t>
  </si>
  <si>
    <t>　　　　  ⑨</t>
  </si>
  <si>
    <t>件　数</t>
  </si>
  <si>
    <t>12  万  円
未満のもの</t>
  </si>
  <si>
    <t>件数</t>
  </si>
  <si>
    <t xml:space="preserve">
価　　格
　　 千円</t>
  </si>
  <si>
    <t xml:space="preserve">
価　　格
　　  千円</t>
  </si>
  <si>
    <t>価　　格
　　　   千円</t>
  </si>
  <si>
    <t xml:space="preserve"> 価　　格
　　  　　千円</t>
  </si>
  <si>
    <t>価　　格
　　　　 千円</t>
  </si>
  <si>
    <t>価　　格
　　　  　千円</t>
  </si>
  <si>
    <t>価　　格
　　 　 　千円</t>
  </si>
  <si>
    <t>木
造</t>
  </si>
  <si>
    <t>非
木
造</t>
  </si>
  <si>
    <t>価　　　　格
　　　     　千円</t>
  </si>
  <si>
    <t>件数</t>
  </si>
  <si>
    <t>価　　格
　　　　  千円</t>
  </si>
  <si>
    <t>特例適用
前の価格
　　　　　千円</t>
  </si>
  <si>
    <t>（つづき）</t>
  </si>
  <si>
    <t>区　　分</t>
  </si>
  <si>
    <t>価　　格
　　　　  千円</t>
  </si>
  <si>
    <t>特例適用
前の価格
　　　　　千円</t>
  </si>
  <si>
    <t>面　　積
　　　　 ㎡</t>
  </si>
  <si>
    <t>件 数</t>
  </si>
  <si>
    <t>面　　積
　　　　 ㎡</t>
  </si>
  <si>
    <t>件数</t>
  </si>
  <si>
    <t>件数</t>
  </si>
  <si>
    <t>面　　積
　　　　 ㎡</t>
  </si>
  <si>
    <t>価　　格
　　　　  千円</t>
  </si>
  <si>
    <t>件　数</t>
  </si>
  <si>
    <t>件 数</t>
  </si>
  <si>
    <t>価   　格
　　千円</t>
  </si>
  <si>
    <t>価　　　格
　　 千円</t>
  </si>
  <si>
    <t>区　　分</t>
  </si>
  <si>
    <t>件 数</t>
  </si>
  <si>
    <t>控　除　額</t>
  </si>
  <si>
    <t>　   千円</t>
  </si>
  <si>
    <t>区　　分</t>
  </si>
  <si>
    <t xml:space="preserve">  法 第73条 の14
  第9項 及び第10
  項に該当するも
  の</t>
  </si>
  <si>
    <t>件 数</t>
  </si>
  <si>
    <t>控　除　額</t>
  </si>
  <si>
    <t>　   千円</t>
  </si>
  <si>
    <t>合　　　計</t>
  </si>
  <si>
    <t>（１）家屋に関する調</t>
  </si>
  <si>
    <t xml:space="preserve">     法第73条の14第1項から第3項まで及
     び第5項に該当するものでその価格の
     全額が同条第1項又は第3項に規定す
     る金額以下のもの</t>
  </si>
  <si>
    <t>件　数</t>
  </si>
  <si>
    <t>建
築
分</t>
  </si>
  <si>
    <t>承
継
分</t>
  </si>
  <si>
    <t>　　　　　　 ㎡</t>
  </si>
  <si>
    <t xml:space="preserve">   　　価額の全額が法第73条の15の2に
   　　規定する免税点に満たないもの</t>
  </si>
  <si>
    <t>　　　　　 　㎡</t>
  </si>
  <si>
    <t>（イ）－（ロ）－  
（ハ）－（ニ）</t>
  </si>
  <si>
    <t>　　　　  　 ㎡</t>
  </si>
  <si>
    <t>　　　　　   ㎡</t>
  </si>
  <si>
    <t>　　  　 千円</t>
  </si>
  <si>
    <t xml:space="preserve">  　  　 千円</t>
  </si>
  <si>
    <t>　     ⑧</t>
  </si>
  <si>
    <t>　　　　　　　  ⑩</t>
  </si>
  <si>
    <t>　　　　　　　⑪</t>
  </si>
  <si>
    <t xml:space="preserve"> 18万円以上23万
 円未満のもの</t>
  </si>
  <si>
    <t>12万円以上18万円
未満のもの</t>
  </si>
  <si>
    <t xml:space="preserve"> 23万円以上30万
 円以下のもの</t>
  </si>
  <si>
    <t xml:space="preserve"> 30万円を超え50万
 円以下のもの</t>
  </si>
  <si>
    <t>　  50万円を超え350万円
　　以下のもの</t>
  </si>
  <si>
    <t>件数</t>
  </si>
  <si>
    <t xml:space="preserve">
価　　格
　　　　　  千円</t>
  </si>
  <si>
    <t>専  用　住　宅</t>
  </si>
  <si>
    <t>併  用　住　宅</t>
  </si>
  <si>
    <t>区　　　分</t>
  </si>
  <si>
    <t>　1,200万円を超え
  1,300万円以下のもの</t>
  </si>
  <si>
    <t xml:space="preserve"> 1,300万円を超え
 1,400万円以下のもの</t>
  </si>
  <si>
    <t xml:space="preserve"> 1,400万円を超え
 1,500万円以下のもの</t>
  </si>
  <si>
    <t xml:space="preserve"> 1,500万円を超え
 1,600万円以下のもの</t>
  </si>
  <si>
    <t xml:space="preserve"> 1,600万円を超え
 1,700万円以下のもの</t>
  </si>
  <si>
    <r>
      <t xml:space="preserve">
　　　</t>
    </r>
    <r>
      <rPr>
        <sz val="12"/>
        <color indexed="40"/>
        <rFont val="ＭＳ 明朝"/>
        <family val="1"/>
      </rPr>
      <t>価額の全額が法第73条の15
　　　の2に規定する免税点に満
　　　たないもの</t>
    </r>
    <r>
      <rPr>
        <sz val="11"/>
        <color indexed="40"/>
        <rFont val="ＭＳ 明朝"/>
        <family val="1"/>
      </rPr>
      <t xml:space="preserve">
　　　　　　　　　　　　　　　　</t>
    </r>
    <r>
      <rPr>
        <sz val="12"/>
        <color indexed="40"/>
        <rFont val="ＭＳ 明朝"/>
        <family val="1"/>
      </rPr>
      <t>①</t>
    </r>
  </si>
  <si>
    <t>課税標準額
③－④－⑤
　　　　⑥
　　 千円</t>
  </si>
  <si>
    <t>減免等され
る前の税額
　　　　⑦
　　　千円</t>
  </si>
  <si>
    <t xml:space="preserve">
　　法附則第11条の3の
　　規定に該当したもの
　　で⑧以外のもの
　　　　　　　　　 　⑨
　　　　　　　</t>
  </si>
  <si>
    <t>　
  法第73条の24及び法附則
　第11条の3の規定の適用
　により全額減額されるも
　の
　　　　　　　　　　 ⑧
　　　　　　　　　　　　</t>
  </si>
  <si>
    <t xml:space="preserve">
　　法第73条の24の規定
　　に該当したもので⑧
　　以外のもの
　　　　　　　 　　  ⑩</t>
  </si>
  <si>
    <t>　　
　　法第73条の3から第73条の7まで
　　及び法附則第10条並びに①，②
　　に該当する以外のもの
　　　　　　　　　　　　　　　　③</t>
  </si>
  <si>
    <r>
      <t xml:space="preserve">
課税標準の特例を適用した後
の額が法第73条の</t>
    </r>
    <r>
      <rPr>
        <sz val="12"/>
        <color indexed="40"/>
        <rFont val="ＭＳ 明朝"/>
        <family val="1"/>
      </rPr>
      <t>15の2に規
定する免税点に満たないもの
　　　　　　　　　　　　　　⑤</t>
    </r>
  </si>
  <si>
    <t xml:space="preserve">
千円</t>
  </si>
  <si>
    <t xml:space="preserve"> 件　 数</t>
  </si>
  <si>
    <t>件　 数</t>
  </si>
  <si>
    <t xml:space="preserve"> 10万円以上
 13万円以下のもの</t>
  </si>
  <si>
    <t xml:space="preserve"> 13万円を超え
 20万円以下のもの</t>
  </si>
  <si>
    <t>20万円を超え
150万円以下のもの</t>
  </si>
  <si>
    <t>150万円を超え
200万円以下のもの</t>
  </si>
  <si>
    <t>小　計</t>
  </si>
  <si>
    <t xml:space="preserve">   法附則第11条に
   該当するもの</t>
  </si>
  <si>
    <t>　　　　千円</t>
  </si>
  <si>
    <t>合　　計</t>
  </si>
  <si>
    <t>計　　（Ｂ）</t>
  </si>
  <si>
    <t>計　　（Ｂ）</t>
  </si>
  <si>
    <t>価　　格
　　　　  千円</t>
  </si>
  <si>
    <t>面　　積
　　　　 ㎡</t>
  </si>
  <si>
    <t>木
造</t>
  </si>
  <si>
    <t>非
木
造</t>
  </si>
  <si>
    <t>建
築
分</t>
  </si>
  <si>
    <t>承
継
分</t>
  </si>
  <si>
    <t>建
築
分</t>
  </si>
  <si>
    <t>承
継
分</t>
  </si>
  <si>
    <t>小　　　　計</t>
  </si>
  <si>
    <t>木
造</t>
  </si>
  <si>
    <t>承
継
分</t>
  </si>
  <si>
    <t>　　　　 　千円</t>
  </si>
  <si>
    <t>建
築
分</t>
  </si>
  <si>
    <t>承
継
分</t>
  </si>
  <si>
    <t>木
造</t>
  </si>
  <si>
    <t>2,000万円を超えるもの</t>
  </si>
  <si>
    <t>　1,900万円を超え
　2,000万円以下のもの</t>
  </si>
  <si>
    <t xml:space="preserve">   1,800万円を超え
　 1,900万円以下のもの</t>
  </si>
  <si>
    <t>　1,700万円を超え
　1,800万円以下のもの</t>
  </si>
  <si>
    <t>　　350万円を超え
　　420万円以下のもの</t>
  </si>
  <si>
    <t>　　420万円を超え
　　450万円以下のもの</t>
  </si>
  <si>
    <t>　450万円を超え
　1,000万円以下のもの</t>
  </si>
  <si>
    <t>　1,000万円を超え
　1,100万円以下のもの</t>
  </si>
  <si>
    <t>　1,100万円を超え
　1,200万円以下のもの</t>
  </si>
  <si>
    <r>
      <t>※</t>
    </r>
    <r>
      <rPr>
        <sz val="14"/>
        <color indexed="42"/>
        <rFont val="ＭＳ 明朝"/>
        <family val="1"/>
      </rPr>
      <t>法附則第11条の5第1項の適用前の額（固定資産税評価額）</t>
    </r>
  </si>
  <si>
    <t xml:space="preserve">
徴収猶予額
　　　　　千円</t>
  </si>
  <si>
    <t xml:space="preserve">
減免等した額
　　　　　千円</t>
  </si>
  <si>
    <t>　
法第73条の31、他
法の規定により減
免等をしたもの
　　　　　　　　 ⑫</t>
  </si>
  <si>
    <t xml:space="preserve"> 調  定  額
 ⑦－⑧－⑨
 －⑩－⑪－
 ⑫</t>
  </si>
  <si>
    <t xml:space="preserve">                     ９. 不   動   産   取   得   税</t>
  </si>
  <si>
    <t>価　  　格
　　 　　  千円</t>
  </si>
  <si>
    <t>（４）土地の価格段階別に関する調</t>
  </si>
  <si>
    <t>区　　分</t>
  </si>
  <si>
    <t xml:space="preserve"> 200万円を超え
 500万円以下のもの</t>
  </si>
  <si>
    <t xml:space="preserve">   法第73条の14第
   3項に該当する
   もの</t>
  </si>
  <si>
    <r>
      <t xml:space="preserve">  法第73条の14第
  8項</t>
    </r>
    <r>
      <rPr>
        <sz val="11"/>
        <color indexed="40"/>
        <rFont val="ＭＳ 明朝"/>
        <family val="1"/>
      </rPr>
      <t>に該当する
  もの</t>
    </r>
  </si>
  <si>
    <t>件　数</t>
  </si>
  <si>
    <t>法第73条の14第6項から第8項まで及び第10項並びに法附則第11条等の課税標準の特例に該当するもの
（②⑤に該当するものを除く｡）</t>
  </si>
  <si>
    <t>法第73条の2第6項､法第73条の27の2から法第73条の27の4まで及び法附則第11条の4の規定により減免等をしたもの</t>
  </si>
  <si>
    <t>　　　
　　　法第73条の14第6項から第
　　　10項まで並びに法附則第11
　　　条等の課税標準の特例に該
　　　当し、全額控除されたもの
　　　　　　　　　　　　　　   ②　　　　　　　　　　　　　　　　　　　　　　　</t>
  </si>
  <si>
    <r>
      <t xml:space="preserve">  法第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73条の14条第</t>
    </r>
    <r>
      <rPr>
        <sz val="6"/>
        <color indexed="40"/>
        <rFont val="ＭＳ 明朝"/>
        <family val="1"/>
      </rPr>
      <t xml:space="preserve"> 6</t>
    </r>
    <r>
      <rPr>
        <sz val="12"/>
        <color indexed="40"/>
        <rFont val="ＭＳ 明朝"/>
        <family val="1"/>
      </rPr>
      <t xml:space="preserve">
  項から第10項まで並
  びに法附則第11条等
  の課税標準の特例に
  該当したもので②以
　外のもの 　　　　　　　　　　　　　　　　　
　　　　　　　　　④</t>
    </r>
  </si>
  <si>
    <t>法第73条の14第1項（第2項を含み法附則第11条第12項に該当するものを除く。）に該当するもの</t>
  </si>
  <si>
    <t xml:space="preserve">  法第73条の14第
  5項に該当する
  もの</t>
  </si>
  <si>
    <t xml:space="preserve">  法第73条の14第6項及び第7項に該当するもの</t>
  </si>
  <si>
    <t xml:space="preserve">   法附則第11条の5第1項に該当するもの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</si>
</sst>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102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color indexed="42"/>
      <name val="ＭＳ ゴシック"/>
      <family val="3"/>
    </font>
    <font>
      <sz val="12"/>
      <name val="ＭＳ Ｐゴシック"/>
      <family val="3"/>
    </font>
    <font>
      <b/>
      <sz val="14"/>
      <color indexed="42"/>
      <name val="ＭＳ ゴシック"/>
      <family val="3"/>
    </font>
    <font>
      <b/>
      <sz val="14"/>
      <color indexed="40"/>
      <name val="ＭＳ ゴシック"/>
      <family val="3"/>
    </font>
    <font>
      <sz val="11"/>
      <color indexed="40"/>
      <name val="ＭＳ ゴシック"/>
      <family val="3"/>
    </font>
    <font>
      <b/>
      <sz val="8"/>
      <color indexed="40"/>
      <name val="ＭＳ ゴシック"/>
      <family val="3"/>
    </font>
    <font>
      <b/>
      <sz val="10"/>
      <color indexed="42"/>
      <name val="ＭＳ ゴシック"/>
      <family val="3"/>
    </font>
    <font>
      <b/>
      <sz val="10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2"/>
      <name val="ＭＳ ゴシック"/>
      <family val="3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40"/>
      <name val="ＭＳ 明朝"/>
      <family val="1"/>
    </font>
    <font>
      <sz val="16"/>
      <color indexed="40"/>
      <name val="ＭＳ 明朝"/>
      <family val="1"/>
    </font>
    <font>
      <sz val="14"/>
      <color indexed="40"/>
      <name val="ＭＳ 明朝"/>
      <family val="1"/>
    </font>
    <font>
      <sz val="14"/>
      <name val="ＭＳ 明朝"/>
      <family val="1"/>
    </font>
    <font>
      <b/>
      <sz val="12"/>
      <color indexed="42"/>
      <name val="ＭＳ 明朝"/>
      <family val="1"/>
    </font>
    <font>
      <b/>
      <sz val="14"/>
      <color indexed="42"/>
      <name val="ＭＳ 明朝"/>
      <family val="1"/>
    </font>
    <font>
      <b/>
      <sz val="14"/>
      <color indexed="40"/>
      <name val="ＭＳ 明朝"/>
      <family val="1"/>
    </font>
    <font>
      <sz val="12"/>
      <color indexed="42"/>
      <name val="ＭＳ 明朝"/>
      <family val="1"/>
    </font>
    <font>
      <sz val="14"/>
      <color indexed="4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40"/>
      <name val="ＭＳ 明朝"/>
      <family val="1"/>
    </font>
    <font>
      <sz val="8"/>
      <color indexed="42"/>
      <name val="ＭＳ 明朝"/>
      <family val="1"/>
    </font>
    <font>
      <sz val="8"/>
      <color indexed="40"/>
      <name val="ＭＳ 明朝"/>
      <family val="1"/>
    </font>
    <font>
      <b/>
      <sz val="11"/>
      <name val="ＭＳ 明朝"/>
      <family val="1"/>
    </font>
    <font>
      <sz val="11"/>
      <color indexed="42"/>
      <name val="ＭＳ 明朝"/>
      <family val="1"/>
    </font>
    <font>
      <sz val="10"/>
      <color indexed="40"/>
      <name val="ＭＳ 明朝"/>
      <family val="1"/>
    </font>
    <font>
      <sz val="10"/>
      <color indexed="42"/>
      <name val="ＭＳ 明朝"/>
      <family val="1"/>
    </font>
    <font>
      <b/>
      <sz val="10"/>
      <color indexed="42"/>
      <name val="ＭＳ 明朝"/>
      <family val="1"/>
    </font>
    <font>
      <b/>
      <sz val="10"/>
      <color indexed="40"/>
      <name val="ＭＳ 明朝"/>
      <family val="1"/>
    </font>
    <font>
      <b/>
      <sz val="11"/>
      <color indexed="42"/>
      <name val="ＭＳ 明朝"/>
      <family val="1"/>
    </font>
    <font>
      <sz val="6"/>
      <color indexed="40"/>
      <name val="ＭＳ 明朝"/>
      <family val="1"/>
    </font>
    <font>
      <b/>
      <sz val="11"/>
      <color indexed="40"/>
      <name val="ＭＳ 明朝"/>
      <family val="1"/>
    </font>
    <font>
      <sz val="9"/>
      <color indexed="40"/>
      <name val="ＭＳ 明朝"/>
      <family val="1"/>
    </font>
    <font>
      <sz val="28"/>
      <name val="ＭＳ 明朝"/>
      <family val="1"/>
    </font>
    <font>
      <sz val="16"/>
      <color indexed="4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b/>
      <sz val="12"/>
      <color indexed="40"/>
      <name val="ＭＳ ゴシック"/>
      <family val="3"/>
    </font>
    <font>
      <b/>
      <sz val="9"/>
      <color indexed="42"/>
      <name val="ＭＳ ゴシック"/>
      <family val="3"/>
    </font>
    <font>
      <b/>
      <sz val="9"/>
      <name val="ＭＳ ゴシック"/>
      <family val="3"/>
    </font>
    <font>
      <b/>
      <sz val="9"/>
      <color indexed="40"/>
      <name val="ＭＳ ゴシック"/>
      <family val="3"/>
    </font>
    <font>
      <sz val="9"/>
      <name val="ＭＳ 明朝"/>
      <family val="1"/>
    </font>
    <font>
      <sz val="9"/>
      <color indexed="42"/>
      <name val="ＭＳ 明朝"/>
      <family val="1"/>
    </font>
    <font>
      <b/>
      <sz val="14"/>
      <name val="ＭＳ ゴシック"/>
      <family val="3"/>
    </font>
    <font>
      <b/>
      <sz val="12"/>
      <color indexed="40"/>
      <name val="ＭＳ 明朝"/>
      <family val="1"/>
    </font>
    <font>
      <b/>
      <sz val="8"/>
      <name val="ＭＳ ゴシック"/>
      <family val="3"/>
    </font>
    <font>
      <sz val="12"/>
      <color indexed="4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4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4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0" fillId="31" borderId="4" applyNumberFormat="0" applyAlignment="0" applyProtection="0"/>
    <xf numFmtId="0" fontId="101" fillId="32" borderId="0" applyNumberFormat="0" applyBorder="0" applyAlignment="0" applyProtection="0"/>
  </cellStyleXfs>
  <cellXfs count="5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38" fontId="15" fillId="0" borderId="0" xfId="48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8" fontId="34" fillId="0" borderId="10" xfId="48" applyFont="1" applyFill="1" applyBorder="1" applyAlignment="1">
      <alignment horizontal="center" vertical="center" wrapText="1"/>
    </xf>
    <xf numFmtId="38" fontId="34" fillId="0" borderId="10" xfId="48" applyFont="1" applyFill="1" applyBorder="1" applyAlignment="1">
      <alignment horizontal="center" wrapText="1"/>
    </xf>
    <xf numFmtId="38" fontId="33" fillId="0" borderId="10" xfId="48" applyFont="1" applyFill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0" fontId="39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wrapText="1"/>
    </xf>
    <xf numFmtId="38" fontId="39" fillId="0" borderId="0" xfId="48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vertical="center" wrapText="1"/>
    </xf>
    <xf numFmtId="38" fontId="32" fillId="0" borderId="10" xfId="48" applyFont="1" applyFill="1" applyBorder="1" applyAlignment="1">
      <alignment horizontal="right" vertical="center" wrapText="1"/>
    </xf>
    <xf numFmtId="38" fontId="43" fillId="0" borderId="0" xfId="48" applyFont="1" applyFill="1" applyBorder="1" applyAlignment="1">
      <alignment horizontal="right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77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>
      <alignment horizontal="center" vertical="center" wrapText="1"/>
    </xf>
    <xf numFmtId="38" fontId="34" fillId="0" borderId="14" xfId="48" applyFont="1" applyFill="1" applyBorder="1" applyAlignment="1">
      <alignment horizontal="center" wrapText="1"/>
    </xf>
    <xf numFmtId="38" fontId="37" fillId="0" borderId="10" xfId="48" applyFont="1" applyFill="1" applyBorder="1" applyAlignment="1">
      <alignment horizontal="center" vertical="center" wrapText="1"/>
    </xf>
    <xf numFmtId="38" fontId="38" fillId="0" borderId="10" xfId="48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center" wrapText="1"/>
    </xf>
    <xf numFmtId="38" fontId="21" fillId="0" borderId="16" xfId="48" applyFont="1" applyFill="1" applyBorder="1" applyAlignment="1">
      <alignment horizontal="center" vertical="center" wrapText="1"/>
    </xf>
    <xf numFmtId="38" fontId="0" fillId="0" borderId="17" xfId="48" applyFont="1" applyBorder="1" applyAlignment="1">
      <alignment vertical="center"/>
    </xf>
    <xf numFmtId="38" fontId="24" fillId="0" borderId="18" xfId="48" applyFont="1" applyFill="1" applyBorder="1" applyAlignment="1">
      <alignment horizontal="right" vertical="center" wrapText="1"/>
    </xf>
    <xf numFmtId="38" fontId="24" fillId="0" borderId="19" xfId="48" applyFont="1" applyFill="1" applyBorder="1" applyAlignment="1">
      <alignment horizontal="right" vertical="center" wrapText="1"/>
    </xf>
    <xf numFmtId="38" fontId="17" fillId="0" borderId="0" xfId="48" applyFont="1" applyAlignment="1">
      <alignment vertical="center"/>
    </xf>
    <xf numFmtId="38" fontId="18" fillId="0" borderId="0" xfId="48" applyFont="1" applyAlignment="1">
      <alignment vertical="center"/>
    </xf>
    <xf numFmtId="38" fontId="19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38" fontId="23" fillId="0" borderId="20" xfId="48" applyFont="1" applyFill="1" applyBorder="1" applyAlignment="1">
      <alignment horizontal="center" vertical="center" wrapText="1"/>
    </xf>
    <xf numFmtId="38" fontId="24" fillId="0" borderId="0" xfId="48" applyFont="1" applyFill="1" applyBorder="1" applyAlignment="1">
      <alignment horizontal="center" vertical="center" wrapText="1"/>
    </xf>
    <xf numFmtId="38" fontId="24" fillId="0" borderId="21" xfId="48" applyFont="1" applyFill="1" applyBorder="1" applyAlignment="1">
      <alignment horizontal="right" vertical="center" wrapText="1"/>
    </xf>
    <xf numFmtId="38" fontId="23" fillId="0" borderId="16" xfId="48" applyFont="1" applyFill="1" applyBorder="1" applyAlignment="1">
      <alignment horizontal="center" wrapText="1"/>
    </xf>
    <xf numFmtId="38" fontId="21" fillId="0" borderId="16" xfId="48" applyFont="1" applyFill="1" applyBorder="1" applyAlignment="1">
      <alignment horizontal="center" wrapText="1"/>
    </xf>
    <xf numFmtId="38" fontId="21" fillId="0" borderId="22" xfId="48" applyFont="1" applyFill="1" applyBorder="1" applyAlignment="1">
      <alignment horizontal="center" wrapText="1"/>
    </xf>
    <xf numFmtId="38" fontId="21" fillId="0" borderId="23" xfId="48" applyFont="1" applyFill="1" applyBorder="1" applyAlignment="1">
      <alignment/>
    </xf>
    <xf numFmtId="38" fontId="21" fillId="0" borderId="23" xfId="48" applyFont="1" applyFill="1" applyBorder="1" applyAlignment="1">
      <alignment wrapText="1"/>
    </xf>
    <xf numFmtId="38" fontId="21" fillId="0" borderId="24" xfId="48" applyFont="1" applyFill="1" applyBorder="1" applyAlignment="1">
      <alignment wrapText="1"/>
    </xf>
    <xf numFmtId="38" fontId="21" fillId="0" borderId="11" xfId="48" applyFont="1" applyFill="1" applyBorder="1" applyAlignment="1">
      <alignment vertical="center" wrapText="1"/>
    </xf>
    <xf numFmtId="38" fontId="21" fillId="0" borderId="25" xfId="48" applyFont="1" applyFill="1" applyBorder="1" applyAlignment="1">
      <alignment wrapText="1"/>
    </xf>
    <xf numFmtId="38" fontId="4" fillId="0" borderId="0" xfId="48" applyFont="1" applyAlignment="1">
      <alignment vertical="center"/>
    </xf>
    <xf numFmtId="38" fontId="22" fillId="0" borderId="26" xfId="48" applyFont="1" applyFill="1" applyBorder="1" applyAlignment="1">
      <alignment vertical="top" wrapText="1"/>
    </xf>
    <xf numFmtId="38" fontId="22" fillId="0" borderId="27" xfId="48" applyFont="1" applyFill="1" applyBorder="1" applyAlignment="1">
      <alignment vertical="top" wrapText="1"/>
    </xf>
    <xf numFmtId="38" fontId="23" fillId="0" borderId="19" xfId="48" applyFont="1" applyFill="1" applyBorder="1" applyAlignment="1">
      <alignment horizontal="center" vertical="center" wrapText="1"/>
    </xf>
    <xf numFmtId="38" fontId="20" fillId="0" borderId="28" xfId="48" applyFont="1" applyFill="1" applyBorder="1" applyAlignment="1">
      <alignment horizontal="right" vertical="center" wrapText="1"/>
    </xf>
    <xf numFmtId="38" fontId="24" fillId="0" borderId="19" xfId="48" applyFont="1" applyFill="1" applyBorder="1" applyAlignment="1">
      <alignment horizontal="right" wrapText="1"/>
    </xf>
    <xf numFmtId="38" fontId="21" fillId="0" borderId="23" xfId="48" applyFont="1" applyFill="1" applyBorder="1" applyAlignment="1">
      <alignment vertical="center" wrapText="1"/>
    </xf>
    <xf numFmtId="38" fontId="32" fillId="0" borderId="23" xfId="48" applyFont="1" applyFill="1" applyBorder="1" applyAlignment="1">
      <alignment wrapText="1"/>
    </xf>
    <xf numFmtId="38" fontId="21" fillId="0" borderId="29" xfId="48" applyFont="1" applyFill="1" applyBorder="1" applyAlignment="1">
      <alignment horizontal="center" vertical="center" wrapText="1"/>
    </xf>
    <xf numFmtId="38" fontId="21" fillId="0" borderId="30" xfId="48" applyFont="1" applyFill="1" applyBorder="1" applyAlignment="1">
      <alignment horizontal="center" vertical="center" wrapText="1"/>
    </xf>
    <xf numFmtId="38" fontId="21" fillId="0" borderId="23" xfId="48" applyFont="1" applyFill="1" applyBorder="1" applyAlignment="1">
      <alignment horizontal="center" vertical="center" wrapText="1"/>
    </xf>
    <xf numFmtId="38" fontId="21" fillId="0" borderId="11" xfId="48" applyFont="1" applyFill="1" applyBorder="1" applyAlignment="1">
      <alignment horizontal="center" vertical="center" wrapText="1"/>
    </xf>
    <xf numFmtId="38" fontId="28" fillId="0" borderId="11" xfId="48" applyFont="1" applyFill="1" applyBorder="1" applyAlignment="1">
      <alignment horizontal="center" vertical="center" wrapText="1"/>
    </xf>
    <xf numFmtId="38" fontId="28" fillId="0" borderId="16" xfId="48" applyFont="1" applyFill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38" fontId="22" fillId="0" borderId="31" xfId="48" applyFont="1" applyFill="1" applyBorder="1" applyAlignment="1">
      <alignment vertical="top" wrapText="1"/>
    </xf>
    <xf numFmtId="38" fontId="22" fillId="0" borderId="32" xfId="48" applyFont="1" applyFill="1" applyBorder="1" applyAlignment="1">
      <alignment vertical="top" wrapText="1"/>
    </xf>
    <xf numFmtId="38" fontId="24" fillId="0" borderId="32" xfId="48" applyFont="1" applyFill="1" applyBorder="1" applyAlignment="1">
      <alignment horizontal="center" vertical="center" wrapText="1"/>
    </xf>
    <xf numFmtId="38" fontId="21" fillId="0" borderId="26" xfId="48" applyFont="1" applyFill="1" applyBorder="1" applyAlignment="1">
      <alignment horizontal="center" wrapText="1"/>
    </xf>
    <xf numFmtId="38" fontId="21" fillId="0" borderId="21" xfId="48" applyFont="1" applyFill="1" applyBorder="1" applyAlignment="1">
      <alignment horizontal="center" wrapText="1"/>
    </xf>
    <xf numFmtId="38" fontId="21" fillId="0" borderId="33" xfId="48" applyFont="1" applyFill="1" applyBorder="1" applyAlignment="1">
      <alignment horizontal="center" wrapText="1"/>
    </xf>
    <xf numFmtId="38" fontId="21" fillId="0" borderId="23" xfId="48" applyFont="1" applyFill="1" applyBorder="1" applyAlignment="1">
      <alignment horizontal="left" wrapText="1"/>
    </xf>
    <xf numFmtId="38" fontId="21" fillId="0" borderId="23" xfId="48" applyFont="1" applyFill="1" applyBorder="1" applyAlignment="1">
      <alignment horizontal="right" wrapText="1"/>
    </xf>
    <xf numFmtId="38" fontId="21" fillId="0" borderId="19" xfId="48" applyFont="1" applyFill="1" applyBorder="1" applyAlignment="1">
      <alignment horizontal="left" wrapText="1"/>
    </xf>
    <xf numFmtId="38" fontId="21" fillId="0" borderId="28" xfId="48" applyFont="1" applyFill="1" applyBorder="1" applyAlignment="1">
      <alignment horizontal="left" wrapText="1"/>
    </xf>
    <xf numFmtId="38" fontId="41" fillId="0" borderId="0" xfId="48" applyFont="1" applyFill="1" applyBorder="1" applyAlignment="1">
      <alignment horizontal="center" vertical="center" wrapText="1"/>
    </xf>
    <xf numFmtId="38" fontId="43" fillId="0" borderId="0" xfId="48" applyFont="1" applyFill="1" applyBorder="1" applyAlignment="1">
      <alignment horizontal="center" vertical="center" wrapText="1"/>
    </xf>
    <xf numFmtId="38" fontId="35" fillId="0" borderId="0" xfId="48" applyFont="1" applyFill="1" applyBorder="1" applyAlignment="1">
      <alignment horizontal="right" vertical="center" wrapText="1"/>
    </xf>
    <xf numFmtId="38" fontId="45" fillId="0" borderId="0" xfId="48" applyFont="1" applyAlignment="1">
      <alignment horizontal="center" vertical="center"/>
    </xf>
    <xf numFmtId="38" fontId="45" fillId="0" borderId="0" xfId="48" applyFont="1" applyAlignment="1">
      <alignment vertical="center"/>
    </xf>
    <xf numFmtId="38" fontId="23" fillId="0" borderId="20" xfId="48" applyFont="1" applyFill="1" applyBorder="1" applyAlignment="1">
      <alignment horizontal="left" wrapText="1"/>
    </xf>
    <xf numFmtId="38" fontId="24" fillId="0" borderId="0" xfId="48" applyFont="1" applyFill="1" applyBorder="1" applyAlignment="1">
      <alignment horizontal="left" wrapText="1"/>
    </xf>
    <xf numFmtId="38" fontId="24" fillId="0" borderId="21" xfId="48" applyFont="1" applyFill="1" applyBorder="1" applyAlignment="1">
      <alignment horizontal="right" wrapText="1"/>
    </xf>
    <xf numFmtId="38" fontId="37" fillId="0" borderId="34" xfId="48" applyFont="1" applyFill="1" applyBorder="1" applyAlignment="1">
      <alignment horizontal="center" vertical="center" wrapText="1"/>
    </xf>
    <xf numFmtId="38" fontId="37" fillId="0" borderId="34" xfId="48" applyFont="1" applyFill="1" applyBorder="1" applyAlignment="1">
      <alignment horizontal="distributed" vertical="distributed" wrapText="1"/>
    </xf>
    <xf numFmtId="38" fontId="38" fillId="0" borderId="34" xfId="48" applyFont="1" applyFill="1" applyBorder="1" applyAlignment="1">
      <alignment horizontal="center" vertical="center" wrapText="1"/>
    </xf>
    <xf numFmtId="38" fontId="39" fillId="0" borderId="0" xfId="48" applyFont="1" applyFill="1" applyBorder="1" applyAlignment="1">
      <alignment horizontal="center" vertical="center" wrapText="1"/>
    </xf>
    <xf numFmtId="38" fontId="40" fillId="0" borderId="0" xfId="48" applyFont="1" applyFill="1" applyBorder="1" applyAlignment="1">
      <alignment horizontal="right" vertical="center" wrapText="1"/>
    </xf>
    <xf numFmtId="38" fontId="22" fillId="0" borderId="35" xfId="48" applyFont="1" applyFill="1" applyBorder="1" applyAlignment="1">
      <alignment vertical="top" wrapText="1"/>
    </xf>
    <xf numFmtId="38" fontId="22" fillId="0" borderId="36" xfId="48" applyFont="1" applyFill="1" applyBorder="1" applyAlignment="1">
      <alignment vertical="top" wrapText="1"/>
    </xf>
    <xf numFmtId="38" fontId="24" fillId="0" borderId="36" xfId="48" applyFont="1" applyFill="1" applyBorder="1" applyAlignment="1">
      <alignment horizontal="right" vertical="center" wrapText="1"/>
    </xf>
    <xf numFmtId="38" fontId="21" fillId="0" borderId="36" xfId="48" applyFont="1" applyFill="1" applyBorder="1" applyAlignment="1">
      <alignment horizontal="center" wrapText="1"/>
    </xf>
    <xf numFmtId="38" fontId="5" fillId="0" borderId="11" xfId="48" applyFont="1" applyFill="1" applyBorder="1" applyAlignment="1">
      <alignment horizontal="center" vertical="center" wrapText="1"/>
    </xf>
    <xf numFmtId="38" fontId="5" fillId="0" borderId="37" xfId="48" applyFont="1" applyFill="1" applyBorder="1" applyAlignment="1">
      <alignment horizontal="center" vertical="center" wrapText="1"/>
    </xf>
    <xf numFmtId="38" fontId="5" fillId="0" borderId="38" xfId="48" applyFont="1" applyFill="1" applyBorder="1" applyAlignment="1">
      <alignment horizontal="center" vertical="center" wrapText="1"/>
    </xf>
    <xf numFmtId="38" fontId="5" fillId="0" borderId="39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38" fontId="19" fillId="0" borderId="0" xfId="48" applyFont="1" applyFill="1" applyAlignment="1">
      <alignment vertical="center"/>
    </xf>
    <xf numFmtId="38" fontId="11" fillId="0" borderId="40" xfId="48" applyFont="1" applyFill="1" applyBorder="1" applyAlignment="1">
      <alignment horizontal="center" vertical="center" wrapText="1"/>
    </xf>
    <xf numFmtId="38" fontId="24" fillId="0" borderId="0" xfId="48" applyFont="1" applyFill="1" applyAlignment="1">
      <alignment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15" xfId="0" applyNumberFormat="1" applyFont="1" applyFill="1" applyBorder="1" applyAlignment="1">
      <alignment horizontal="center" vertical="center"/>
    </xf>
    <xf numFmtId="38" fontId="13" fillId="0" borderId="0" xfId="48" applyFont="1" applyAlignment="1">
      <alignment vertical="center"/>
    </xf>
    <xf numFmtId="38" fontId="37" fillId="0" borderId="41" xfId="48" applyFont="1" applyFill="1" applyBorder="1" applyAlignment="1">
      <alignment horizontal="center" wrapText="1"/>
    </xf>
    <xf numFmtId="38" fontId="23" fillId="33" borderId="11" xfId="48" applyFont="1" applyFill="1" applyBorder="1" applyAlignment="1">
      <alignment horizontal="right" vertical="center" wrapText="1"/>
    </xf>
    <xf numFmtId="38" fontId="23" fillId="33" borderId="42" xfId="48" applyFont="1" applyFill="1" applyBorder="1" applyAlignment="1">
      <alignment horizontal="right" vertical="center" wrapText="1"/>
    </xf>
    <xf numFmtId="38" fontId="7" fillId="33" borderId="11" xfId="48" applyFont="1" applyFill="1" applyBorder="1" applyAlignment="1">
      <alignment horizontal="right" vertical="center" wrapText="1"/>
    </xf>
    <xf numFmtId="38" fontId="23" fillId="33" borderId="16" xfId="48" applyFont="1" applyFill="1" applyBorder="1" applyAlignment="1">
      <alignment horizontal="right" vertical="center" wrapText="1"/>
    </xf>
    <xf numFmtId="38" fontId="23" fillId="33" borderId="43" xfId="48" applyFont="1" applyFill="1" applyBorder="1" applyAlignment="1">
      <alignment horizontal="right" vertical="center" wrapText="1"/>
    </xf>
    <xf numFmtId="38" fontId="8" fillId="33" borderId="11" xfId="48" applyFont="1" applyFill="1" applyBorder="1" applyAlignment="1">
      <alignment horizontal="right" vertical="center" wrapText="1"/>
    </xf>
    <xf numFmtId="38" fontId="7" fillId="33" borderId="32" xfId="48" applyFont="1" applyFill="1" applyBorder="1" applyAlignment="1">
      <alignment horizontal="right" vertical="center" wrapText="1"/>
    </xf>
    <xf numFmtId="38" fontId="29" fillId="33" borderId="11" xfId="48" applyFont="1" applyFill="1" applyBorder="1" applyAlignment="1">
      <alignment horizontal="right" vertical="center" wrapText="1"/>
    </xf>
    <xf numFmtId="38" fontId="29" fillId="33" borderId="42" xfId="48" applyFont="1" applyFill="1" applyBorder="1" applyAlignment="1">
      <alignment horizontal="right" vertical="center" wrapText="1"/>
    </xf>
    <xf numFmtId="38" fontId="27" fillId="33" borderId="11" xfId="48" applyFont="1" applyFill="1" applyBorder="1" applyAlignment="1">
      <alignment horizontal="right" vertical="center" wrapText="1"/>
    </xf>
    <xf numFmtId="38" fontId="26" fillId="33" borderId="11" xfId="48" applyFont="1" applyFill="1" applyBorder="1" applyAlignment="1">
      <alignment horizontal="right" vertical="center" wrapText="1"/>
    </xf>
    <xf numFmtId="38" fontId="7" fillId="33" borderId="44" xfId="48" applyFont="1" applyFill="1" applyBorder="1" applyAlignment="1">
      <alignment horizontal="right" vertical="center" wrapText="1"/>
    </xf>
    <xf numFmtId="38" fontId="27" fillId="33" borderId="16" xfId="48" applyFont="1" applyFill="1" applyBorder="1" applyAlignment="1">
      <alignment horizontal="right" vertical="center" wrapText="1"/>
    </xf>
    <xf numFmtId="38" fontId="26" fillId="33" borderId="44" xfId="48" applyFont="1" applyFill="1" applyBorder="1" applyAlignment="1">
      <alignment horizontal="right" vertical="center" wrapText="1"/>
    </xf>
    <xf numFmtId="38" fontId="23" fillId="33" borderId="12" xfId="48" applyFont="1" applyFill="1" applyBorder="1" applyAlignment="1">
      <alignment horizontal="right" vertical="center" wrapText="1"/>
    </xf>
    <xf numFmtId="38" fontId="7" fillId="33" borderId="12" xfId="48" applyFont="1" applyFill="1" applyBorder="1" applyAlignment="1">
      <alignment horizontal="right" vertical="center" wrapText="1"/>
    </xf>
    <xf numFmtId="38" fontId="8" fillId="33" borderId="12" xfId="48" applyFont="1" applyFill="1" applyBorder="1" applyAlignment="1">
      <alignment horizontal="right" vertical="center" wrapText="1"/>
    </xf>
    <xf numFmtId="38" fontId="7" fillId="33" borderId="36" xfId="48" applyFont="1" applyFill="1" applyBorder="1" applyAlignment="1">
      <alignment horizontal="right" vertical="center" wrapText="1"/>
    </xf>
    <xf numFmtId="38" fontId="27" fillId="33" borderId="12" xfId="48" applyFont="1" applyFill="1" applyBorder="1" applyAlignment="1">
      <alignment horizontal="right" vertical="center" wrapText="1"/>
    </xf>
    <xf numFmtId="38" fontId="25" fillId="33" borderId="44" xfId="48" applyFont="1" applyFill="1" applyBorder="1" applyAlignment="1">
      <alignment horizontal="right" vertical="center" wrapText="1"/>
    </xf>
    <xf numFmtId="38" fontId="26" fillId="33" borderId="45" xfId="48" applyFont="1" applyFill="1" applyBorder="1" applyAlignment="1">
      <alignment horizontal="right" vertical="center" wrapText="1"/>
    </xf>
    <xf numFmtId="38" fontId="23" fillId="33" borderId="24" xfId="48" applyFont="1" applyFill="1" applyBorder="1" applyAlignment="1">
      <alignment horizontal="right" vertical="center" wrapText="1"/>
    </xf>
    <xf numFmtId="38" fontId="7" fillId="33" borderId="24" xfId="48" applyFont="1" applyFill="1" applyBorder="1" applyAlignment="1">
      <alignment horizontal="right" vertical="center" wrapText="1"/>
    </xf>
    <xf numFmtId="38" fontId="8" fillId="33" borderId="24" xfId="48" applyFont="1" applyFill="1" applyBorder="1" applyAlignment="1">
      <alignment horizontal="right" vertical="center" wrapText="1"/>
    </xf>
    <xf numFmtId="38" fontId="23" fillId="33" borderId="13" xfId="48" applyFont="1" applyFill="1" applyBorder="1" applyAlignment="1">
      <alignment horizontal="right" vertical="center" wrapText="1"/>
    </xf>
    <xf numFmtId="38" fontId="7" fillId="33" borderId="13" xfId="48" applyFont="1" applyFill="1" applyBorder="1" applyAlignment="1">
      <alignment horizontal="right" vertical="center" wrapText="1"/>
    </xf>
    <xf numFmtId="38" fontId="23" fillId="33" borderId="22" xfId="48" applyFont="1" applyFill="1" applyBorder="1" applyAlignment="1">
      <alignment horizontal="right" vertical="center" wrapText="1"/>
    </xf>
    <xf numFmtId="38" fontId="23" fillId="33" borderId="46" xfId="48" applyFont="1" applyFill="1" applyBorder="1" applyAlignment="1">
      <alignment horizontal="right" vertical="center" wrapText="1"/>
    </xf>
    <xf numFmtId="38" fontId="8" fillId="33" borderId="13" xfId="48" applyFont="1" applyFill="1" applyBorder="1" applyAlignment="1">
      <alignment horizontal="right" vertical="center" wrapText="1"/>
    </xf>
    <xf numFmtId="38" fontId="8" fillId="33" borderId="25" xfId="48" applyFont="1" applyFill="1" applyBorder="1" applyAlignment="1">
      <alignment horizontal="right" vertical="center" wrapText="1"/>
    </xf>
    <xf numFmtId="38" fontId="7" fillId="33" borderId="20" xfId="48" applyFont="1" applyFill="1" applyBorder="1" applyAlignment="1">
      <alignment horizontal="right" vertical="center" wrapText="1"/>
    </xf>
    <xf numFmtId="38" fontId="7" fillId="33" borderId="47" xfId="48" applyFont="1" applyFill="1" applyBorder="1" applyAlignment="1">
      <alignment horizontal="right" vertical="center" wrapText="1"/>
    </xf>
    <xf numFmtId="38" fontId="7" fillId="33" borderId="45" xfId="48" applyFont="1" applyFill="1" applyBorder="1" applyAlignment="1">
      <alignment horizontal="right" vertical="center" wrapText="1"/>
    </xf>
    <xf numFmtId="38" fontId="21" fillId="33" borderId="10" xfId="48" applyFont="1" applyFill="1" applyBorder="1" applyAlignment="1">
      <alignment horizontal="right" vertical="center" wrapText="1"/>
    </xf>
    <xf numFmtId="38" fontId="49" fillId="33" borderId="10" xfId="48" applyFont="1" applyFill="1" applyBorder="1" applyAlignment="1">
      <alignment horizontal="right" vertical="center" wrapText="1"/>
    </xf>
    <xf numFmtId="38" fontId="28" fillId="33" borderId="10" xfId="48" applyFont="1" applyFill="1" applyBorder="1" applyAlignment="1">
      <alignment horizontal="right" vertical="center" wrapText="1"/>
    </xf>
    <xf numFmtId="38" fontId="49" fillId="33" borderId="48" xfId="48" applyFont="1" applyFill="1" applyBorder="1" applyAlignment="1">
      <alignment horizontal="right" vertical="center" wrapText="1"/>
    </xf>
    <xf numFmtId="38" fontId="5" fillId="33" borderId="10" xfId="48" applyFont="1" applyFill="1" applyBorder="1" applyAlignment="1">
      <alignment horizontal="right" vertical="center" wrapText="1"/>
    </xf>
    <xf numFmtId="38" fontId="11" fillId="33" borderId="10" xfId="48" applyFont="1" applyFill="1" applyBorder="1" applyAlignment="1">
      <alignment horizontal="right" vertical="center" wrapText="1"/>
    </xf>
    <xf numFmtId="38" fontId="12" fillId="33" borderId="48" xfId="48" applyFont="1" applyFill="1" applyBorder="1" applyAlignment="1">
      <alignment horizontal="right" vertical="center" wrapText="1"/>
    </xf>
    <xf numFmtId="38" fontId="56" fillId="33" borderId="10" xfId="48" applyFont="1" applyFill="1" applyBorder="1" applyAlignment="1">
      <alignment horizontal="right" vertical="center" wrapText="1"/>
    </xf>
    <xf numFmtId="38" fontId="49" fillId="33" borderId="10" xfId="48" applyFont="1" applyFill="1" applyBorder="1" applyAlignment="1">
      <alignment horizontal="right" vertical="center" shrinkToFit="1"/>
    </xf>
    <xf numFmtId="38" fontId="56" fillId="33" borderId="48" xfId="48" applyFont="1" applyFill="1" applyBorder="1" applyAlignment="1">
      <alignment horizontal="right" vertical="center" wrapText="1"/>
    </xf>
    <xf numFmtId="38" fontId="49" fillId="33" borderId="48" xfId="48" applyFont="1" applyFill="1" applyBorder="1" applyAlignment="1">
      <alignment horizontal="right" vertical="center" shrinkToFit="1"/>
    </xf>
    <xf numFmtId="38" fontId="21" fillId="33" borderId="41" xfId="48" applyFont="1" applyFill="1" applyBorder="1" applyAlignment="1">
      <alignment horizontal="right" vertical="center" wrapText="1"/>
    </xf>
    <xf numFmtId="38" fontId="5" fillId="33" borderId="41" xfId="48" applyFont="1" applyFill="1" applyBorder="1" applyAlignment="1">
      <alignment horizontal="right" vertical="center" wrapText="1"/>
    </xf>
    <xf numFmtId="38" fontId="28" fillId="33" borderId="41" xfId="48" applyFont="1" applyFill="1" applyBorder="1" applyAlignment="1">
      <alignment horizontal="right" vertical="center" wrapText="1"/>
    </xf>
    <xf numFmtId="38" fontId="49" fillId="33" borderId="41" xfId="48" applyFont="1" applyFill="1" applyBorder="1" applyAlignment="1">
      <alignment horizontal="right" vertical="center" wrapText="1"/>
    </xf>
    <xf numFmtId="38" fontId="49" fillId="33" borderId="49" xfId="48" applyFont="1" applyFill="1" applyBorder="1" applyAlignment="1">
      <alignment horizontal="right" vertical="center" wrapText="1"/>
    </xf>
    <xf numFmtId="38" fontId="23" fillId="33" borderId="10" xfId="48" applyFont="1" applyFill="1" applyBorder="1" applyAlignment="1">
      <alignment horizontal="right" vertical="center" wrapText="1"/>
    </xf>
    <xf numFmtId="38" fontId="29" fillId="33" borderId="10" xfId="48" applyFont="1" applyFill="1" applyBorder="1" applyAlignment="1">
      <alignment horizontal="right" vertical="center" wrapText="1"/>
    </xf>
    <xf numFmtId="38" fontId="7" fillId="33" borderId="48" xfId="48" applyFont="1" applyFill="1" applyBorder="1" applyAlignment="1">
      <alignment horizontal="right" vertical="center" wrapText="1"/>
    </xf>
    <xf numFmtId="38" fontId="8" fillId="33" borderId="48" xfId="48" applyFont="1" applyFill="1" applyBorder="1" applyAlignment="1">
      <alignment horizontal="right" vertical="center" wrapText="1"/>
    </xf>
    <xf numFmtId="38" fontId="7" fillId="33" borderId="44" xfId="48" applyFont="1" applyFill="1" applyBorder="1" applyAlignment="1">
      <alignment horizontal="right" vertical="center" shrinkToFit="1"/>
    </xf>
    <xf numFmtId="38" fontId="23" fillId="33" borderId="11" xfId="48" applyFont="1" applyFill="1" applyBorder="1" applyAlignment="1">
      <alignment vertical="center" wrapText="1"/>
    </xf>
    <xf numFmtId="38" fontId="23" fillId="33" borderId="12" xfId="48" applyFont="1" applyFill="1" applyBorder="1" applyAlignment="1">
      <alignment vertical="center" wrapText="1"/>
    </xf>
    <xf numFmtId="38" fontId="29" fillId="33" borderId="12" xfId="48" applyFont="1" applyFill="1" applyBorder="1" applyAlignment="1">
      <alignment vertical="center" wrapText="1"/>
    </xf>
    <xf numFmtId="0" fontId="7" fillId="33" borderId="44" xfId="0" applyNumberFormat="1" applyFont="1" applyFill="1" applyBorder="1" applyAlignment="1">
      <alignment horizontal="right" vertical="center" wrapText="1"/>
    </xf>
    <xf numFmtId="3" fontId="8" fillId="33" borderId="44" xfId="0" applyNumberFormat="1" applyFont="1" applyFill="1" applyBorder="1" applyAlignment="1">
      <alignment vertical="center" wrapText="1"/>
    </xf>
    <xf numFmtId="3" fontId="8" fillId="33" borderId="45" xfId="0" applyNumberFormat="1" applyFont="1" applyFill="1" applyBorder="1" applyAlignment="1">
      <alignment vertical="center" wrapText="1"/>
    </xf>
    <xf numFmtId="38" fontId="23" fillId="0" borderId="50" xfId="48" applyFont="1" applyFill="1" applyBorder="1" applyAlignment="1">
      <alignment horizontal="left" vertical="center" wrapText="1"/>
    </xf>
    <xf numFmtId="38" fontId="23" fillId="0" borderId="17" xfId="48" applyFont="1" applyFill="1" applyBorder="1" applyAlignment="1">
      <alignment horizontal="left" vertical="center" wrapText="1"/>
    </xf>
    <xf numFmtId="38" fontId="23" fillId="0" borderId="51" xfId="48" applyFont="1" applyFill="1" applyBorder="1" applyAlignment="1">
      <alignment horizontal="left" vertical="center" wrapText="1"/>
    </xf>
    <xf numFmtId="38" fontId="23" fillId="0" borderId="20" xfId="48" applyFont="1" applyFill="1" applyBorder="1" applyAlignment="1">
      <alignment horizontal="left" vertical="center" wrapText="1"/>
    </xf>
    <xf numFmtId="38" fontId="23" fillId="0" borderId="0" xfId="48" applyFont="1" applyFill="1" applyBorder="1" applyAlignment="1">
      <alignment horizontal="left" vertical="center" wrapText="1"/>
    </xf>
    <xf numFmtId="38" fontId="23" fillId="0" borderId="21" xfId="48" applyFont="1" applyFill="1" applyBorder="1" applyAlignment="1">
      <alignment horizontal="left" vertical="center" wrapText="1"/>
    </xf>
    <xf numFmtId="38" fontId="23" fillId="0" borderId="50" xfId="48" applyFont="1" applyFill="1" applyBorder="1" applyAlignment="1">
      <alignment vertical="center" wrapText="1"/>
    </xf>
    <xf numFmtId="38" fontId="23" fillId="0" borderId="17" xfId="48" applyFont="1" applyFill="1" applyBorder="1" applyAlignment="1">
      <alignment vertical="center" wrapText="1"/>
    </xf>
    <xf numFmtId="38" fontId="23" fillId="0" borderId="51" xfId="48" applyFont="1" applyFill="1" applyBorder="1" applyAlignment="1">
      <alignment vertical="center" wrapText="1"/>
    </xf>
    <xf numFmtId="38" fontId="23" fillId="0" borderId="20" xfId="48" applyFont="1" applyFill="1" applyBorder="1" applyAlignment="1">
      <alignment vertical="center" wrapText="1"/>
    </xf>
    <xf numFmtId="38" fontId="23" fillId="0" borderId="0" xfId="48" applyFont="1" applyFill="1" applyBorder="1" applyAlignment="1">
      <alignment vertical="center" wrapText="1"/>
    </xf>
    <xf numFmtId="38" fontId="23" fillId="0" borderId="21" xfId="48" applyFont="1" applyFill="1" applyBorder="1" applyAlignment="1">
      <alignment vertical="center" wrapText="1"/>
    </xf>
    <xf numFmtId="38" fontId="22" fillId="0" borderId="52" xfId="48" applyFont="1" applyFill="1" applyBorder="1" applyAlignment="1">
      <alignment horizontal="center" vertical="center" wrapText="1"/>
    </xf>
    <xf numFmtId="38" fontId="18" fillId="0" borderId="17" xfId="48" applyFont="1" applyFill="1" applyBorder="1" applyAlignment="1">
      <alignment horizontal="center" vertical="center" wrapText="1"/>
    </xf>
    <xf numFmtId="38" fontId="18" fillId="0" borderId="51" xfId="48" applyFont="1" applyFill="1" applyBorder="1" applyAlignment="1">
      <alignment horizontal="center" vertical="center" wrapText="1"/>
    </xf>
    <xf numFmtId="38" fontId="22" fillId="0" borderId="53" xfId="48" applyFont="1" applyFill="1" applyBorder="1" applyAlignment="1">
      <alignment horizontal="center" vertical="center" wrapText="1"/>
    </xf>
    <xf numFmtId="38" fontId="18" fillId="0" borderId="0" xfId="48" applyFont="1" applyFill="1" applyBorder="1" applyAlignment="1">
      <alignment horizontal="center" vertical="center" wrapText="1"/>
    </xf>
    <xf numFmtId="38" fontId="18" fillId="0" borderId="21" xfId="48" applyFont="1" applyFill="1" applyBorder="1" applyAlignment="1">
      <alignment horizontal="center" vertical="center" wrapText="1"/>
    </xf>
    <xf numFmtId="38" fontId="18" fillId="0" borderId="54" xfId="48" applyFont="1" applyFill="1" applyBorder="1" applyAlignment="1">
      <alignment horizontal="center" vertical="center" wrapText="1"/>
    </xf>
    <xf numFmtId="38" fontId="18" fillId="0" borderId="18" xfId="48" applyFont="1" applyFill="1" applyBorder="1" applyAlignment="1">
      <alignment horizontal="center" vertical="center" wrapText="1"/>
    </xf>
    <xf numFmtId="38" fontId="18" fillId="0" borderId="28" xfId="48" applyFont="1" applyFill="1" applyBorder="1" applyAlignment="1">
      <alignment horizontal="center" vertical="center" wrapText="1"/>
    </xf>
    <xf numFmtId="38" fontId="45" fillId="0" borderId="0" xfId="48" applyFont="1" applyAlignment="1">
      <alignment horizontal="center"/>
    </xf>
    <xf numFmtId="38" fontId="47" fillId="0" borderId="0" xfId="48" applyFont="1" applyAlignment="1">
      <alignment horizontal="left" vertical="center"/>
    </xf>
    <xf numFmtId="38" fontId="47" fillId="0" borderId="55" xfId="48" applyFont="1" applyBorder="1" applyAlignment="1">
      <alignment horizontal="left" vertical="center"/>
    </xf>
    <xf numFmtId="38" fontId="5" fillId="0" borderId="56" xfId="48" applyFont="1" applyFill="1" applyBorder="1" applyAlignment="1">
      <alignment horizontal="center" vertical="center" wrapText="1"/>
    </xf>
    <xf numFmtId="38" fontId="30" fillId="0" borderId="57" xfId="48" applyFont="1" applyFill="1" applyBorder="1" applyAlignment="1">
      <alignment horizontal="center" vertical="center" wrapText="1"/>
    </xf>
    <xf numFmtId="38" fontId="30" fillId="0" borderId="58" xfId="48" applyFont="1" applyFill="1" applyBorder="1" applyAlignment="1">
      <alignment horizontal="center" vertical="center" wrapText="1"/>
    </xf>
    <xf numFmtId="38" fontId="46" fillId="0" borderId="59" xfId="48" applyFont="1" applyFill="1" applyBorder="1" applyAlignment="1">
      <alignment horizontal="center" vertical="center" wrapText="1"/>
    </xf>
    <xf numFmtId="38" fontId="18" fillId="0" borderId="60" xfId="48" applyFont="1" applyFill="1" applyBorder="1" applyAlignment="1">
      <alignment horizontal="center" vertical="center" wrapText="1"/>
    </xf>
    <xf numFmtId="38" fontId="18" fillId="0" borderId="61" xfId="48" applyFont="1" applyFill="1" applyBorder="1" applyAlignment="1">
      <alignment horizontal="center" vertical="center" wrapText="1"/>
    </xf>
    <xf numFmtId="38" fontId="22" fillId="0" borderId="26" xfId="48" applyFont="1" applyFill="1" applyBorder="1" applyAlignment="1">
      <alignment horizontal="center" vertical="center" wrapText="1"/>
    </xf>
    <xf numFmtId="38" fontId="22" fillId="0" borderId="20" xfId="48" applyFont="1" applyFill="1" applyBorder="1" applyAlignment="1">
      <alignment horizontal="center" vertical="center" wrapText="1"/>
    </xf>
    <xf numFmtId="38" fontId="22" fillId="0" borderId="19" xfId="48" applyFont="1" applyFill="1" applyBorder="1" applyAlignment="1">
      <alignment horizontal="center" vertical="center" wrapText="1"/>
    </xf>
    <xf numFmtId="38" fontId="18" fillId="0" borderId="20" xfId="48" applyFont="1" applyFill="1" applyBorder="1" applyAlignment="1">
      <alignment horizontal="center" vertical="center" wrapText="1"/>
    </xf>
    <xf numFmtId="38" fontId="18" fillId="0" borderId="62" xfId="48" applyFont="1" applyFill="1" applyBorder="1" applyAlignment="1">
      <alignment horizontal="center" vertical="center" wrapText="1"/>
    </xf>
    <xf numFmtId="38" fontId="5" fillId="0" borderId="11" xfId="48" applyFont="1" applyFill="1" applyBorder="1" applyAlignment="1">
      <alignment horizontal="right" vertical="center" wrapText="1"/>
    </xf>
    <xf numFmtId="38" fontId="30" fillId="0" borderId="11" xfId="48" applyFont="1" applyFill="1" applyBorder="1" applyAlignment="1">
      <alignment horizontal="right" vertical="center" wrapText="1"/>
    </xf>
    <xf numFmtId="38" fontId="22" fillId="0" borderId="59" xfId="48" applyFont="1" applyFill="1" applyBorder="1" applyAlignment="1">
      <alignment horizontal="center" vertical="center" wrapText="1"/>
    </xf>
    <xf numFmtId="38" fontId="23" fillId="0" borderId="13" xfId="48" applyFont="1" applyFill="1" applyBorder="1" applyAlignment="1">
      <alignment horizontal="center" vertical="center" wrapText="1"/>
    </xf>
    <xf numFmtId="38" fontId="23" fillId="0" borderId="24" xfId="48" applyFont="1" applyFill="1" applyBorder="1" applyAlignment="1">
      <alignment horizontal="center" vertical="center" wrapText="1"/>
    </xf>
    <xf numFmtId="38" fontId="23" fillId="0" borderId="26" xfId="48" applyFont="1" applyFill="1" applyBorder="1" applyAlignment="1">
      <alignment horizontal="center" vertical="center" wrapText="1"/>
    </xf>
    <xf numFmtId="38" fontId="23" fillId="0" borderId="27" xfId="48" applyFont="1" applyFill="1" applyBorder="1" applyAlignment="1">
      <alignment horizontal="center" vertical="center" wrapText="1"/>
    </xf>
    <xf numFmtId="38" fontId="45" fillId="0" borderId="0" xfId="48" applyFont="1" applyAlignment="1">
      <alignment horizontal="left"/>
    </xf>
    <xf numFmtId="38" fontId="22" fillId="0" borderId="50" xfId="48" applyFont="1" applyFill="1" applyBorder="1" applyAlignment="1">
      <alignment horizontal="left" vertical="center" wrapText="1"/>
    </xf>
    <xf numFmtId="38" fontId="0" fillId="0" borderId="17" xfId="48" applyFont="1" applyBorder="1" applyAlignment="1">
      <alignment horizontal="left" vertical="center"/>
    </xf>
    <xf numFmtId="38" fontId="0" fillId="0" borderId="51" xfId="48" applyFont="1" applyBorder="1" applyAlignment="1">
      <alignment horizontal="left" vertical="center"/>
    </xf>
    <xf numFmtId="38" fontId="0" fillId="0" borderId="20" xfId="48" applyFont="1" applyBorder="1" applyAlignment="1">
      <alignment horizontal="left" vertical="center"/>
    </xf>
    <xf numFmtId="38" fontId="0" fillId="0" borderId="0" xfId="48" applyFont="1" applyAlignment="1">
      <alignment horizontal="left" vertical="center"/>
    </xf>
    <xf numFmtId="38" fontId="0" fillId="0" borderId="21" xfId="48" applyFont="1" applyBorder="1" applyAlignment="1">
      <alignment horizontal="left" vertical="center"/>
    </xf>
    <xf numFmtId="38" fontId="23" fillId="0" borderId="50" xfId="48" applyFont="1" applyFill="1" applyBorder="1" applyAlignment="1">
      <alignment horizontal="center" vertical="top" wrapText="1"/>
    </xf>
    <xf numFmtId="38" fontId="23" fillId="0" borderId="17" xfId="48" applyFont="1" applyFill="1" applyBorder="1" applyAlignment="1">
      <alignment horizontal="center" vertical="top" wrapText="1"/>
    </xf>
    <xf numFmtId="38" fontId="23" fillId="0" borderId="63" xfId="48" applyFont="1" applyFill="1" applyBorder="1" applyAlignment="1">
      <alignment horizontal="center" vertical="top" wrapText="1"/>
    </xf>
    <xf numFmtId="38" fontId="21" fillId="0" borderId="16" xfId="48" applyFont="1" applyFill="1" applyBorder="1" applyAlignment="1">
      <alignment horizontal="left" vertical="top" wrapText="1"/>
    </xf>
    <xf numFmtId="38" fontId="21" fillId="0" borderId="22" xfId="48" applyFont="1" applyFill="1" applyBorder="1" applyAlignment="1">
      <alignment horizontal="left" vertical="top" wrapText="1"/>
    </xf>
    <xf numFmtId="38" fontId="24" fillId="0" borderId="19" xfId="48" applyFont="1" applyFill="1" applyBorder="1" applyAlignment="1">
      <alignment horizontal="right" vertical="center" wrapText="1"/>
    </xf>
    <xf numFmtId="38" fontId="24" fillId="0" borderId="18" xfId="48" applyFont="1" applyFill="1" applyBorder="1" applyAlignment="1">
      <alignment horizontal="right" vertical="center" wrapText="1"/>
    </xf>
    <xf numFmtId="38" fontId="24" fillId="0" borderId="28" xfId="48" applyFont="1" applyFill="1" applyBorder="1" applyAlignment="1">
      <alignment horizontal="right" vertical="center" wrapText="1"/>
    </xf>
    <xf numFmtId="38" fontId="24" fillId="0" borderId="18" xfId="48" applyFont="1" applyFill="1" applyBorder="1" applyAlignment="1">
      <alignment horizontal="right" wrapText="1"/>
    </xf>
    <xf numFmtId="38" fontId="24" fillId="0" borderId="64" xfId="48" applyFont="1" applyFill="1" applyBorder="1" applyAlignment="1">
      <alignment horizontal="right" wrapText="1"/>
    </xf>
    <xf numFmtId="38" fontId="22" fillId="0" borderId="16" xfId="48" applyFont="1" applyFill="1" applyBorder="1" applyAlignment="1">
      <alignment horizontal="center" vertical="center" wrapText="1"/>
    </xf>
    <xf numFmtId="38" fontId="18" fillId="0" borderId="32" xfId="48" applyFont="1" applyFill="1" applyBorder="1" applyAlignment="1">
      <alignment horizontal="center" vertical="center" wrapText="1"/>
    </xf>
    <xf numFmtId="38" fontId="18" fillId="0" borderId="0" xfId="48" applyFont="1" applyAlignment="1">
      <alignment horizontal="left" vertical="center"/>
    </xf>
    <xf numFmtId="38" fontId="18" fillId="0" borderId="55" xfId="48" applyFont="1" applyBorder="1" applyAlignment="1">
      <alignment horizontal="left" vertical="center"/>
    </xf>
    <xf numFmtId="38" fontId="22" fillId="0" borderId="50" xfId="48" applyFont="1" applyFill="1" applyBorder="1" applyAlignment="1">
      <alignment horizontal="center" vertical="top" wrapText="1"/>
    </xf>
    <xf numFmtId="38" fontId="22" fillId="0" borderId="51" xfId="48" applyFont="1" applyFill="1" applyBorder="1" applyAlignment="1">
      <alignment horizontal="center" vertical="top" wrapText="1"/>
    </xf>
    <xf numFmtId="38" fontId="22" fillId="0" borderId="50" xfId="48" applyFont="1" applyFill="1" applyBorder="1" applyAlignment="1">
      <alignment horizontal="center" vertical="center" wrapText="1"/>
    </xf>
    <xf numFmtId="38" fontId="23" fillId="0" borderId="52" xfId="48" applyFont="1" applyFill="1" applyBorder="1" applyAlignment="1">
      <alignment horizontal="center" vertical="center" wrapText="1"/>
    </xf>
    <xf numFmtId="38" fontId="24" fillId="0" borderId="17" xfId="48" applyFont="1" applyFill="1" applyBorder="1" applyAlignment="1">
      <alignment horizontal="center" vertical="center" wrapText="1"/>
    </xf>
    <xf numFmtId="38" fontId="24" fillId="0" borderId="51" xfId="48" applyFont="1" applyFill="1" applyBorder="1" applyAlignment="1">
      <alignment horizontal="center" vertical="center" wrapText="1"/>
    </xf>
    <xf numFmtId="38" fontId="23" fillId="0" borderId="53" xfId="48" applyFont="1" applyFill="1" applyBorder="1" applyAlignment="1">
      <alignment horizontal="center" vertical="center" wrapText="1"/>
    </xf>
    <xf numFmtId="38" fontId="24" fillId="0" borderId="0" xfId="48" applyFont="1" applyFill="1" applyBorder="1" applyAlignment="1">
      <alignment horizontal="center" vertical="center" wrapText="1"/>
    </xf>
    <xf numFmtId="38" fontId="24" fillId="0" borderId="21" xfId="48" applyFont="1" applyFill="1" applyBorder="1" applyAlignment="1">
      <alignment horizontal="center" vertical="center" wrapText="1"/>
    </xf>
    <xf numFmtId="38" fontId="24" fillId="0" borderId="54" xfId="48" applyFont="1" applyFill="1" applyBorder="1" applyAlignment="1">
      <alignment horizontal="center" vertical="center" wrapText="1"/>
    </xf>
    <xf numFmtId="38" fontId="24" fillId="0" borderId="18" xfId="48" applyFont="1" applyFill="1" applyBorder="1" applyAlignment="1">
      <alignment horizontal="center" vertical="center" wrapText="1"/>
    </xf>
    <xf numFmtId="38" fontId="22" fillId="0" borderId="17" xfId="48" applyFont="1" applyFill="1" applyBorder="1" applyAlignment="1">
      <alignment horizontal="left" vertical="center" wrapText="1"/>
    </xf>
    <xf numFmtId="38" fontId="22" fillId="0" borderId="51" xfId="48" applyFont="1" applyFill="1" applyBorder="1" applyAlignment="1">
      <alignment horizontal="left" vertical="center" wrapText="1"/>
    </xf>
    <xf numFmtId="38" fontId="22" fillId="0" borderId="20" xfId="48" applyFont="1" applyFill="1" applyBorder="1" applyAlignment="1">
      <alignment horizontal="left" vertical="center" wrapText="1"/>
    </xf>
    <xf numFmtId="38" fontId="22" fillId="0" borderId="0" xfId="48" applyFont="1" applyFill="1" applyBorder="1" applyAlignment="1">
      <alignment horizontal="left" vertical="center" wrapText="1"/>
    </xf>
    <xf numFmtId="38" fontId="22" fillId="0" borderId="21" xfId="48" applyFont="1" applyFill="1" applyBorder="1" applyAlignment="1">
      <alignment horizontal="left" vertical="center" wrapText="1"/>
    </xf>
    <xf numFmtId="38" fontId="23" fillId="33" borderId="13" xfId="48" applyFont="1" applyFill="1" applyBorder="1" applyAlignment="1">
      <alignment horizontal="right" vertical="center" wrapText="1"/>
    </xf>
    <xf numFmtId="38" fontId="23" fillId="33" borderId="24" xfId="48" applyFont="1" applyFill="1" applyBorder="1" applyAlignment="1">
      <alignment horizontal="right" vertical="center" wrapText="1"/>
    </xf>
    <xf numFmtId="38" fontId="23" fillId="0" borderId="65" xfId="48" applyFont="1" applyFill="1" applyBorder="1" applyAlignment="1">
      <alignment horizontal="center" vertical="center" wrapText="1"/>
    </xf>
    <xf numFmtId="38" fontId="23" fillId="0" borderId="14" xfId="48" applyFont="1" applyFill="1" applyBorder="1" applyAlignment="1">
      <alignment horizontal="center" vertical="center" wrapText="1"/>
    </xf>
    <xf numFmtId="38" fontId="32" fillId="0" borderId="50" xfId="48" applyFont="1" applyFill="1" applyBorder="1" applyAlignment="1">
      <alignment horizontal="left" vertical="center" wrapText="1"/>
    </xf>
    <xf numFmtId="38" fontId="32" fillId="0" borderId="17" xfId="48" applyFont="1" applyFill="1" applyBorder="1" applyAlignment="1">
      <alignment horizontal="left" vertical="center" wrapText="1"/>
    </xf>
    <xf numFmtId="38" fontId="32" fillId="0" borderId="51" xfId="48" applyFont="1" applyFill="1" applyBorder="1" applyAlignment="1">
      <alignment horizontal="left" vertical="center" wrapText="1"/>
    </xf>
    <xf numFmtId="38" fontId="32" fillId="0" borderId="20" xfId="48" applyFont="1" applyFill="1" applyBorder="1" applyAlignment="1">
      <alignment horizontal="left" vertical="center" wrapText="1"/>
    </xf>
    <xf numFmtId="38" fontId="32" fillId="0" borderId="0" xfId="48" applyFont="1" applyFill="1" applyBorder="1" applyAlignment="1">
      <alignment horizontal="left" vertical="center" wrapText="1"/>
    </xf>
    <xf numFmtId="38" fontId="32" fillId="0" borderId="21" xfId="48" applyFont="1" applyFill="1" applyBorder="1" applyAlignment="1">
      <alignment horizontal="left" vertical="center" wrapText="1"/>
    </xf>
    <xf numFmtId="38" fontId="7" fillId="33" borderId="13" xfId="48" applyFont="1" applyFill="1" applyBorder="1" applyAlignment="1">
      <alignment horizontal="right" vertical="center" wrapText="1"/>
    </xf>
    <xf numFmtId="38" fontId="7" fillId="33" borderId="24" xfId="48" applyFont="1" applyFill="1" applyBorder="1" applyAlignment="1">
      <alignment horizontal="right" vertical="center" wrapText="1"/>
    </xf>
    <xf numFmtId="38" fontId="23" fillId="0" borderId="19" xfId="48" applyFont="1" applyFill="1" applyBorder="1" applyAlignment="1">
      <alignment horizontal="center" vertical="center" wrapText="1"/>
    </xf>
    <xf numFmtId="38" fontId="23" fillId="0" borderId="28" xfId="48" applyFont="1" applyFill="1" applyBorder="1" applyAlignment="1">
      <alignment horizontal="center" vertical="center" wrapText="1"/>
    </xf>
    <xf numFmtId="38" fontId="23" fillId="0" borderId="66" xfId="48" applyFont="1" applyFill="1" applyBorder="1" applyAlignment="1">
      <alignment horizontal="center" vertical="center" wrapText="1"/>
    </xf>
    <xf numFmtId="38" fontId="23" fillId="0" borderId="67" xfId="48" applyFont="1" applyFill="1" applyBorder="1" applyAlignment="1">
      <alignment horizontal="center" vertical="center" wrapText="1"/>
    </xf>
    <xf numFmtId="38" fontId="23" fillId="0" borderId="68" xfId="48" applyFont="1" applyFill="1" applyBorder="1" applyAlignment="1">
      <alignment horizontal="center" vertical="center" wrapText="1"/>
    </xf>
    <xf numFmtId="38" fontId="23" fillId="0" borderId="69" xfId="48" applyFont="1" applyFill="1" applyBorder="1" applyAlignment="1">
      <alignment horizontal="center" vertical="center" wrapText="1"/>
    </xf>
    <xf numFmtId="38" fontId="24" fillId="0" borderId="19" xfId="48" applyFont="1" applyFill="1" applyBorder="1" applyAlignment="1">
      <alignment horizontal="left" vertical="center" wrapText="1"/>
    </xf>
    <xf numFmtId="38" fontId="24" fillId="0" borderId="18" xfId="48" applyFont="1" applyFill="1" applyBorder="1" applyAlignment="1">
      <alignment horizontal="left" vertical="center" wrapText="1"/>
    </xf>
    <xf numFmtId="38" fontId="24" fillId="0" borderId="28" xfId="48" applyFont="1" applyFill="1" applyBorder="1" applyAlignment="1">
      <alignment horizontal="left" vertical="center" wrapText="1"/>
    </xf>
    <xf numFmtId="38" fontId="24" fillId="0" borderId="20" xfId="48" applyFont="1" applyFill="1" applyBorder="1" applyAlignment="1">
      <alignment horizontal="center" vertical="center" wrapText="1"/>
    </xf>
    <xf numFmtId="38" fontId="24" fillId="0" borderId="28" xfId="48" applyFont="1" applyFill="1" applyBorder="1" applyAlignment="1">
      <alignment horizontal="center" vertical="center" wrapText="1"/>
    </xf>
    <xf numFmtId="38" fontId="29" fillId="33" borderId="13" xfId="48" applyFont="1" applyFill="1" applyBorder="1" applyAlignment="1">
      <alignment horizontal="right" vertical="center" wrapText="1"/>
    </xf>
    <xf numFmtId="38" fontId="29" fillId="33" borderId="24" xfId="48" applyFont="1" applyFill="1" applyBorder="1" applyAlignment="1">
      <alignment horizontal="right" vertical="center" wrapText="1"/>
    </xf>
    <xf numFmtId="38" fontId="8" fillId="33" borderId="13" xfId="48" applyFont="1" applyFill="1" applyBorder="1" applyAlignment="1">
      <alignment horizontal="right" vertical="center" wrapText="1"/>
    </xf>
    <xf numFmtId="38" fontId="8" fillId="33" borderId="24" xfId="48" applyFont="1" applyFill="1" applyBorder="1" applyAlignment="1">
      <alignment horizontal="right" vertical="center" wrapText="1"/>
    </xf>
    <xf numFmtId="38" fontId="23" fillId="33" borderId="19" xfId="48" applyFont="1" applyFill="1" applyBorder="1" applyAlignment="1">
      <alignment horizontal="right" vertical="center" wrapText="1"/>
    </xf>
    <xf numFmtId="38" fontId="23" fillId="33" borderId="28" xfId="48" applyFont="1" applyFill="1" applyBorder="1" applyAlignment="1">
      <alignment horizontal="right" vertical="center" wrapText="1"/>
    </xf>
    <xf numFmtId="38" fontId="7" fillId="33" borderId="47" xfId="48" applyFont="1" applyFill="1" applyBorder="1" applyAlignment="1">
      <alignment horizontal="right" vertical="center" wrapText="1"/>
    </xf>
    <xf numFmtId="38" fontId="7" fillId="33" borderId="58" xfId="48" applyFont="1" applyFill="1" applyBorder="1" applyAlignment="1">
      <alignment horizontal="right" vertical="center" wrapText="1"/>
    </xf>
    <xf numFmtId="38" fontId="37" fillId="0" borderId="70" xfId="48" applyFont="1" applyFill="1" applyBorder="1" applyAlignment="1">
      <alignment horizontal="center" vertical="center" wrapText="1"/>
    </xf>
    <xf numFmtId="38" fontId="31" fillId="0" borderId="71" xfId="48" applyFont="1" applyFill="1" applyBorder="1" applyAlignment="1">
      <alignment horizontal="center" vertical="center" wrapText="1"/>
    </xf>
    <xf numFmtId="38" fontId="31" fillId="0" borderId="34" xfId="48" applyFont="1" applyFill="1" applyBorder="1" applyAlignment="1">
      <alignment horizontal="center" vertical="center" wrapText="1"/>
    </xf>
    <xf numFmtId="38" fontId="31" fillId="0" borderId="10" xfId="48" applyFont="1" applyFill="1" applyBorder="1" applyAlignment="1">
      <alignment horizontal="center" vertical="center" wrapText="1"/>
    </xf>
    <xf numFmtId="38" fontId="34" fillId="0" borderId="71" xfId="48" applyFont="1" applyFill="1" applyBorder="1" applyAlignment="1">
      <alignment horizontal="center" vertical="center" wrapText="1"/>
    </xf>
    <xf numFmtId="38" fontId="19" fillId="0" borderId="71" xfId="48" applyFont="1" applyFill="1" applyBorder="1" applyAlignment="1">
      <alignment horizontal="center" vertical="center" wrapText="1"/>
    </xf>
    <xf numFmtId="38" fontId="33" fillId="0" borderId="71" xfId="48" applyFont="1" applyFill="1" applyBorder="1" applyAlignment="1">
      <alignment horizontal="left" vertical="center" wrapText="1" shrinkToFit="1"/>
    </xf>
    <xf numFmtId="38" fontId="19" fillId="0" borderId="71" xfId="48" applyFont="1" applyFill="1" applyBorder="1" applyAlignment="1">
      <alignment horizontal="left" vertical="center" wrapText="1" shrinkToFit="1"/>
    </xf>
    <xf numFmtId="38" fontId="34" fillId="0" borderId="71" xfId="48" applyFont="1" applyFill="1" applyBorder="1" applyAlignment="1">
      <alignment horizontal="left" vertical="center" wrapText="1" shrinkToFit="1"/>
    </xf>
    <xf numFmtId="38" fontId="34" fillId="0" borderId="10" xfId="48" applyFont="1" applyFill="1" applyBorder="1" applyAlignment="1">
      <alignment horizontal="center" vertical="center" wrapText="1"/>
    </xf>
    <xf numFmtId="38" fontId="34" fillId="0" borderId="10" xfId="48" applyFont="1" applyFill="1" applyBorder="1" applyAlignment="1">
      <alignment horizontal="center" wrapText="1"/>
    </xf>
    <xf numFmtId="38" fontId="19" fillId="0" borderId="10" xfId="48" applyFont="1" applyFill="1" applyBorder="1" applyAlignment="1">
      <alignment horizontal="center" vertical="center"/>
    </xf>
    <xf numFmtId="38" fontId="19" fillId="0" borderId="10" xfId="48" applyFont="1" applyFill="1" applyBorder="1" applyAlignment="1">
      <alignment horizontal="center" wrapText="1"/>
    </xf>
    <xf numFmtId="38" fontId="28" fillId="33" borderId="10" xfId="48" applyFont="1" applyFill="1" applyBorder="1" applyAlignment="1">
      <alignment horizontal="right" vertical="center" wrapText="1"/>
    </xf>
    <xf numFmtId="38" fontId="20" fillId="33" borderId="10" xfId="48" applyFont="1" applyFill="1" applyBorder="1" applyAlignment="1">
      <alignment horizontal="right" vertical="center" wrapText="1"/>
    </xf>
    <xf numFmtId="38" fontId="21" fillId="33" borderId="10" xfId="48" applyFont="1" applyFill="1" applyBorder="1" applyAlignment="1">
      <alignment horizontal="right" vertical="center" wrapText="1"/>
    </xf>
    <xf numFmtId="38" fontId="12" fillId="0" borderId="10" xfId="48" applyFont="1" applyFill="1" applyBorder="1" applyAlignment="1">
      <alignment horizontal="center" vertical="center" wrapText="1"/>
    </xf>
    <xf numFmtId="38" fontId="48" fillId="0" borderId="10" xfId="48" applyFont="1" applyFill="1" applyBorder="1" applyAlignment="1">
      <alignment horizontal="center" vertical="center" wrapText="1"/>
    </xf>
    <xf numFmtId="38" fontId="49" fillId="33" borderId="10" xfId="48" applyFont="1" applyFill="1" applyBorder="1" applyAlignment="1">
      <alignment horizontal="right" vertical="center" wrapText="1"/>
    </xf>
    <xf numFmtId="38" fontId="30" fillId="33" borderId="10" xfId="48" applyFont="1" applyFill="1" applyBorder="1" applyAlignment="1">
      <alignment horizontal="right" vertical="center" wrapText="1"/>
    </xf>
    <xf numFmtId="38" fontId="54" fillId="0" borderId="10" xfId="48" applyFont="1" applyFill="1" applyBorder="1" applyAlignment="1">
      <alignment horizontal="center" vertical="center" wrapText="1"/>
    </xf>
    <xf numFmtId="38" fontId="53" fillId="0" borderId="10" xfId="48" applyFont="1" applyFill="1" applyBorder="1" applyAlignment="1">
      <alignment horizontal="center" vertical="center" wrapText="1"/>
    </xf>
    <xf numFmtId="38" fontId="38" fillId="33" borderId="10" xfId="48" applyFont="1" applyFill="1" applyBorder="1" applyAlignment="1">
      <alignment horizontal="right" vertical="center" wrapText="1"/>
    </xf>
    <xf numFmtId="38" fontId="31" fillId="33" borderId="10" xfId="48" applyFont="1" applyFill="1" applyBorder="1" applyAlignment="1">
      <alignment horizontal="right" vertical="center" wrapText="1"/>
    </xf>
    <xf numFmtId="38" fontId="21" fillId="0" borderId="34" xfId="48" applyFont="1" applyFill="1" applyBorder="1" applyAlignment="1">
      <alignment horizontal="center" vertical="center" wrapText="1"/>
    </xf>
    <xf numFmtId="38" fontId="20" fillId="0" borderId="34" xfId="48" applyFont="1" applyFill="1" applyBorder="1" applyAlignment="1">
      <alignment horizontal="center" vertical="center" wrapText="1"/>
    </xf>
    <xf numFmtId="38" fontId="44" fillId="0" borderId="72" xfId="48" applyFont="1" applyFill="1" applyBorder="1" applyAlignment="1">
      <alignment horizontal="center" vertical="center" wrapText="1"/>
    </xf>
    <xf numFmtId="38" fontId="53" fillId="0" borderId="73" xfId="48" applyFont="1" applyFill="1" applyBorder="1" applyAlignment="1">
      <alignment horizontal="center" vertical="center" wrapText="1"/>
    </xf>
    <xf numFmtId="38" fontId="53" fillId="0" borderId="74" xfId="48" applyFont="1" applyFill="1" applyBorder="1" applyAlignment="1">
      <alignment horizontal="center" vertical="center" wrapText="1"/>
    </xf>
    <xf numFmtId="38" fontId="52" fillId="33" borderId="10" xfId="48" applyFont="1" applyFill="1" applyBorder="1" applyAlignment="1">
      <alignment horizontal="right" vertical="center" wrapText="1"/>
    </xf>
    <xf numFmtId="38" fontId="51" fillId="33" borderId="10" xfId="48" applyFont="1" applyFill="1" applyBorder="1" applyAlignment="1">
      <alignment horizontal="right" vertical="center" wrapText="1"/>
    </xf>
    <xf numFmtId="38" fontId="44" fillId="0" borderId="10" xfId="48" applyFont="1" applyFill="1" applyBorder="1" applyAlignment="1">
      <alignment horizontal="center" vertical="center" wrapText="1"/>
    </xf>
    <xf numFmtId="38" fontId="50" fillId="33" borderId="10" xfId="48" applyFont="1" applyFill="1" applyBorder="1" applyAlignment="1">
      <alignment horizontal="right" vertical="center" wrapText="1"/>
    </xf>
    <xf numFmtId="38" fontId="12" fillId="0" borderId="40" xfId="48" applyFont="1" applyFill="1" applyBorder="1" applyAlignment="1">
      <alignment horizontal="center" vertical="center" wrapText="1"/>
    </xf>
    <xf numFmtId="38" fontId="48" fillId="0" borderId="48" xfId="48" applyFont="1" applyFill="1" applyBorder="1" applyAlignment="1">
      <alignment horizontal="center" vertical="center" wrapText="1"/>
    </xf>
    <xf numFmtId="38" fontId="49" fillId="33" borderId="48" xfId="48" applyFont="1" applyFill="1" applyBorder="1" applyAlignment="1">
      <alignment horizontal="right" vertical="center" wrapText="1"/>
    </xf>
    <xf numFmtId="38" fontId="30" fillId="33" borderId="48" xfId="48" applyFont="1" applyFill="1" applyBorder="1" applyAlignment="1">
      <alignment horizontal="right" vertical="center" wrapText="1"/>
    </xf>
    <xf numFmtId="38" fontId="11" fillId="0" borderId="10" xfId="48" applyFont="1" applyFill="1" applyBorder="1" applyAlignment="1">
      <alignment horizontal="center" vertical="center" wrapText="1"/>
    </xf>
    <xf numFmtId="38" fontId="5" fillId="33" borderId="10" xfId="48" applyFont="1" applyFill="1" applyBorder="1" applyAlignment="1">
      <alignment horizontal="right" vertical="center" wrapText="1"/>
    </xf>
    <xf numFmtId="38" fontId="52" fillId="33" borderId="48" xfId="48" applyFont="1" applyFill="1" applyBorder="1" applyAlignment="1">
      <alignment horizontal="right" vertical="center" wrapText="1"/>
    </xf>
    <xf numFmtId="38" fontId="51" fillId="33" borderId="48" xfId="48" applyFont="1" applyFill="1" applyBorder="1" applyAlignment="1">
      <alignment horizontal="right" vertical="center" wrapText="1"/>
    </xf>
    <xf numFmtId="38" fontId="34" fillId="0" borderId="71" xfId="48" applyFont="1" applyFill="1" applyBorder="1" applyAlignment="1">
      <alignment horizontal="left" vertical="center" wrapText="1"/>
    </xf>
    <xf numFmtId="38" fontId="19" fillId="0" borderId="71" xfId="48" applyFont="1" applyFill="1" applyBorder="1" applyAlignment="1">
      <alignment horizontal="left" vertical="center" wrapText="1"/>
    </xf>
    <xf numFmtId="38" fontId="10" fillId="33" borderId="48" xfId="48" applyFont="1" applyFill="1" applyBorder="1" applyAlignment="1">
      <alignment horizontal="right" vertical="center" wrapText="1"/>
    </xf>
    <xf numFmtId="38" fontId="57" fillId="33" borderId="48" xfId="48" applyFont="1" applyFill="1" applyBorder="1" applyAlignment="1">
      <alignment horizontal="right" vertical="center" wrapText="1"/>
    </xf>
    <xf numFmtId="38" fontId="12" fillId="33" borderId="10" xfId="48" applyFont="1" applyFill="1" applyBorder="1" applyAlignment="1">
      <alignment horizontal="right" vertical="center" wrapText="1"/>
    </xf>
    <xf numFmtId="38" fontId="48" fillId="33" borderId="10" xfId="48" applyFont="1" applyFill="1" applyBorder="1" applyAlignment="1">
      <alignment horizontal="right" vertical="center" wrapText="1"/>
    </xf>
    <xf numFmtId="38" fontId="21" fillId="33" borderId="65" xfId="48" applyFont="1" applyFill="1" applyBorder="1" applyAlignment="1">
      <alignment horizontal="right" vertical="center" shrinkToFit="1"/>
    </xf>
    <xf numFmtId="38" fontId="20" fillId="33" borderId="14" xfId="48" applyFont="1" applyFill="1" applyBorder="1" applyAlignment="1">
      <alignment horizontal="right" vertical="center" shrinkToFit="1"/>
    </xf>
    <xf numFmtId="38" fontId="11" fillId="33" borderId="10" xfId="48" applyFont="1" applyFill="1" applyBorder="1" applyAlignment="1">
      <alignment horizontal="right" vertical="center" wrapText="1"/>
    </xf>
    <xf numFmtId="38" fontId="37" fillId="0" borderId="75" xfId="48" applyFont="1" applyFill="1" applyBorder="1" applyAlignment="1">
      <alignment horizontal="center" vertical="center" wrapText="1"/>
    </xf>
    <xf numFmtId="38" fontId="31" fillId="0" borderId="76" xfId="48" applyFont="1" applyFill="1" applyBorder="1" applyAlignment="1">
      <alignment horizontal="center" vertical="center" wrapText="1"/>
    </xf>
    <xf numFmtId="38" fontId="31" fillId="0" borderId="77" xfId="48" applyFont="1" applyFill="1" applyBorder="1" applyAlignment="1">
      <alignment horizontal="center" vertical="center" wrapText="1"/>
    </xf>
    <xf numFmtId="38" fontId="37" fillId="0" borderId="10" xfId="48" applyFont="1" applyFill="1" applyBorder="1" applyAlignment="1">
      <alignment horizontal="center" wrapText="1"/>
    </xf>
    <xf numFmtId="38" fontId="31" fillId="0" borderId="10" xfId="48" applyFont="1" applyFill="1" applyBorder="1" applyAlignment="1">
      <alignment horizontal="center" wrapText="1"/>
    </xf>
    <xf numFmtId="38" fontId="37" fillId="0" borderId="10" xfId="48" applyFont="1" applyFill="1" applyBorder="1" applyAlignment="1">
      <alignment horizontal="center" vertical="center" wrapText="1"/>
    </xf>
    <xf numFmtId="38" fontId="37" fillId="0" borderId="71" xfId="48" applyFont="1" applyFill="1" applyBorder="1" applyAlignment="1">
      <alignment horizontal="left" vertical="center" wrapText="1"/>
    </xf>
    <xf numFmtId="38" fontId="31" fillId="0" borderId="71" xfId="48" applyFont="1" applyFill="1" applyBorder="1" applyAlignment="1">
      <alignment horizontal="left" vertical="center" wrapText="1"/>
    </xf>
    <xf numFmtId="38" fontId="31" fillId="0" borderId="78" xfId="48" applyFont="1" applyFill="1" applyBorder="1" applyAlignment="1">
      <alignment horizontal="center" vertical="center" wrapText="1"/>
    </xf>
    <xf numFmtId="38" fontId="31" fillId="0" borderId="79" xfId="48" applyFont="1" applyFill="1" applyBorder="1" applyAlignment="1">
      <alignment horizontal="left" vertical="center" wrapText="1"/>
    </xf>
    <xf numFmtId="38" fontId="24" fillId="0" borderId="80" xfId="48" applyFont="1" applyBorder="1" applyAlignment="1">
      <alignment horizontal="left" vertical="top"/>
    </xf>
    <xf numFmtId="38" fontId="21" fillId="0" borderId="81" xfId="48" applyFont="1" applyFill="1" applyBorder="1" applyAlignment="1">
      <alignment horizontal="right" wrapText="1"/>
    </xf>
    <xf numFmtId="38" fontId="20" fillId="0" borderId="71" xfId="48" applyFont="1" applyFill="1" applyBorder="1" applyAlignment="1">
      <alignment horizontal="right" wrapText="1"/>
    </xf>
    <xf numFmtId="38" fontId="32" fillId="0" borderId="10" xfId="48" applyFont="1" applyFill="1" applyBorder="1" applyAlignment="1">
      <alignment horizontal="center" wrapText="1"/>
    </xf>
    <xf numFmtId="38" fontId="36" fillId="0" borderId="10" xfId="48" applyFont="1" applyFill="1" applyBorder="1" applyAlignment="1">
      <alignment horizontal="center" wrapText="1"/>
    </xf>
    <xf numFmtId="38" fontId="32" fillId="0" borderId="70" xfId="48" applyFont="1" applyFill="1" applyBorder="1" applyAlignment="1">
      <alignment horizontal="center" vertical="center" wrapText="1"/>
    </xf>
    <xf numFmtId="38" fontId="32" fillId="0" borderId="34" xfId="48" applyFont="1" applyFill="1" applyBorder="1" applyAlignment="1">
      <alignment horizontal="center" vertical="center" wrapText="1"/>
    </xf>
    <xf numFmtId="38" fontId="32" fillId="0" borderId="71" xfId="48" applyFont="1" applyFill="1" applyBorder="1" applyAlignment="1">
      <alignment vertical="center" wrapText="1"/>
    </xf>
    <xf numFmtId="38" fontId="19" fillId="0" borderId="71" xfId="48" applyFont="1" applyFill="1" applyBorder="1" applyAlignment="1">
      <alignment vertical="center" wrapText="1"/>
    </xf>
    <xf numFmtId="38" fontId="19" fillId="0" borderId="75" xfId="48" applyFont="1" applyFill="1" applyBorder="1" applyAlignment="1">
      <alignment vertical="center" wrapText="1"/>
    </xf>
    <xf numFmtId="38" fontId="21" fillId="0" borderId="71" xfId="48" applyFont="1" applyFill="1" applyBorder="1" applyAlignment="1">
      <alignment vertical="center" wrapText="1"/>
    </xf>
    <xf numFmtId="38" fontId="20" fillId="0" borderId="71" xfId="48" applyFont="1" applyFill="1" applyBorder="1" applyAlignment="1">
      <alignment vertical="center" wrapText="1"/>
    </xf>
    <xf numFmtId="38" fontId="20" fillId="0" borderId="75" xfId="48" applyFont="1" applyFill="1" applyBorder="1" applyAlignment="1">
      <alignment vertical="center" wrapText="1"/>
    </xf>
    <xf numFmtId="38" fontId="23" fillId="33" borderId="10" xfId="48" applyFont="1" applyFill="1" applyBorder="1" applyAlignment="1">
      <alignment horizontal="right" vertical="center" wrapText="1"/>
    </xf>
    <xf numFmtId="38" fontId="24" fillId="33" borderId="10" xfId="48" applyFont="1" applyFill="1" applyBorder="1" applyAlignment="1">
      <alignment horizontal="right" vertical="center" wrapText="1"/>
    </xf>
    <xf numFmtId="38" fontId="29" fillId="33" borderId="10" xfId="48" applyFont="1" applyFill="1" applyBorder="1" applyAlignment="1">
      <alignment horizontal="right" vertical="center" wrapText="1"/>
    </xf>
    <xf numFmtId="38" fontId="8" fillId="33" borderId="48" xfId="48" applyFont="1" applyFill="1" applyBorder="1" applyAlignment="1">
      <alignment horizontal="right" vertical="center" wrapText="1"/>
    </xf>
    <xf numFmtId="38" fontId="55" fillId="33" borderId="48" xfId="48" applyFont="1" applyFill="1" applyBorder="1" applyAlignment="1">
      <alignment horizontal="right" vertical="center" wrapText="1"/>
    </xf>
    <xf numFmtId="38" fontId="7" fillId="33" borderId="48" xfId="48" applyFont="1" applyFill="1" applyBorder="1" applyAlignment="1">
      <alignment horizontal="right" vertical="center" wrapText="1"/>
    </xf>
    <xf numFmtId="38" fontId="28" fillId="0" borderId="71" xfId="48" applyFont="1" applyFill="1" applyBorder="1" applyAlignment="1">
      <alignment horizontal="center" wrapText="1"/>
    </xf>
    <xf numFmtId="38" fontId="20" fillId="0" borderId="71" xfId="48" applyFont="1" applyFill="1" applyBorder="1" applyAlignment="1">
      <alignment horizontal="center" wrapText="1"/>
    </xf>
    <xf numFmtId="38" fontId="20" fillId="0" borderId="10" xfId="48" applyFont="1" applyFill="1" applyBorder="1" applyAlignment="1">
      <alignment horizontal="center" wrapText="1"/>
    </xf>
    <xf numFmtId="38" fontId="21" fillId="0" borderId="71" xfId="48" applyFont="1" applyFill="1" applyBorder="1" applyAlignment="1">
      <alignment horizontal="center" wrapText="1"/>
    </xf>
    <xf numFmtId="38" fontId="21" fillId="0" borderId="71" xfId="48" applyFont="1" applyFill="1" applyBorder="1" applyAlignment="1">
      <alignment horizontal="left" vertical="center" wrapText="1"/>
    </xf>
    <xf numFmtId="38" fontId="20" fillId="0" borderId="71" xfId="48" applyFont="1" applyFill="1" applyBorder="1" applyAlignment="1">
      <alignment horizontal="left" vertical="center" wrapText="1"/>
    </xf>
    <xf numFmtId="38" fontId="38" fillId="0" borderId="10" xfId="48" applyFont="1" applyFill="1" applyBorder="1" applyAlignment="1">
      <alignment horizontal="center" vertical="center" wrapText="1"/>
    </xf>
    <xf numFmtId="38" fontId="19" fillId="0" borderId="10" xfId="48" applyFont="1" applyFill="1" applyBorder="1" applyAlignment="1">
      <alignment horizontal="center" vertical="center" wrapText="1"/>
    </xf>
    <xf numFmtId="38" fontId="23" fillId="0" borderId="10" xfId="48" applyFont="1" applyFill="1" applyBorder="1" applyAlignment="1">
      <alignment horizontal="right" vertical="center" wrapText="1"/>
    </xf>
    <xf numFmtId="38" fontId="24" fillId="0" borderId="10" xfId="48" applyFont="1" applyFill="1" applyBorder="1" applyAlignment="1">
      <alignment horizontal="right" vertical="center" wrapText="1"/>
    </xf>
    <xf numFmtId="38" fontId="29" fillId="0" borderId="10" xfId="48" applyFont="1" applyFill="1" applyBorder="1" applyAlignment="1">
      <alignment horizontal="right" vertical="center" wrapText="1"/>
    </xf>
    <xf numFmtId="38" fontId="26" fillId="0" borderId="0" xfId="48" applyFont="1" applyFill="1" applyBorder="1" applyAlignment="1">
      <alignment horizontal="left" vertical="top" wrapText="1"/>
    </xf>
    <xf numFmtId="38" fontId="7" fillId="0" borderId="48" xfId="48" applyFont="1" applyFill="1" applyBorder="1" applyAlignment="1">
      <alignment horizontal="right" vertical="center" wrapText="1"/>
    </xf>
    <xf numFmtId="38" fontId="55" fillId="0" borderId="48" xfId="48" applyFont="1" applyFill="1" applyBorder="1" applyAlignment="1">
      <alignment horizontal="right" vertical="center" wrapText="1"/>
    </xf>
    <xf numFmtId="38" fontId="8" fillId="0" borderId="48" xfId="48" applyFont="1" applyFill="1" applyBorder="1" applyAlignment="1">
      <alignment horizontal="right" vertical="center" wrapText="1"/>
    </xf>
    <xf numFmtId="38" fontId="24" fillId="33" borderId="41" xfId="48" applyFont="1" applyFill="1" applyBorder="1" applyAlignment="1">
      <alignment horizontal="right" vertical="center" wrapText="1"/>
    </xf>
    <xf numFmtId="38" fontId="55" fillId="33" borderId="49" xfId="48" applyFont="1" applyFill="1" applyBorder="1" applyAlignment="1">
      <alignment horizontal="right" vertical="center" wrapText="1"/>
    </xf>
    <xf numFmtId="38" fontId="24" fillId="33" borderId="65" xfId="48" applyFont="1" applyFill="1" applyBorder="1" applyAlignment="1">
      <alignment horizontal="right" vertical="center" wrapText="1"/>
    </xf>
    <xf numFmtId="38" fontId="24" fillId="33" borderId="82" xfId="48" applyFont="1" applyFill="1" applyBorder="1" applyAlignment="1">
      <alignment horizontal="right" vertical="center" wrapText="1"/>
    </xf>
    <xf numFmtId="38" fontId="24" fillId="33" borderId="14" xfId="48" applyFont="1" applyFill="1" applyBorder="1" applyAlignment="1">
      <alignment horizontal="right" vertical="center" wrapText="1"/>
    </xf>
    <xf numFmtId="3" fontId="8" fillId="33" borderId="44" xfId="0" applyNumberFormat="1" applyFont="1" applyFill="1" applyBorder="1" applyAlignment="1">
      <alignment horizontal="right" vertical="center" wrapText="1"/>
    </xf>
    <xf numFmtId="3" fontId="55" fillId="33" borderId="44" xfId="0" applyNumberFormat="1" applyFont="1" applyFill="1" applyBorder="1" applyAlignment="1">
      <alignment horizontal="right" vertical="center" wrapText="1"/>
    </xf>
    <xf numFmtId="38" fontId="29" fillId="33" borderId="11" xfId="48" applyFont="1" applyFill="1" applyBorder="1" applyAlignment="1">
      <alignment horizontal="right" vertical="center" wrapText="1"/>
    </xf>
    <xf numFmtId="38" fontId="24" fillId="33" borderId="11" xfId="48" applyFont="1" applyFill="1" applyBorder="1" applyAlignment="1">
      <alignment horizontal="right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38" fontId="23" fillId="33" borderId="11" xfId="48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36" fillId="0" borderId="11" xfId="0" applyNumberFormat="1" applyFont="1" applyFill="1" applyBorder="1" applyAlignment="1">
      <alignment horizontal="center" wrapText="1"/>
    </xf>
    <xf numFmtId="0" fontId="21" fillId="0" borderId="83" xfId="0" applyNumberFormat="1" applyFont="1" applyFill="1" applyBorder="1" applyAlignment="1">
      <alignment horizontal="left" vertical="top" wrapText="1"/>
    </xf>
    <xf numFmtId="0" fontId="21" fillId="0" borderId="84" xfId="0" applyNumberFormat="1" applyFont="1" applyFill="1" applyBorder="1" applyAlignment="1">
      <alignment horizontal="left" vertical="top" wrapText="1"/>
    </xf>
    <xf numFmtId="0" fontId="21" fillId="0" borderId="85" xfId="0" applyNumberFormat="1" applyFont="1" applyFill="1" applyBorder="1" applyAlignment="1">
      <alignment horizontal="left" vertical="top" wrapText="1"/>
    </xf>
    <xf numFmtId="0" fontId="21" fillId="0" borderId="86" xfId="0" applyNumberFormat="1" applyFont="1" applyFill="1" applyBorder="1" applyAlignment="1">
      <alignment horizontal="center" vertical="center" wrapText="1"/>
    </xf>
    <xf numFmtId="0" fontId="21" fillId="0" borderId="87" xfId="0" applyNumberFormat="1" applyFont="1" applyFill="1" applyBorder="1" applyAlignment="1">
      <alignment horizontal="center" vertical="center" wrapText="1"/>
    </xf>
    <xf numFmtId="0" fontId="21" fillId="0" borderId="86" xfId="0" applyNumberFormat="1" applyFont="1" applyFill="1" applyBorder="1" applyAlignment="1">
      <alignment vertical="center" wrapText="1"/>
    </xf>
    <xf numFmtId="0" fontId="20" fillId="0" borderId="86" xfId="0" applyFont="1" applyFill="1" applyBorder="1" applyAlignment="1">
      <alignment vertical="center" wrapText="1"/>
    </xf>
    <xf numFmtId="0" fontId="20" fillId="0" borderId="83" xfId="0" applyFont="1" applyFill="1" applyBorder="1" applyAlignment="1">
      <alignment vertical="center" wrapText="1"/>
    </xf>
    <xf numFmtId="0" fontId="21" fillId="0" borderId="88" xfId="0" applyNumberFormat="1" applyFont="1" applyFill="1" applyBorder="1" applyAlignment="1">
      <alignment horizontal="right" wrapText="1"/>
    </xf>
    <xf numFmtId="0" fontId="21" fillId="0" borderId="86" xfId="0" applyNumberFormat="1" applyFont="1" applyFill="1" applyBorder="1" applyAlignment="1">
      <alignment horizontal="right" wrapText="1"/>
    </xf>
    <xf numFmtId="0" fontId="20" fillId="0" borderId="86" xfId="0" applyFont="1" applyFill="1" applyBorder="1" applyAlignment="1">
      <alignment horizontal="right" wrapText="1"/>
    </xf>
    <xf numFmtId="0" fontId="37" fillId="0" borderId="10" xfId="0" applyNumberFormat="1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horizontal="right" vertical="center" wrapText="1"/>
    </xf>
    <xf numFmtId="0" fontId="21" fillId="0" borderId="75" xfId="0" applyNumberFormat="1" applyFont="1" applyFill="1" applyBorder="1" applyAlignment="1">
      <alignment horizontal="center" vertical="center" wrapText="1"/>
    </xf>
    <xf numFmtId="0" fontId="21" fillId="0" borderId="76" xfId="0" applyNumberFormat="1" applyFont="1" applyFill="1" applyBorder="1" applyAlignment="1">
      <alignment horizontal="center" vertical="center" wrapText="1"/>
    </xf>
    <xf numFmtId="0" fontId="21" fillId="0" borderId="78" xfId="0" applyNumberFormat="1" applyFont="1" applyFill="1" applyBorder="1" applyAlignment="1">
      <alignment horizontal="center" vertical="center" wrapText="1"/>
    </xf>
    <xf numFmtId="0" fontId="32" fillId="0" borderId="89" xfId="0" applyNumberFormat="1" applyFont="1" applyFill="1" applyBorder="1" applyAlignment="1">
      <alignment horizontal="left" vertical="center" wrapText="1"/>
    </xf>
    <xf numFmtId="0" fontId="32" fillId="0" borderId="76" xfId="0" applyNumberFormat="1" applyFont="1" applyFill="1" applyBorder="1" applyAlignment="1">
      <alignment horizontal="left" vertical="center" wrapText="1"/>
    </xf>
    <xf numFmtId="0" fontId="21" fillId="0" borderId="75" xfId="0" applyNumberFormat="1" applyFont="1" applyFill="1" applyBorder="1" applyAlignment="1">
      <alignment horizontal="left" vertical="center" wrapText="1"/>
    </xf>
    <xf numFmtId="0" fontId="21" fillId="0" borderId="76" xfId="0" applyNumberFormat="1" applyFont="1" applyFill="1" applyBorder="1" applyAlignment="1">
      <alignment horizontal="left" vertical="center" wrapText="1"/>
    </xf>
    <xf numFmtId="0" fontId="21" fillId="0" borderId="90" xfId="0" applyNumberFormat="1" applyFont="1" applyFill="1" applyBorder="1" applyAlignment="1">
      <alignment horizontal="left" vertical="center" wrapText="1"/>
    </xf>
    <xf numFmtId="0" fontId="20" fillId="0" borderId="91" xfId="0" applyFont="1" applyFill="1" applyBorder="1" applyAlignment="1">
      <alignment horizontal="left" vertical="center" wrapText="1"/>
    </xf>
    <xf numFmtId="0" fontId="20" fillId="0" borderId="92" xfId="0" applyFont="1" applyFill="1" applyBorder="1" applyAlignment="1">
      <alignment horizontal="left" vertical="center" wrapText="1"/>
    </xf>
    <xf numFmtId="0" fontId="31" fillId="0" borderId="68" xfId="0" applyFont="1" applyFill="1" applyBorder="1" applyAlignment="1">
      <alignment horizontal="right" vertical="center" wrapText="1"/>
    </xf>
    <xf numFmtId="0" fontId="31" fillId="0" borderId="93" xfId="0" applyFont="1" applyFill="1" applyBorder="1" applyAlignment="1">
      <alignment horizontal="right" vertical="center" wrapText="1"/>
    </xf>
    <xf numFmtId="38" fontId="49" fillId="34" borderId="44" xfId="48" applyFont="1" applyFill="1" applyBorder="1" applyAlignment="1">
      <alignment horizontal="right" vertical="center" wrapText="1"/>
    </xf>
    <xf numFmtId="38" fontId="20" fillId="0" borderId="55" xfId="48" applyFont="1" applyBorder="1" applyAlignment="1">
      <alignment horizontal="left" vertical="top"/>
    </xf>
    <xf numFmtId="38" fontId="24" fillId="0" borderId="0" xfId="48" applyFont="1" applyAlignment="1">
      <alignment horizontal="left" vertical="center"/>
    </xf>
    <xf numFmtId="38" fontId="28" fillId="34" borderId="11" xfId="48" applyFont="1" applyFill="1" applyBorder="1" applyAlignment="1">
      <alignment horizontal="right" vertical="center" wrapText="1"/>
    </xf>
    <xf numFmtId="38" fontId="32" fillId="0" borderId="86" xfId="48" applyFont="1" applyFill="1" applyBorder="1" applyAlignment="1">
      <alignment horizontal="left" vertical="center" wrapText="1"/>
    </xf>
    <xf numFmtId="38" fontId="36" fillId="0" borderId="86" xfId="48" applyFont="1" applyFill="1" applyBorder="1" applyAlignment="1">
      <alignment horizontal="center" vertical="center" wrapText="1"/>
    </xf>
    <xf numFmtId="38" fontId="32" fillId="0" borderId="11" xfId="48" applyFont="1" applyFill="1" applyBorder="1" applyAlignment="1">
      <alignment horizontal="center" vertical="center" wrapText="1"/>
    </xf>
    <xf numFmtId="38" fontId="36" fillId="0" borderId="94" xfId="48" applyFont="1" applyFill="1" applyBorder="1" applyAlignment="1">
      <alignment horizontal="center" vertical="center" wrapText="1"/>
    </xf>
    <xf numFmtId="38" fontId="36" fillId="0" borderId="11" xfId="48" applyFont="1" applyFill="1" applyBorder="1" applyAlignment="1">
      <alignment horizontal="center" vertical="center" wrapText="1"/>
    </xf>
    <xf numFmtId="38" fontId="32" fillId="0" borderId="94" xfId="48" applyFont="1" applyFill="1" applyBorder="1" applyAlignment="1">
      <alignment horizontal="center" vertical="center" wrapText="1"/>
    </xf>
    <xf numFmtId="38" fontId="36" fillId="0" borderId="95" xfId="48" applyFont="1" applyFill="1" applyBorder="1" applyAlignment="1">
      <alignment horizontal="center" vertical="center" wrapText="1"/>
    </xf>
    <xf numFmtId="38" fontId="32" fillId="0" borderId="11" xfId="48" applyFont="1" applyFill="1" applyBorder="1" applyAlignment="1">
      <alignment horizontal="center" vertical="top" wrapText="1"/>
    </xf>
    <xf numFmtId="38" fontId="5" fillId="34" borderId="44" xfId="48" applyFont="1" applyFill="1" applyBorder="1" applyAlignment="1">
      <alignment horizontal="right" vertical="center" wrapText="1"/>
    </xf>
    <xf numFmtId="38" fontId="21" fillId="34" borderId="11" xfId="48" applyFont="1" applyFill="1" applyBorder="1" applyAlignment="1">
      <alignment horizontal="right" vertical="center" wrapText="1"/>
    </xf>
    <xf numFmtId="38" fontId="32" fillId="0" borderId="83" xfId="48" applyFont="1" applyFill="1" applyBorder="1" applyAlignment="1">
      <alignment horizontal="left" vertical="center" wrapText="1"/>
    </xf>
    <xf numFmtId="38" fontId="32" fillId="0" borderId="84" xfId="48" applyFont="1" applyFill="1" applyBorder="1" applyAlignment="1">
      <alignment horizontal="left" vertical="center" wrapText="1"/>
    </xf>
    <xf numFmtId="38" fontId="32" fillId="0" borderId="85" xfId="48" applyFont="1" applyFill="1" applyBorder="1" applyAlignment="1">
      <alignment horizontal="left" vertical="center" wrapText="1"/>
    </xf>
    <xf numFmtId="38" fontId="19" fillId="0" borderId="86" xfId="48" applyFont="1" applyFill="1" applyBorder="1" applyAlignment="1">
      <alignment horizontal="left" vertical="center" wrapText="1"/>
    </xf>
    <xf numFmtId="38" fontId="20" fillId="34" borderId="11" xfId="48" applyFont="1" applyFill="1" applyBorder="1" applyAlignment="1">
      <alignment horizontal="right" vertical="center" wrapText="1"/>
    </xf>
    <xf numFmtId="38" fontId="30" fillId="34" borderId="44" xfId="48" applyFont="1" applyFill="1" applyBorder="1" applyAlignment="1">
      <alignment horizontal="right" vertical="center" wrapText="1"/>
    </xf>
    <xf numFmtId="38" fontId="14" fillId="0" borderId="96" xfId="48" applyFont="1" applyFill="1" applyBorder="1" applyAlignment="1">
      <alignment horizontal="center" vertical="center" wrapText="1"/>
    </xf>
    <xf numFmtId="38" fontId="14" fillId="0" borderId="44" xfId="48" applyFont="1" applyFill="1" applyBorder="1" applyAlignment="1">
      <alignment horizontal="center" vertical="center" wrapText="1"/>
    </xf>
    <xf numFmtId="0" fontId="32" fillId="0" borderId="86" xfId="0" applyNumberFormat="1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right" vertical="center" wrapText="1"/>
    </xf>
    <xf numFmtId="0" fontId="36" fillId="0" borderId="86" xfId="0" applyNumberFormat="1" applyFont="1" applyFill="1" applyBorder="1" applyAlignment="1">
      <alignment horizontal="left" vertical="center" wrapText="1"/>
    </xf>
    <xf numFmtId="0" fontId="32" fillId="0" borderId="86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top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38" fontId="58" fillId="34" borderId="11" xfId="48" applyFont="1" applyFill="1" applyBorder="1" applyAlignment="1">
      <alignment horizontal="right" vertical="center" wrapText="1"/>
    </xf>
    <xf numFmtId="38" fontId="58" fillId="34" borderId="12" xfId="48" applyFont="1" applyFill="1" applyBorder="1" applyAlignment="1">
      <alignment horizontal="right" vertical="center" wrapText="1"/>
    </xf>
    <xf numFmtId="38" fontId="49" fillId="34" borderId="45" xfId="48" applyFont="1" applyFill="1" applyBorder="1" applyAlignment="1">
      <alignment horizontal="right" vertical="center" wrapText="1"/>
    </xf>
    <xf numFmtId="0" fontId="20" fillId="0" borderId="55" xfId="0" applyFont="1" applyFill="1" applyBorder="1" applyAlignment="1">
      <alignment horizontal="left"/>
    </xf>
    <xf numFmtId="0" fontId="36" fillId="0" borderId="27" xfId="0" applyNumberFormat="1" applyFont="1" applyFill="1" applyBorder="1" applyAlignment="1">
      <alignment horizontal="center" wrapText="1"/>
    </xf>
    <xf numFmtId="0" fontId="36" fillId="0" borderId="26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177" fontId="32" fillId="33" borderId="10" xfId="0" applyNumberFormat="1" applyFont="1" applyFill="1" applyBorder="1" applyAlignment="1">
      <alignment horizontal="right" vertical="center" wrapText="1"/>
    </xf>
    <xf numFmtId="0" fontId="14" fillId="0" borderId="56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32" fillId="0" borderId="53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2" fillId="0" borderId="59" xfId="0" applyNumberFormat="1" applyFont="1" applyFill="1" applyBorder="1" applyAlignment="1">
      <alignment horizontal="center" vertical="center" textRotation="255" wrapText="1"/>
    </xf>
    <xf numFmtId="0" fontId="19" fillId="0" borderId="60" xfId="0" applyFont="1" applyFill="1" applyBorder="1" applyAlignment="1">
      <alignment horizontal="center" vertical="center" textRotation="255" wrapText="1"/>
    </xf>
    <xf numFmtId="0" fontId="19" fillId="0" borderId="61" xfId="0" applyFont="1" applyFill="1" applyBorder="1" applyAlignment="1">
      <alignment horizontal="center" vertical="center" textRotation="255" wrapText="1"/>
    </xf>
    <xf numFmtId="0" fontId="32" fillId="0" borderId="97" xfId="0" applyNumberFormat="1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36" fillId="0" borderId="68" xfId="0" applyNumberFormat="1" applyFont="1" applyFill="1" applyBorder="1" applyAlignment="1">
      <alignment horizontal="center" wrapText="1"/>
    </xf>
    <xf numFmtId="0" fontId="36" fillId="0" borderId="99" xfId="0" applyNumberFormat="1" applyFont="1" applyFill="1" applyBorder="1" applyAlignment="1">
      <alignment horizontal="center" wrapText="1"/>
    </xf>
    <xf numFmtId="0" fontId="36" fillId="0" borderId="69" xfId="0" applyNumberFormat="1" applyFont="1" applyFill="1" applyBorder="1" applyAlignment="1">
      <alignment horizontal="center" wrapText="1"/>
    </xf>
    <xf numFmtId="0" fontId="36" fillId="0" borderId="100" xfId="0" applyNumberFormat="1" applyFont="1" applyFill="1" applyBorder="1" applyAlignment="1">
      <alignment horizontal="center" wrapText="1"/>
    </xf>
    <xf numFmtId="0" fontId="36" fillId="0" borderId="101" xfId="0" applyNumberFormat="1" applyFont="1" applyFill="1" applyBorder="1" applyAlignment="1">
      <alignment horizontal="center" wrapText="1"/>
    </xf>
    <xf numFmtId="0" fontId="36" fillId="0" borderId="102" xfId="0" applyNumberFormat="1" applyFont="1" applyFill="1" applyBorder="1" applyAlignment="1">
      <alignment horizontal="center" wrapText="1"/>
    </xf>
    <xf numFmtId="38" fontId="32" fillId="33" borderId="103" xfId="48" applyFont="1" applyFill="1" applyBorder="1" applyAlignment="1">
      <alignment horizontal="right" vertical="center" wrapText="1"/>
    </xf>
    <xf numFmtId="38" fontId="36" fillId="33" borderId="10" xfId="48" applyFont="1" applyFill="1" applyBorder="1" applyAlignment="1">
      <alignment horizontal="right" vertical="center" wrapText="1"/>
    </xf>
    <xf numFmtId="38" fontId="32" fillId="33" borderId="10" xfId="48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center" vertical="center"/>
    </xf>
    <xf numFmtId="0" fontId="32" fillId="0" borderId="104" xfId="0" applyNumberFormat="1" applyFont="1" applyFill="1" applyBorder="1" applyAlignment="1">
      <alignment horizontal="center" vertical="center" textRotation="255" wrapText="1"/>
    </xf>
    <xf numFmtId="38" fontId="15" fillId="33" borderId="105" xfId="48" applyFont="1" applyFill="1" applyBorder="1" applyAlignment="1">
      <alignment horizontal="right" vertical="center" wrapText="1"/>
    </xf>
    <xf numFmtId="0" fontId="32" fillId="0" borderId="83" xfId="0" applyNumberFormat="1" applyFont="1" applyFill="1" applyBorder="1" applyAlignment="1">
      <alignment horizontal="left" vertical="center" wrapText="1"/>
    </xf>
    <xf numFmtId="0" fontId="32" fillId="0" borderId="84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51" xfId="0" applyNumberFormat="1" applyFont="1" applyFill="1" applyBorder="1" applyAlignment="1">
      <alignment horizontal="left" vertical="center" wrapText="1"/>
    </xf>
    <xf numFmtId="0" fontId="36" fillId="0" borderId="16" xfId="0" applyNumberFormat="1" applyFont="1" applyFill="1" applyBorder="1" applyAlignment="1">
      <alignment horizontal="center" wrapText="1"/>
    </xf>
    <xf numFmtId="0" fontId="15" fillId="0" borderId="56" xfId="0" applyNumberFormat="1" applyFont="1" applyFill="1" applyBorder="1" applyAlignment="1">
      <alignment horizontal="center" vertical="center" wrapText="1"/>
    </xf>
    <xf numFmtId="3" fontId="15" fillId="33" borderId="105" xfId="0" applyNumberFormat="1" applyFont="1" applyFill="1" applyBorder="1" applyAlignment="1">
      <alignment horizontal="right" vertical="center" wrapText="1"/>
    </xf>
    <xf numFmtId="0" fontId="15" fillId="33" borderId="10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55" xfId="0" applyFont="1" applyBorder="1" applyAlignment="1">
      <alignment/>
    </xf>
    <xf numFmtId="0" fontId="54" fillId="0" borderId="83" xfId="0" applyNumberFormat="1" applyFont="1" applyFill="1" applyBorder="1" applyAlignment="1">
      <alignment horizontal="center" vertical="center" wrapText="1"/>
    </xf>
    <xf numFmtId="0" fontId="54" fillId="0" borderId="84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4" fillId="0" borderId="51" xfId="0" applyNumberFormat="1" applyFont="1" applyFill="1" applyBorder="1" applyAlignment="1">
      <alignment horizontal="center" vertical="center" wrapText="1"/>
    </xf>
    <xf numFmtId="0" fontId="36" fillId="0" borderId="83" xfId="0" applyNumberFormat="1" applyFont="1" applyFill="1" applyBorder="1" applyAlignment="1">
      <alignment vertical="center" wrapText="1"/>
    </xf>
    <xf numFmtId="0" fontId="36" fillId="0" borderId="84" xfId="0" applyNumberFormat="1" applyFont="1" applyFill="1" applyBorder="1" applyAlignment="1">
      <alignment vertical="center" wrapText="1"/>
    </xf>
    <xf numFmtId="0" fontId="36" fillId="0" borderId="17" xfId="0" applyNumberFormat="1" applyFont="1" applyFill="1" applyBorder="1" applyAlignment="1">
      <alignment vertical="center" wrapText="1"/>
    </xf>
    <xf numFmtId="0" fontId="36" fillId="0" borderId="51" xfId="0" applyNumberFormat="1" applyFont="1" applyFill="1" applyBorder="1" applyAlignment="1">
      <alignment vertical="center" wrapText="1"/>
    </xf>
    <xf numFmtId="0" fontId="32" fillId="0" borderId="83" xfId="0" applyNumberFormat="1" applyFont="1" applyFill="1" applyBorder="1" applyAlignment="1">
      <alignment vertical="center" wrapText="1"/>
    </xf>
    <xf numFmtId="0" fontId="32" fillId="0" borderId="84" xfId="0" applyNumberFormat="1" applyFont="1" applyFill="1" applyBorder="1" applyAlignment="1">
      <alignment vertical="center" wrapText="1"/>
    </xf>
    <xf numFmtId="0" fontId="32" fillId="0" borderId="17" xfId="0" applyNumberFormat="1" applyFont="1" applyFill="1" applyBorder="1" applyAlignment="1">
      <alignment vertical="center" wrapText="1"/>
    </xf>
    <xf numFmtId="0" fontId="32" fillId="0" borderId="51" xfId="0" applyNumberFormat="1" applyFont="1" applyFill="1" applyBorder="1" applyAlignment="1">
      <alignment vertical="center" wrapText="1"/>
    </xf>
    <xf numFmtId="0" fontId="32" fillId="0" borderId="106" xfId="0" applyNumberFormat="1" applyFont="1" applyFill="1" applyBorder="1" applyAlignment="1">
      <alignment vertical="center" wrapText="1"/>
    </xf>
    <xf numFmtId="0" fontId="32" fillId="0" borderId="107" xfId="0" applyNumberFormat="1" applyFont="1" applyFill="1" applyBorder="1" applyAlignment="1">
      <alignment vertical="center" wrapText="1"/>
    </xf>
    <xf numFmtId="0" fontId="32" fillId="0" borderId="108" xfId="0" applyNumberFormat="1" applyFont="1" applyFill="1" applyBorder="1" applyAlignment="1">
      <alignment vertical="center" wrapText="1"/>
    </xf>
    <xf numFmtId="0" fontId="36" fillId="0" borderId="109" xfId="0" applyNumberFormat="1" applyFont="1" applyFill="1" applyBorder="1" applyAlignment="1">
      <alignment horizontal="center" wrapText="1"/>
    </xf>
    <xf numFmtId="0" fontId="36" fillId="0" borderId="110" xfId="0" applyNumberFormat="1" applyFont="1" applyFill="1" applyBorder="1" applyAlignment="1">
      <alignment horizontal="center" wrapText="1"/>
    </xf>
    <xf numFmtId="0" fontId="36" fillId="0" borderId="32" xfId="0" applyNumberFormat="1" applyFont="1" applyFill="1" applyBorder="1" applyAlignment="1">
      <alignment horizontal="center" wrapText="1"/>
    </xf>
    <xf numFmtId="0" fontId="36" fillId="0" borderId="20" xfId="0" applyNumberFormat="1" applyFont="1" applyFill="1" applyBorder="1" applyAlignment="1">
      <alignment horizontal="center" wrapText="1"/>
    </xf>
    <xf numFmtId="0" fontId="36" fillId="0" borderId="19" xfId="0" applyNumberFormat="1" applyFont="1" applyFill="1" applyBorder="1" applyAlignment="1">
      <alignment horizontal="center" wrapText="1"/>
    </xf>
    <xf numFmtId="0" fontId="36" fillId="0" borderId="18" xfId="0" applyNumberFormat="1" applyFont="1" applyFill="1" applyBorder="1" applyAlignment="1">
      <alignment horizontal="center" wrapText="1"/>
    </xf>
    <xf numFmtId="0" fontId="36" fillId="0" borderId="28" xfId="0" applyNumberFormat="1" applyFont="1" applyFill="1" applyBorder="1" applyAlignment="1">
      <alignment horizontal="center" wrapText="1"/>
    </xf>
    <xf numFmtId="38" fontId="36" fillId="33" borderId="111" xfId="48" applyFont="1" applyFill="1" applyBorder="1" applyAlignment="1">
      <alignment horizontal="right" vertical="center" wrapText="1"/>
    </xf>
    <xf numFmtId="38" fontId="36" fillId="33" borderId="74" xfId="48" applyFont="1" applyFill="1" applyBorder="1" applyAlignment="1">
      <alignment horizontal="right" vertical="center" wrapText="1"/>
    </xf>
    <xf numFmtId="38" fontId="36" fillId="33" borderId="46" xfId="48" applyFont="1" applyFill="1" applyBorder="1" applyAlignment="1">
      <alignment horizontal="right" vertical="center" wrapText="1"/>
    </xf>
    <xf numFmtId="38" fontId="32" fillId="33" borderId="46" xfId="48" applyFont="1" applyFill="1" applyBorder="1" applyAlignment="1">
      <alignment horizontal="right" vertical="center" wrapText="1"/>
    </xf>
    <xf numFmtId="0" fontId="32" fillId="0" borderId="106" xfId="0" applyNumberFormat="1" applyFont="1" applyFill="1" applyBorder="1" applyAlignment="1">
      <alignment horizontal="center" vertical="center" wrapText="1"/>
    </xf>
    <xf numFmtId="0" fontId="32" fillId="0" borderId="107" xfId="0" applyNumberFormat="1" applyFont="1" applyFill="1" applyBorder="1" applyAlignment="1">
      <alignment horizontal="center" vertical="center" wrapText="1"/>
    </xf>
    <xf numFmtId="0" fontId="32" fillId="0" borderId="108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left" vertical="center" wrapText="1"/>
    </xf>
    <xf numFmtId="0" fontId="32" fillId="0" borderId="112" xfId="0" applyNumberFormat="1" applyFont="1" applyFill="1" applyBorder="1" applyAlignment="1">
      <alignment horizontal="left" vertical="center" wrapText="1"/>
    </xf>
    <xf numFmtId="38" fontId="15" fillId="33" borderId="113" xfId="48" applyFont="1" applyFill="1" applyBorder="1" applyAlignment="1">
      <alignment horizontal="right" vertical="center" wrapText="1"/>
    </xf>
    <xf numFmtId="0" fontId="36" fillId="0" borderId="114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36" fillId="0" borderId="115" xfId="0" applyNumberFormat="1" applyFont="1" applyFill="1" applyBorder="1" applyAlignment="1">
      <alignment horizontal="center" wrapText="1"/>
    </xf>
    <xf numFmtId="178" fontId="32" fillId="33" borderId="103" xfId="0" applyNumberFormat="1" applyFont="1" applyFill="1" applyBorder="1" applyAlignment="1">
      <alignment horizontal="center" vertical="center" shrinkToFit="1"/>
    </xf>
    <xf numFmtId="178" fontId="32" fillId="33" borderId="10" xfId="0" applyNumberFormat="1" applyFont="1" applyFill="1" applyBorder="1" applyAlignment="1">
      <alignment horizontal="center" vertical="center" shrinkToFit="1"/>
    </xf>
    <xf numFmtId="178" fontId="15" fillId="33" borderId="105" xfId="0" applyNumberFormat="1" applyFont="1" applyFill="1" applyBorder="1" applyAlignment="1">
      <alignment horizontal="right" vertical="center" shrinkToFit="1"/>
    </xf>
    <xf numFmtId="178" fontId="32" fillId="33" borderId="1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10</xdr:row>
      <xdr:rowOff>371475</xdr:rowOff>
    </xdr:from>
    <xdr:to>
      <xdr:col>3</xdr:col>
      <xdr:colOff>1285875</xdr:colOff>
      <xdr:row>11</xdr:row>
      <xdr:rowOff>381000</xdr:rowOff>
    </xdr:to>
    <xdr:sp>
      <xdr:nvSpPr>
        <xdr:cNvPr id="1" name="Rectangle 2"/>
        <xdr:cNvSpPr>
          <a:spLocks/>
        </xdr:cNvSpPr>
      </xdr:nvSpPr>
      <xdr:spPr>
        <a:xfrm>
          <a:off x="4248150" y="3114675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１㎡当たり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評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価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額</a:t>
          </a:r>
        </a:p>
      </xdr:txBody>
    </xdr:sp>
    <xdr:clientData/>
  </xdr:twoCellAnchor>
  <xdr:twoCellAnchor>
    <xdr:from>
      <xdr:col>4</xdr:col>
      <xdr:colOff>76200</xdr:colOff>
      <xdr:row>11</xdr:row>
      <xdr:rowOff>38100</xdr:rowOff>
    </xdr:from>
    <xdr:to>
      <xdr:col>4</xdr:col>
      <xdr:colOff>361950</xdr:colOff>
      <xdr:row>11</xdr:row>
      <xdr:rowOff>923925</xdr:rowOff>
    </xdr:to>
    <xdr:sp>
      <xdr:nvSpPr>
        <xdr:cNvPr id="2" name="Rectangle 4"/>
        <xdr:cNvSpPr>
          <a:spLocks/>
        </xdr:cNvSpPr>
      </xdr:nvSpPr>
      <xdr:spPr>
        <a:xfrm>
          <a:off x="5524500" y="3324225"/>
          <a:ext cx="285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適用件数</a:t>
          </a:r>
        </a:p>
      </xdr:txBody>
    </xdr:sp>
    <xdr:clientData/>
  </xdr:twoCellAnchor>
  <xdr:twoCellAnchor>
    <xdr:from>
      <xdr:col>5</xdr:col>
      <xdr:colOff>95250</xdr:colOff>
      <xdr:row>11</xdr:row>
      <xdr:rowOff>76200</xdr:rowOff>
    </xdr:from>
    <xdr:to>
      <xdr:col>5</xdr:col>
      <xdr:colOff>314325</xdr:colOff>
      <xdr:row>11</xdr:row>
      <xdr:rowOff>838200</xdr:rowOff>
    </xdr:to>
    <xdr:sp>
      <xdr:nvSpPr>
        <xdr:cNvPr id="3" name="Rectangle 5"/>
        <xdr:cNvSpPr>
          <a:spLocks/>
        </xdr:cNvSpPr>
      </xdr:nvSpPr>
      <xdr:spPr>
        <a:xfrm>
          <a:off x="5972175" y="3362325"/>
          <a:ext cx="219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全額控除</a:t>
          </a:r>
        </a:p>
      </xdr:txBody>
    </xdr:sp>
    <xdr:clientData/>
  </xdr:twoCellAnchor>
  <xdr:twoCellAnchor>
    <xdr:from>
      <xdr:col>5</xdr:col>
      <xdr:colOff>400050</xdr:colOff>
      <xdr:row>11</xdr:row>
      <xdr:rowOff>95250</xdr:rowOff>
    </xdr:from>
    <xdr:to>
      <xdr:col>5</xdr:col>
      <xdr:colOff>638175</xdr:colOff>
      <xdr:row>11</xdr:row>
      <xdr:rowOff>714375</xdr:rowOff>
    </xdr:to>
    <xdr:sp>
      <xdr:nvSpPr>
        <xdr:cNvPr id="4" name="Rectangle 6"/>
        <xdr:cNvSpPr>
          <a:spLocks/>
        </xdr:cNvSpPr>
      </xdr:nvSpPr>
      <xdr:spPr>
        <a:xfrm>
          <a:off x="6276975" y="3381375"/>
          <a:ext cx="2381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のもの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142875</xdr:colOff>
      <xdr:row>10</xdr:row>
      <xdr:rowOff>466725</xdr:rowOff>
    </xdr:from>
    <xdr:to>
      <xdr:col>6</xdr:col>
      <xdr:colOff>1266825</xdr:colOff>
      <xdr:row>11</xdr:row>
      <xdr:rowOff>342900</xdr:rowOff>
    </xdr:to>
    <xdr:sp>
      <xdr:nvSpPr>
        <xdr:cNvPr id="5" name="Rectangle 7"/>
        <xdr:cNvSpPr>
          <a:spLocks/>
        </xdr:cNvSpPr>
      </xdr:nvSpPr>
      <xdr:spPr>
        <a:xfrm>
          <a:off x="6762750" y="3209925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控　除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額</a:t>
          </a:r>
        </a:p>
      </xdr:txBody>
    </xdr:sp>
    <xdr:clientData/>
  </xdr:twoCellAnchor>
  <xdr:twoCellAnchor>
    <xdr:from>
      <xdr:col>9</xdr:col>
      <xdr:colOff>142875</xdr:colOff>
      <xdr:row>10</xdr:row>
      <xdr:rowOff>466725</xdr:rowOff>
    </xdr:from>
    <xdr:to>
      <xdr:col>9</xdr:col>
      <xdr:colOff>1266825</xdr:colOff>
      <xdr:row>11</xdr:row>
      <xdr:rowOff>342900</xdr:rowOff>
    </xdr:to>
    <xdr:sp>
      <xdr:nvSpPr>
        <xdr:cNvPr id="6" name="Rectangle 8"/>
        <xdr:cNvSpPr>
          <a:spLocks/>
        </xdr:cNvSpPr>
      </xdr:nvSpPr>
      <xdr:spPr>
        <a:xfrm>
          <a:off x="9372600" y="3209925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控　除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額</a:t>
          </a:r>
        </a:p>
      </xdr:txBody>
    </xdr:sp>
    <xdr:clientData/>
  </xdr:twoCellAnchor>
  <xdr:twoCellAnchor>
    <xdr:from>
      <xdr:col>7</xdr:col>
      <xdr:colOff>76200</xdr:colOff>
      <xdr:row>11</xdr:row>
      <xdr:rowOff>28575</xdr:rowOff>
    </xdr:from>
    <xdr:to>
      <xdr:col>7</xdr:col>
      <xdr:colOff>361950</xdr:colOff>
      <xdr:row>11</xdr:row>
      <xdr:rowOff>695325</xdr:rowOff>
    </xdr:to>
    <xdr:sp>
      <xdr:nvSpPr>
        <xdr:cNvPr id="7" name="Rectangle 9"/>
        <xdr:cNvSpPr>
          <a:spLocks/>
        </xdr:cNvSpPr>
      </xdr:nvSpPr>
      <xdr:spPr>
        <a:xfrm>
          <a:off x="8058150" y="3314700"/>
          <a:ext cx="2857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適用件数</a:t>
          </a:r>
        </a:p>
      </xdr:txBody>
    </xdr:sp>
    <xdr:clientData/>
  </xdr:twoCellAnchor>
  <xdr:twoCellAnchor>
    <xdr:from>
      <xdr:col>8</xdr:col>
      <xdr:colOff>123825</xdr:colOff>
      <xdr:row>11</xdr:row>
      <xdr:rowOff>28575</xdr:rowOff>
    </xdr:from>
    <xdr:to>
      <xdr:col>8</xdr:col>
      <xdr:colOff>352425</xdr:colOff>
      <xdr:row>11</xdr:row>
      <xdr:rowOff>695325</xdr:rowOff>
    </xdr:to>
    <xdr:sp>
      <xdr:nvSpPr>
        <xdr:cNvPr id="8" name="Rectangle 10"/>
        <xdr:cNvSpPr>
          <a:spLocks/>
        </xdr:cNvSpPr>
      </xdr:nvSpPr>
      <xdr:spPr>
        <a:xfrm>
          <a:off x="8610600" y="3314700"/>
          <a:ext cx="228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全額控除</a:t>
          </a:r>
        </a:p>
      </xdr:txBody>
    </xdr:sp>
    <xdr:clientData/>
  </xdr:twoCellAnchor>
  <xdr:twoCellAnchor>
    <xdr:from>
      <xdr:col>8</xdr:col>
      <xdr:colOff>419100</xdr:colOff>
      <xdr:row>11</xdr:row>
      <xdr:rowOff>47625</xdr:rowOff>
    </xdr:from>
    <xdr:to>
      <xdr:col>8</xdr:col>
      <xdr:colOff>638175</xdr:colOff>
      <xdr:row>11</xdr:row>
      <xdr:rowOff>619125</xdr:rowOff>
    </xdr:to>
    <xdr:sp>
      <xdr:nvSpPr>
        <xdr:cNvPr id="9" name="Rectangle 11"/>
        <xdr:cNvSpPr>
          <a:spLocks/>
        </xdr:cNvSpPr>
      </xdr:nvSpPr>
      <xdr:spPr>
        <a:xfrm>
          <a:off x="8905875" y="3333750"/>
          <a:ext cx="2190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のもの</a:t>
          </a:r>
        </a:p>
      </xdr:txBody>
    </xdr:sp>
    <xdr:clientData/>
  </xdr:twoCellAnchor>
  <xdr:twoCellAnchor>
    <xdr:from>
      <xdr:col>6</xdr:col>
      <xdr:colOff>161925</xdr:colOff>
      <xdr:row>10</xdr:row>
      <xdr:rowOff>457200</xdr:rowOff>
    </xdr:from>
    <xdr:to>
      <xdr:col>6</xdr:col>
      <xdr:colOff>1285875</xdr:colOff>
      <xdr:row>11</xdr:row>
      <xdr:rowOff>333375</xdr:rowOff>
    </xdr:to>
    <xdr:sp>
      <xdr:nvSpPr>
        <xdr:cNvPr id="10" name="Rectangle 12"/>
        <xdr:cNvSpPr>
          <a:spLocks/>
        </xdr:cNvSpPr>
      </xdr:nvSpPr>
      <xdr:spPr>
        <a:xfrm>
          <a:off x="6781800" y="3200400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控　除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額</a:t>
          </a:r>
        </a:p>
      </xdr:txBody>
    </xdr:sp>
    <xdr:clientData/>
  </xdr:twoCellAnchor>
  <xdr:twoCellAnchor>
    <xdr:from>
      <xdr:col>0</xdr:col>
      <xdr:colOff>714375</xdr:colOff>
      <xdr:row>11</xdr:row>
      <xdr:rowOff>714375</xdr:rowOff>
    </xdr:from>
    <xdr:to>
      <xdr:col>0</xdr:col>
      <xdr:colOff>1333500</xdr:colOff>
      <xdr:row>11</xdr:row>
      <xdr:rowOff>933450</xdr:rowOff>
    </xdr:to>
    <xdr:sp>
      <xdr:nvSpPr>
        <xdr:cNvPr id="11" name="Rectangle 14"/>
        <xdr:cNvSpPr>
          <a:spLocks/>
        </xdr:cNvSpPr>
      </xdr:nvSpPr>
      <xdr:spPr>
        <a:xfrm>
          <a:off x="714375" y="400050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（イ）</a:t>
          </a:r>
        </a:p>
      </xdr:txBody>
    </xdr:sp>
    <xdr:clientData/>
  </xdr:twoCellAnchor>
  <xdr:twoCellAnchor>
    <xdr:from>
      <xdr:col>5</xdr:col>
      <xdr:colOff>104775</xdr:colOff>
      <xdr:row>11</xdr:row>
      <xdr:rowOff>733425</xdr:rowOff>
    </xdr:from>
    <xdr:to>
      <xdr:col>5</xdr:col>
      <xdr:colOff>723900</xdr:colOff>
      <xdr:row>11</xdr:row>
      <xdr:rowOff>952500</xdr:rowOff>
    </xdr:to>
    <xdr:sp>
      <xdr:nvSpPr>
        <xdr:cNvPr id="12" name="Rectangle 15"/>
        <xdr:cNvSpPr>
          <a:spLocks/>
        </xdr:cNvSpPr>
      </xdr:nvSpPr>
      <xdr:spPr>
        <a:xfrm>
          <a:off x="5981700" y="401955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（ロ）</a:t>
          </a:r>
        </a:p>
      </xdr:txBody>
    </xdr:sp>
    <xdr:clientData/>
  </xdr:twoCellAnchor>
  <xdr:twoCellAnchor>
    <xdr:from>
      <xdr:col>8</xdr:col>
      <xdr:colOff>209550</xdr:colOff>
      <xdr:row>11</xdr:row>
      <xdr:rowOff>733425</xdr:rowOff>
    </xdr:from>
    <xdr:to>
      <xdr:col>8</xdr:col>
      <xdr:colOff>695325</xdr:colOff>
      <xdr:row>12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8696325" y="401955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（ハ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7</xdr:row>
      <xdr:rowOff>114300</xdr:rowOff>
    </xdr:from>
    <xdr:to>
      <xdr:col>4</xdr:col>
      <xdr:colOff>552450</xdr:colOff>
      <xdr:row>7</xdr:row>
      <xdr:rowOff>666750</xdr:rowOff>
    </xdr:to>
    <xdr:sp>
      <xdr:nvSpPr>
        <xdr:cNvPr id="1" name="Rectangle 2"/>
        <xdr:cNvSpPr>
          <a:spLocks/>
        </xdr:cNvSpPr>
      </xdr:nvSpPr>
      <xdr:spPr>
        <a:xfrm>
          <a:off x="3095625" y="1428750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計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④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＋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5</xdr:col>
      <xdr:colOff>714375</xdr:colOff>
      <xdr:row>10</xdr:row>
      <xdr:rowOff>504825</xdr:rowOff>
    </xdr:from>
    <xdr:to>
      <xdr:col>5</xdr:col>
      <xdr:colOff>1257300</xdr:colOff>
      <xdr:row>10</xdr:row>
      <xdr:rowOff>723900</xdr:rowOff>
    </xdr:to>
    <xdr:sp>
      <xdr:nvSpPr>
        <xdr:cNvPr id="2" name="Rectangle 3"/>
        <xdr:cNvSpPr>
          <a:spLocks/>
        </xdr:cNvSpPr>
      </xdr:nvSpPr>
      <xdr:spPr>
        <a:xfrm>
          <a:off x="5743575" y="3438525"/>
          <a:ext cx="542925" cy="2190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（二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8</xdr:row>
      <xdr:rowOff>466725</xdr:rowOff>
    </xdr:from>
    <xdr:to>
      <xdr:col>6</xdr:col>
      <xdr:colOff>1000125</xdr:colOff>
      <xdr:row>9</xdr:row>
      <xdr:rowOff>342900</xdr:rowOff>
    </xdr:to>
    <xdr:sp>
      <xdr:nvSpPr>
        <xdr:cNvPr id="1" name="Rectangle 5"/>
        <xdr:cNvSpPr>
          <a:spLocks/>
        </xdr:cNvSpPr>
      </xdr:nvSpPr>
      <xdr:spPr>
        <a:xfrm>
          <a:off x="6210300" y="2705100"/>
          <a:ext cx="8572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95250</xdr:rowOff>
    </xdr:from>
    <xdr:to>
      <xdr:col>6</xdr:col>
      <xdr:colOff>857250</xdr:colOff>
      <xdr:row>9</xdr:row>
      <xdr:rowOff>428625</xdr:rowOff>
    </xdr:to>
    <xdr:sp>
      <xdr:nvSpPr>
        <xdr:cNvPr id="2" name="Rectangle 10"/>
        <xdr:cNvSpPr>
          <a:spLocks/>
        </xdr:cNvSpPr>
      </xdr:nvSpPr>
      <xdr:spPr>
        <a:xfrm>
          <a:off x="6238875" y="2876550"/>
          <a:ext cx="685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金　額</a:t>
          </a:r>
        </a:p>
      </xdr:txBody>
    </xdr:sp>
    <xdr:clientData/>
  </xdr:twoCellAnchor>
  <xdr:twoCellAnchor>
    <xdr:from>
      <xdr:col>0</xdr:col>
      <xdr:colOff>114300</xdr:colOff>
      <xdr:row>8</xdr:row>
      <xdr:rowOff>381000</xdr:rowOff>
    </xdr:from>
    <xdr:to>
      <xdr:col>0</xdr:col>
      <xdr:colOff>1123950</xdr:colOff>
      <xdr:row>9</xdr:row>
      <xdr:rowOff>523875</xdr:rowOff>
    </xdr:to>
    <xdr:sp>
      <xdr:nvSpPr>
        <xdr:cNvPr id="3" name="Rectangle 14"/>
        <xdr:cNvSpPr>
          <a:spLocks/>
        </xdr:cNvSpPr>
      </xdr:nvSpPr>
      <xdr:spPr>
        <a:xfrm>
          <a:off x="114300" y="2619375"/>
          <a:ext cx="1009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価　　格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③－⑥－⑦</a:t>
          </a:r>
        </a:p>
      </xdr:txBody>
    </xdr:sp>
    <xdr:clientData/>
  </xdr:twoCellAnchor>
  <xdr:twoCellAnchor>
    <xdr:from>
      <xdr:col>1</xdr:col>
      <xdr:colOff>171450</xdr:colOff>
      <xdr:row>9</xdr:row>
      <xdr:rowOff>171450</xdr:rowOff>
    </xdr:from>
    <xdr:to>
      <xdr:col>1</xdr:col>
      <xdr:colOff>1123950</xdr:colOff>
      <xdr:row>9</xdr:row>
      <xdr:rowOff>476250</xdr:rowOff>
    </xdr:to>
    <xdr:sp>
      <xdr:nvSpPr>
        <xdr:cNvPr id="4" name="Rectangle 15"/>
        <xdr:cNvSpPr>
          <a:spLocks/>
        </xdr:cNvSpPr>
      </xdr:nvSpPr>
      <xdr:spPr>
        <a:xfrm>
          <a:off x="1390650" y="295275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住宅部分</a:t>
          </a:r>
        </a:p>
      </xdr:txBody>
    </xdr:sp>
    <xdr:clientData/>
  </xdr:twoCellAnchor>
  <xdr:twoCellAnchor>
    <xdr:from>
      <xdr:col>2</xdr:col>
      <xdr:colOff>209550</xdr:colOff>
      <xdr:row>9</xdr:row>
      <xdr:rowOff>171450</xdr:rowOff>
    </xdr:from>
    <xdr:to>
      <xdr:col>2</xdr:col>
      <xdr:colOff>1114425</xdr:colOff>
      <xdr:row>9</xdr:row>
      <xdr:rowOff>714375</xdr:rowOff>
    </xdr:to>
    <xdr:sp>
      <xdr:nvSpPr>
        <xdr:cNvPr id="5" name="Rectangle 16"/>
        <xdr:cNvSpPr>
          <a:spLocks/>
        </xdr:cNvSpPr>
      </xdr:nvSpPr>
      <xdr:spPr>
        <a:xfrm>
          <a:off x="2647950" y="2952750"/>
          <a:ext cx="9048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住宅以外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部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3</xdr:col>
      <xdr:colOff>504825</xdr:colOff>
      <xdr:row>5</xdr:row>
      <xdr:rowOff>114300</xdr:rowOff>
    </xdr:from>
    <xdr:to>
      <xdr:col>3</xdr:col>
      <xdr:colOff>876300</xdr:colOff>
      <xdr:row>9</xdr:row>
      <xdr:rowOff>828675</xdr:rowOff>
    </xdr:to>
    <xdr:sp>
      <xdr:nvSpPr>
        <xdr:cNvPr id="6" name="Rectangle 17"/>
        <xdr:cNvSpPr>
          <a:spLocks/>
        </xdr:cNvSpPr>
      </xdr:nvSpPr>
      <xdr:spPr>
        <a:xfrm>
          <a:off x="4162425" y="1066800"/>
          <a:ext cx="371475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減免等される前の税額</a:t>
          </a:r>
        </a:p>
      </xdr:txBody>
    </xdr:sp>
    <xdr:clientData/>
  </xdr:twoCellAnchor>
  <xdr:twoCellAnchor>
    <xdr:from>
      <xdr:col>9</xdr:col>
      <xdr:colOff>142875</xdr:colOff>
      <xdr:row>9</xdr:row>
      <xdr:rowOff>95250</xdr:rowOff>
    </xdr:from>
    <xdr:to>
      <xdr:col>9</xdr:col>
      <xdr:colOff>923925</xdr:colOff>
      <xdr:row>9</xdr:row>
      <xdr:rowOff>514350</xdr:rowOff>
    </xdr:to>
    <xdr:sp>
      <xdr:nvSpPr>
        <xdr:cNvPr id="7" name="Rectangle 20"/>
        <xdr:cNvSpPr>
          <a:spLocks/>
        </xdr:cNvSpPr>
      </xdr:nvSpPr>
      <xdr:spPr>
        <a:xfrm>
          <a:off x="8220075" y="2876550"/>
          <a:ext cx="781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金　額</a:t>
          </a:r>
        </a:p>
      </xdr:txBody>
    </xdr:sp>
    <xdr:clientData/>
  </xdr:twoCellAnchor>
  <xdr:twoCellAnchor>
    <xdr:from>
      <xdr:col>10</xdr:col>
      <xdr:colOff>76200</xdr:colOff>
      <xdr:row>7</xdr:row>
      <xdr:rowOff>28575</xdr:rowOff>
    </xdr:from>
    <xdr:to>
      <xdr:col>10</xdr:col>
      <xdr:colOff>1419225</xdr:colOff>
      <xdr:row>9</xdr:row>
      <xdr:rowOff>114300</xdr:rowOff>
    </xdr:to>
    <xdr:sp>
      <xdr:nvSpPr>
        <xdr:cNvPr id="8" name="Rectangle 21"/>
        <xdr:cNvSpPr>
          <a:spLocks/>
        </xdr:cNvSpPr>
      </xdr:nvSpPr>
      <xdr:spPr>
        <a:xfrm>
          <a:off x="9163050" y="2019300"/>
          <a:ext cx="13430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調　定　額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</a:rPr>
            <a:t>　　　　　　⑨－⑩－⑪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57150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10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19050</xdr:colOff>
      <xdr:row>14</xdr:row>
      <xdr:rowOff>685800</xdr:rowOff>
    </xdr:from>
    <xdr:to>
      <xdr:col>0</xdr:col>
      <xdr:colOff>504825</xdr:colOff>
      <xdr:row>14</xdr:row>
      <xdr:rowOff>685800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81343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57150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6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0</xdr:colOff>
      <xdr:row>14</xdr:row>
      <xdr:rowOff>685800</xdr:rowOff>
    </xdr:from>
    <xdr:to>
      <xdr:col>0</xdr:col>
      <xdr:colOff>0</xdr:colOff>
      <xdr:row>14</xdr:row>
      <xdr:rowOff>685800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2</xdr:row>
      <xdr:rowOff>161925</xdr:rowOff>
    </xdr:from>
    <xdr:to>
      <xdr:col>31</xdr:col>
      <xdr:colOff>200025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248650" y="790575"/>
          <a:ext cx="400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3347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（５）課税標準の特例の適用状況に関する調</a:t>
          </a:r>
        </a:p>
      </xdr:txBody>
    </xdr:sp>
    <xdr:clientData/>
  </xdr:twoCellAnchor>
  <xdr:twoCellAnchor>
    <xdr:from>
      <xdr:col>0</xdr:col>
      <xdr:colOff>28575</xdr:colOff>
      <xdr:row>15</xdr:row>
      <xdr:rowOff>342900</xdr:rowOff>
    </xdr:from>
    <xdr:to>
      <xdr:col>1</xdr:col>
      <xdr:colOff>304800</xdr:colOff>
      <xdr:row>15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51530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28575</xdr:colOff>
      <xdr:row>26</xdr:row>
      <xdr:rowOff>0</xdr:rowOff>
    </xdr:from>
    <xdr:to>
      <xdr:col>1</xdr:col>
      <xdr:colOff>304800</xdr:colOff>
      <xdr:row>26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8829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60" zoomScaleNormal="75" zoomScalePageLayoutView="0" workbookViewId="0" topLeftCell="A1">
      <selection activeCell="G9" sqref="G9:I10"/>
    </sheetView>
  </sheetViews>
  <sheetFormatPr defaultColWidth="9.00390625" defaultRowHeight="13.5"/>
  <cols>
    <col min="1" max="2" width="5.625" style="11" customWidth="1"/>
    <col min="3" max="3" width="19.00390625" style="11" customWidth="1"/>
    <col min="4" max="8" width="17.875" style="11" customWidth="1"/>
    <col min="9" max="9" width="18.00390625" style="11" customWidth="1"/>
    <col min="10" max="10" width="9.375" style="11" bestFit="1" customWidth="1"/>
    <col min="11" max="11" width="11.125" style="11" bestFit="1" customWidth="1"/>
    <col min="12" max="12" width="9.00390625" style="11" customWidth="1"/>
    <col min="13" max="13" width="10.625" style="11" bestFit="1" customWidth="1"/>
    <col min="14" max="14" width="9.00390625" style="11" customWidth="1"/>
    <col min="15" max="15" width="9.75390625" style="11" bestFit="1" customWidth="1"/>
    <col min="16" max="16" width="12.125" style="11" bestFit="1" customWidth="1"/>
    <col min="17" max="17" width="9.00390625" style="11" customWidth="1"/>
    <col min="18" max="18" width="9.125" style="11" bestFit="1" customWidth="1"/>
    <col min="19" max="16384" width="9.00390625" style="11" customWidth="1"/>
  </cols>
  <sheetData>
    <row r="1" spans="1:9" ht="13.5">
      <c r="A1" s="193" t="s">
        <v>201</v>
      </c>
      <c r="B1" s="193"/>
      <c r="C1" s="193"/>
      <c r="D1" s="193"/>
      <c r="E1" s="193"/>
      <c r="F1" s="193"/>
      <c r="G1" s="193"/>
      <c r="H1" s="193"/>
      <c r="I1" s="193"/>
    </row>
    <row r="2" spans="1:9" ht="18.75" customHeight="1">
      <c r="A2" s="193"/>
      <c r="B2" s="193"/>
      <c r="C2" s="193"/>
      <c r="D2" s="193"/>
      <c r="E2" s="193"/>
      <c r="F2" s="193"/>
      <c r="G2" s="193"/>
      <c r="H2" s="193"/>
      <c r="I2" s="193"/>
    </row>
    <row r="3" spans="1:9" ht="13.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3.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9" ht="13.5" customHeight="1">
      <c r="A5" s="84"/>
      <c r="B5" s="84"/>
      <c r="C5" s="84"/>
      <c r="D5" s="84"/>
      <c r="E5" s="84"/>
      <c r="F5" s="84"/>
      <c r="G5" s="84"/>
      <c r="H5" s="84"/>
      <c r="I5" s="84"/>
    </row>
    <row r="6" spans="1:9" ht="14.25" customHeight="1">
      <c r="A6" s="85"/>
      <c r="B6" s="85"/>
      <c r="C6" s="85"/>
      <c r="D6" s="85"/>
      <c r="E6" s="85"/>
      <c r="F6" s="85"/>
      <c r="G6" s="85"/>
      <c r="H6" s="85"/>
      <c r="I6" s="85"/>
    </row>
    <row r="7" spans="1:9" ht="15" customHeight="1">
      <c r="A7" s="194" t="s">
        <v>120</v>
      </c>
      <c r="B7" s="194"/>
      <c r="C7" s="194"/>
      <c r="D7" s="194"/>
      <c r="E7" s="43"/>
      <c r="F7" s="43"/>
      <c r="G7" s="43"/>
      <c r="H7" s="43"/>
      <c r="I7" s="43"/>
    </row>
    <row r="8" spans="1:9" ht="12.75" customHeight="1" thickBot="1">
      <c r="A8" s="195"/>
      <c r="B8" s="195"/>
      <c r="C8" s="195"/>
      <c r="D8" s="195"/>
      <c r="E8" s="43"/>
      <c r="F8" s="43"/>
      <c r="G8" s="43"/>
      <c r="H8" s="43"/>
      <c r="I8" s="43"/>
    </row>
    <row r="9" spans="1:9" ht="18.75" customHeight="1">
      <c r="A9" s="184" t="s">
        <v>31</v>
      </c>
      <c r="B9" s="185"/>
      <c r="C9" s="186"/>
      <c r="D9" s="172" t="s">
        <v>126</v>
      </c>
      <c r="E9" s="173"/>
      <c r="F9" s="174"/>
      <c r="G9" s="178" t="s">
        <v>121</v>
      </c>
      <c r="H9" s="179"/>
      <c r="I9" s="180"/>
    </row>
    <row r="10" spans="1:9" ht="75.75" customHeight="1">
      <c r="A10" s="187"/>
      <c r="B10" s="188"/>
      <c r="C10" s="189"/>
      <c r="D10" s="175"/>
      <c r="E10" s="176"/>
      <c r="F10" s="177"/>
      <c r="G10" s="181"/>
      <c r="H10" s="182"/>
      <c r="I10" s="183"/>
    </row>
    <row r="11" spans="1:9" ht="19.5" customHeight="1">
      <c r="A11" s="187"/>
      <c r="B11" s="188"/>
      <c r="C11" s="189"/>
      <c r="D11" s="45"/>
      <c r="E11" s="46"/>
      <c r="F11" s="47" t="s">
        <v>61</v>
      </c>
      <c r="G11" s="86"/>
      <c r="H11" s="87"/>
      <c r="I11" s="88" t="s">
        <v>62</v>
      </c>
    </row>
    <row r="12" spans="1:9" ht="42" customHeight="1">
      <c r="A12" s="187"/>
      <c r="B12" s="188"/>
      <c r="C12" s="189"/>
      <c r="D12" s="48" t="s">
        <v>122</v>
      </c>
      <c r="E12" s="48" t="s">
        <v>32</v>
      </c>
      <c r="F12" s="48" t="s">
        <v>33</v>
      </c>
      <c r="G12" s="48" t="s">
        <v>64</v>
      </c>
      <c r="H12" s="48" t="s">
        <v>32</v>
      </c>
      <c r="I12" s="48" t="s">
        <v>33</v>
      </c>
    </row>
    <row r="13" spans="1:9" ht="60" customHeight="1">
      <c r="A13" s="190"/>
      <c r="B13" s="191"/>
      <c r="C13" s="192"/>
      <c r="D13" s="62"/>
      <c r="E13" s="52" t="s">
        <v>125</v>
      </c>
      <c r="F13" s="52" t="s">
        <v>41</v>
      </c>
      <c r="G13" s="62"/>
      <c r="H13" s="52" t="s">
        <v>127</v>
      </c>
      <c r="I13" s="52" t="s">
        <v>41</v>
      </c>
    </row>
    <row r="14" spans="1:9" ht="51" customHeight="1">
      <c r="A14" s="209" t="s">
        <v>174</v>
      </c>
      <c r="B14" s="202" t="s">
        <v>176</v>
      </c>
      <c r="C14" s="67" t="s">
        <v>5</v>
      </c>
      <c r="D14" s="112">
        <v>1</v>
      </c>
      <c r="E14" s="112">
        <v>12</v>
      </c>
      <c r="F14" s="112">
        <v>192</v>
      </c>
      <c r="G14" s="112">
        <v>88</v>
      </c>
      <c r="H14" s="112">
        <v>4673</v>
      </c>
      <c r="I14" s="112">
        <v>370003</v>
      </c>
    </row>
    <row r="15" spans="1:9" ht="51" customHeight="1">
      <c r="A15" s="200"/>
      <c r="B15" s="203"/>
      <c r="C15" s="67" t="s">
        <v>6</v>
      </c>
      <c r="D15" s="112">
        <v>0</v>
      </c>
      <c r="E15" s="112">
        <v>0</v>
      </c>
      <c r="F15" s="112">
        <v>0</v>
      </c>
      <c r="G15" s="113"/>
      <c r="H15" s="113"/>
      <c r="I15" s="113"/>
    </row>
    <row r="16" spans="1:9" ht="51" customHeight="1">
      <c r="A16" s="200"/>
      <c r="B16" s="203"/>
      <c r="C16" s="67" t="s">
        <v>7</v>
      </c>
      <c r="D16" s="112">
        <v>3</v>
      </c>
      <c r="E16" s="112">
        <v>32</v>
      </c>
      <c r="F16" s="112">
        <v>473</v>
      </c>
      <c r="G16" s="113"/>
      <c r="H16" s="113"/>
      <c r="I16" s="113"/>
    </row>
    <row r="17" spans="1:9" ht="51" customHeight="1">
      <c r="A17" s="200"/>
      <c r="B17" s="204"/>
      <c r="C17" s="98" t="s">
        <v>65</v>
      </c>
      <c r="D17" s="114">
        <f aca="true" t="shared" si="0" ref="D17:I17">SUM(D14:D16)</f>
        <v>4</v>
      </c>
      <c r="E17" s="114">
        <f t="shared" si="0"/>
        <v>44</v>
      </c>
      <c r="F17" s="114">
        <f t="shared" si="0"/>
        <v>665</v>
      </c>
      <c r="G17" s="114">
        <f t="shared" si="0"/>
        <v>88</v>
      </c>
      <c r="H17" s="114">
        <f t="shared" si="0"/>
        <v>4673</v>
      </c>
      <c r="I17" s="114">
        <f t="shared" si="0"/>
        <v>370003</v>
      </c>
    </row>
    <row r="18" spans="1:9" ht="51" customHeight="1">
      <c r="A18" s="200"/>
      <c r="B18" s="202" t="s">
        <v>177</v>
      </c>
      <c r="C18" s="67" t="s">
        <v>5</v>
      </c>
      <c r="D18" s="112">
        <v>113</v>
      </c>
      <c r="E18" s="112">
        <v>9375</v>
      </c>
      <c r="F18" s="112">
        <v>9345</v>
      </c>
      <c r="G18" s="112">
        <v>1153</v>
      </c>
      <c r="H18" s="112">
        <v>130242</v>
      </c>
      <c r="I18" s="112">
        <v>3632207</v>
      </c>
    </row>
    <row r="19" spans="1:9" ht="51" customHeight="1">
      <c r="A19" s="200"/>
      <c r="B19" s="205"/>
      <c r="C19" s="67" t="s">
        <v>6</v>
      </c>
      <c r="D19" s="112">
        <v>6</v>
      </c>
      <c r="E19" s="112">
        <v>649</v>
      </c>
      <c r="F19" s="112">
        <v>429</v>
      </c>
      <c r="G19" s="113"/>
      <c r="H19" s="113"/>
      <c r="I19" s="113"/>
    </row>
    <row r="20" spans="1:9" ht="51" customHeight="1">
      <c r="A20" s="200"/>
      <c r="B20" s="205"/>
      <c r="C20" s="37" t="s">
        <v>7</v>
      </c>
      <c r="D20" s="115">
        <v>4</v>
      </c>
      <c r="E20" s="115">
        <v>384</v>
      </c>
      <c r="F20" s="115">
        <v>231</v>
      </c>
      <c r="G20" s="116"/>
      <c r="H20" s="116"/>
      <c r="I20" s="116"/>
    </row>
    <row r="21" spans="1:9" ht="51" customHeight="1">
      <c r="A21" s="200"/>
      <c r="B21" s="205"/>
      <c r="C21" s="98" t="s">
        <v>65</v>
      </c>
      <c r="D21" s="114">
        <f aca="true" t="shared" si="1" ref="D21:I21">SUM(D18:D20)</f>
        <v>123</v>
      </c>
      <c r="E21" s="114">
        <f t="shared" si="1"/>
        <v>10408</v>
      </c>
      <c r="F21" s="114">
        <f t="shared" si="1"/>
        <v>10005</v>
      </c>
      <c r="G21" s="114">
        <f t="shared" si="1"/>
        <v>1153</v>
      </c>
      <c r="H21" s="117">
        <f t="shared" si="1"/>
        <v>130242</v>
      </c>
      <c r="I21" s="117">
        <f t="shared" si="1"/>
        <v>3632207</v>
      </c>
    </row>
    <row r="22" spans="1:9" ht="51" customHeight="1">
      <c r="A22" s="200"/>
      <c r="B22" s="207" t="s">
        <v>8</v>
      </c>
      <c r="C22" s="208"/>
      <c r="D22" s="118">
        <f aca="true" t="shared" si="2" ref="D22:I22">D17+D21</f>
        <v>127</v>
      </c>
      <c r="E22" s="118">
        <f t="shared" si="2"/>
        <v>10452</v>
      </c>
      <c r="F22" s="118">
        <f t="shared" si="2"/>
        <v>10670</v>
      </c>
      <c r="G22" s="118">
        <f t="shared" si="2"/>
        <v>1241</v>
      </c>
      <c r="H22" s="118">
        <f t="shared" si="2"/>
        <v>134915</v>
      </c>
      <c r="I22" s="118">
        <f t="shared" si="2"/>
        <v>4002210</v>
      </c>
    </row>
    <row r="23" spans="1:9" ht="51" customHeight="1">
      <c r="A23" s="199" t="s">
        <v>175</v>
      </c>
      <c r="B23" s="202" t="s">
        <v>178</v>
      </c>
      <c r="C23" s="68" t="s">
        <v>5</v>
      </c>
      <c r="D23" s="119">
        <v>0</v>
      </c>
      <c r="E23" s="112">
        <v>0</v>
      </c>
      <c r="F23" s="112">
        <v>0</v>
      </c>
      <c r="G23" s="112">
        <v>132</v>
      </c>
      <c r="H23" s="112">
        <v>7259</v>
      </c>
      <c r="I23" s="112">
        <v>630670</v>
      </c>
    </row>
    <row r="24" spans="1:9" ht="51" customHeight="1">
      <c r="A24" s="200"/>
      <c r="B24" s="203"/>
      <c r="C24" s="67" t="s">
        <v>6</v>
      </c>
      <c r="D24" s="112">
        <v>0</v>
      </c>
      <c r="E24" s="112">
        <v>0</v>
      </c>
      <c r="F24" s="112">
        <v>0</v>
      </c>
      <c r="G24" s="113"/>
      <c r="H24" s="113"/>
      <c r="I24" s="113"/>
    </row>
    <row r="25" spans="1:9" ht="51" customHeight="1">
      <c r="A25" s="200"/>
      <c r="B25" s="203"/>
      <c r="C25" s="68" t="s">
        <v>7</v>
      </c>
      <c r="D25" s="112">
        <v>0</v>
      </c>
      <c r="E25" s="112">
        <v>0</v>
      </c>
      <c r="F25" s="119">
        <v>0</v>
      </c>
      <c r="G25" s="113"/>
      <c r="H25" s="120"/>
      <c r="I25" s="113"/>
    </row>
    <row r="26" spans="1:9" ht="51" customHeight="1">
      <c r="A26" s="200"/>
      <c r="B26" s="204"/>
      <c r="C26" s="98" t="s">
        <v>65</v>
      </c>
      <c r="D26" s="117">
        <f aca="true" t="shared" si="3" ref="D26:I26">SUM(D23:D25)</f>
        <v>0</v>
      </c>
      <c r="E26" s="117">
        <f t="shared" si="3"/>
        <v>0</v>
      </c>
      <c r="F26" s="114">
        <f t="shared" si="3"/>
        <v>0</v>
      </c>
      <c r="G26" s="117">
        <f t="shared" si="3"/>
        <v>132</v>
      </c>
      <c r="H26" s="114">
        <f t="shared" si="3"/>
        <v>7259</v>
      </c>
      <c r="I26" s="117">
        <f t="shared" si="3"/>
        <v>630670</v>
      </c>
    </row>
    <row r="27" spans="1:9" ht="51" customHeight="1">
      <c r="A27" s="200"/>
      <c r="B27" s="202" t="s">
        <v>179</v>
      </c>
      <c r="C27" s="67" t="s">
        <v>5</v>
      </c>
      <c r="D27" s="119">
        <v>4</v>
      </c>
      <c r="E27" s="119">
        <v>138</v>
      </c>
      <c r="F27" s="119">
        <v>233</v>
      </c>
      <c r="G27" s="119">
        <v>1206</v>
      </c>
      <c r="H27" s="112">
        <v>100702</v>
      </c>
      <c r="I27" s="112">
        <v>6037768</v>
      </c>
    </row>
    <row r="28" spans="1:9" ht="51" customHeight="1">
      <c r="A28" s="200"/>
      <c r="B28" s="205"/>
      <c r="C28" s="67" t="s">
        <v>6</v>
      </c>
      <c r="D28" s="119">
        <v>1</v>
      </c>
      <c r="E28" s="112">
        <v>68</v>
      </c>
      <c r="F28" s="119">
        <v>38</v>
      </c>
      <c r="G28" s="113"/>
      <c r="H28" s="113"/>
      <c r="I28" s="113"/>
    </row>
    <row r="29" spans="1:9" ht="51" customHeight="1">
      <c r="A29" s="200"/>
      <c r="B29" s="205"/>
      <c r="C29" s="68" t="s">
        <v>7</v>
      </c>
      <c r="D29" s="112">
        <v>3</v>
      </c>
      <c r="E29" s="112">
        <v>275</v>
      </c>
      <c r="F29" s="112">
        <v>128</v>
      </c>
      <c r="G29" s="120"/>
      <c r="H29" s="120"/>
      <c r="I29" s="113"/>
    </row>
    <row r="30" spans="1:9" ht="51" customHeight="1">
      <c r="A30" s="200"/>
      <c r="B30" s="206"/>
      <c r="C30" s="100" t="s">
        <v>180</v>
      </c>
      <c r="D30" s="121">
        <f aca="true" t="shared" si="4" ref="D30:I30">SUM(D27:D29)</f>
        <v>8</v>
      </c>
      <c r="E30" s="122">
        <f t="shared" si="4"/>
        <v>481</v>
      </c>
      <c r="F30" s="122">
        <f t="shared" si="4"/>
        <v>399</v>
      </c>
      <c r="G30" s="121">
        <f t="shared" si="4"/>
        <v>1206</v>
      </c>
      <c r="H30" s="121">
        <f t="shared" si="4"/>
        <v>100702</v>
      </c>
      <c r="I30" s="121">
        <f t="shared" si="4"/>
        <v>6037768</v>
      </c>
    </row>
    <row r="31" spans="1:9" ht="51" customHeight="1">
      <c r="A31" s="201"/>
      <c r="B31" s="207" t="s">
        <v>170</v>
      </c>
      <c r="C31" s="208"/>
      <c r="D31" s="117">
        <f aca="true" t="shared" si="5" ref="D31:I31">D26+D30</f>
        <v>8</v>
      </c>
      <c r="E31" s="117">
        <f t="shared" si="5"/>
        <v>481</v>
      </c>
      <c r="F31" s="117">
        <f t="shared" si="5"/>
        <v>399</v>
      </c>
      <c r="G31" s="117">
        <f t="shared" si="5"/>
        <v>1338</v>
      </c>
      <c r="H31" s="117">
        <f t="shared" si="5"/>
        <v>107961</v>
      </c>
      <c r="I31" s="117">
        <f t="shared" si="5"/>
        <v>6668438</v>
      </c>
    </row>
    <row r="32" spans="1:9" ht="57" customHeight="1" thickBot="1">
      <c r="A32" s="196" t="s">
        <v>66</v>
      </c>
      <c r="B32" s="197"/>
      <c r="C32" s="198"/>
      <c r="D32" s="123">
        <f aca="true" t="shared" si="6" ref="D32:I32">D22+D31</f>
        <v>135</v>
      </c>
      <c r="E32" s="123">
        <f t="shared" si="6"/>
        <v>10933</v>
      </c>
      <c r="F32" s="123">
        <f t="shared" si="6"/>
        <v>11069</v>
      </c>
      <c r="G32" s="123">
        <f t="shared" si="6"/>
        <v>2579</v>
      </c>
      <c r="H32" s="123">
        <f t="shared" si="6"/>
        <v>242876</v>
      </c>
      <c r="I32" s="123">
        <f t="shared" si="6"/>
        <v>10670648</v>
      </c>
    </row>
  </sheetData>
  <sheetProtection/>
  <mergeCells count="14">
    <mergeCell ref="A14:A22"/>
    <mergeCell ref="B14:B17"/>
    <mergeCell ref="B18:B21"/>
    <mergeCell ref="B22:C22"/>
    <mergeCell ref="D9:F10"/>
    <mergeCell ref="G9:I10"/>
    <mergeCell ref="A9:C13"/>
    <mergeCell ref="A1:I2"/>
    <mergeCell ref="A7:D8"/>
    <mergeCell ref="A32:C32"/>
    <mergeCell ref="A23:A31"/>
    <mergeCell ref="B23:B26"/>
    <mergeCell ref="B27:B30"/>
    <mergeCell ref="B31:C3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Y18"/>
  <sheetViews>
    <sheetView zoomScalePageLayoutView="0" workbookViewId="0" topLeftCell="A11">
      <selection activeCell="A18" sqref="A18:IV37"/>
    </sheetView>
  </sheetViews>
  <sheetFormatPr defaultColWidth="2.625" defaultRowHeight="13.5"/>
  <cols>
    <col min="1" max="2" width="3.50390625" style="0" customWidth="1"/>
    <col min="3" max="4" width="3.875" style="0" customWidth="1"/>
    <col min="5" max="5" width="5.625" style="0" customWidth="1"/>
    <col min="6" max="7" width="3.50390625" style="0" customWidth="1"/>
    <col min="8" max="9" width="3.875" style="0" customWidth="1"/>
    <col min="10" max="10" width="5.625" style="0" customWidth="1"/>
    <col min="11" max="12" width="3.50390625" style="0" customWidth="1"/>
    <col min="13" max="14" width="3.875" style="0" customWidth="1"/>
    <col min="15" max="15" width="5.625" style="0" customWidth="1"/>
    <col min="16" max="19" width="3.875" style="0" customWidth="1"/>
    <col min="20" max="20" width="6.375" style="0" customWidth="1"/>
    <col min="21" max="24" width="3.875" style="0" customWidth="1"/>
    <col min="25" max="25" width="5.625" style="0" customWidth="1"/>
  </cols>
  <sheetData>
    <row r="1" ht="34.5" customHeight="1"/>
    <row r="3" ht="18" customHeight="1"/>
    <row r="4" ht="15" customHeight="1"/>
    <row r="5" ht="23.25" customHeight="1" thickBot="1"/>
    <row r="6" spans="1:25" ht="28.5" customHeight="1">
      <c r="A6" s="440" t="s">
        <v>205</v>
      </c>
      <c r="B6" s="440"/>
      <c r="C6" s="440"/>
      <c r="D6" s="440"/>
      <c r="E6" s="438"/>
      <c r="F6" s="437" t="s">
        <v>23</v>
      </c>
      <c r="G6" s="437"/>
      <c r="H6" s="437"/>
      <c r="I6" s="437"/>
      <c r="J6" s="438"/>
      <c r="K6" s="437" t="s">
        <v>24</v>
      </c>
      <c r="L6" s="437"/>
      <c r="M6" s="437"/>
      <c r="N6" s="437"/>
      <c r="O6" s="438"/>
      <c r="P6" s="441" t="s">
        <v>25</v>
      </c>
      <c r="Q6" s="441"/>
      <c r="R6" s="441"/>
      <c r="S6" s="441"/>
      <c r="T6" s="439"/>
      <c r="U6" s="447" t="s">
        <v>26</v>
      </c>
      <c r="V6" s="447"/>
      <c r="W6" s="447"/>
      <c r="X6" s="447"/>
      <c r="Y6" s="448"/>
    </row>
    <row r="7" spans="1:25" ht="28.5" customHeight="1">
      <c r="A7" s="446" t="s">
        <v>27</v>
      </c>
      <c r="B7" s="446"/>
      <c r="C7" s="445" t="s">
        <v>109</v>
      </c>
      <c r="D7" s="445"/>
      <c r="E7" s="445"/>
      <c r="F7" s="446" t="s">
        <v>27</v>
      </c>
      <c r="G7" s="446"/>
      <c r="H7" s="445" t="s">
        <v>18</v>
      </c>
      <c r="I7" s="445"/>
      <c r="J7" s="445"/>
      <c r="K7" s="446" t="s">
        <v>27</v>
      </c>
      <c r="L7" s="446"/>
      <c r="M7" s="445" t="s">
        <v>18</v>
      </c>
      <c r="N7" s="445"/>
      <c r="O7" s="445"/>
      <c r="P7" s="446" t="s">
        <v>27</v>
      </c>
      <c r="Q7" s="446"/>
      <c r="R7" s="445" t="s">
        <v>18</v>
      </c>
      <c r="S7" s="445"/>
      <c r="T7" s="445"/>
      <c r="U7" s="444" t="s">
        <v>27</v>
      </c>
      <c r="V7" s="444"/>
      <c r="W7" s="442" t="s">
        <v>18</v>
      </c>
      <c r="X7" s="442"/>
      <c r="Y7" s="443"/>
    </row>
    <row r="8" spans="1:25" ht="33" customHeight="1">
      <c r="A8" s="428">
        <v>4391</v>
      </c>
      <c r="B8" s="428"/>
      <c r="C8" s="428">
        <v>14777609</v>
      </c>
      <c r="D8" s="428"/>
      <c r="E8" s="428"/>
      <c r="F8" s="428">
        <v>1841</v>
      </c>
      <c r="G8" s="428"/>
      <c r="H8" s="428">
        <v>14085152</v>
      </c>
      <c r="I8" s="428"/>
      <c r="J8" s="428"/>
      <c r="K8" s="428">
        <v>230</v>
      </c>
      <c r="L8" s="428"/>
      <c r="M8" s="428">
        <v>4439659</v>
      </c>
      <c r="N8" s="428"/>
      <c r="O8" s="428"/>
      <c r="P8" s="428">
        <v>81</v>
      </c>
      <c r="Q8" s="428"/>
      <c r="R8" s="428">
        <v>4719053</v>
      </c>
      <c r="S8" s="428"/>
      <c r="T8" s="428"/>
      <c r="U8" s="449">
        <f>SUM(A8+F8+K8+P8)+SUM('P84'!E8:F8)+SUM('P84'!J8:K8)+SUM('P84'!O8:P8)+SUM('P84'!T8:U8)+SUM('P84'!Y8:Z8)</f>
        <v>9056</v>
      </c>
      <c r="V8" s="449"/>
      <c r="W8" s="449">
        <f>SUM(C8+H8+M8+R8)+SUM('P84'!G8:I8)+SUM('P84'!L8:N8)+SUM('P84'!Q8:S8)+SUM('P84'!V8:X8)+SUM('P84'!AA8:AC8)</f>
        <v>41354079</v>
      </c>
      <c r="X8" s="449"/>
      <c r="Y8" s="450"/>
    </row>
    <row r="9" spans="1:25" ht="33" customHeight="1">
      <c r="A9" s="418">
        <v>469</v>
      </c>
      <c r="B9" s="418"/>
      <c r="C9" s="418">
        <v>2324997</v>
      </c>
      <c r="D9" s="418"/>
      <c r="E9" s="418"/>
      <c r="F9" s="418">
        <v>334</v>
      </c>
      <c r="G9" s="418"/>
      <c r="H9" s="418">
        <v>3327326</v>
      </c>
      <c r="I9" s="418"/>
      <c r="J9" s="418"/>
      <c r="K9" s="418">
        <v>197</v>
      </c>
      <c r="L9" s="418"/>
      <c r="M9" s="418">
        <v>3933414</v>
      </c>
      <c r="N9" s="418"/>
      <c r="O9" s="418"/>
      <c r="P9" s="418">
        <v>82</v>
      </c>
      <c r="Q9" s="418"/>
      <c r="R9" s="418">
        <v>6763166</v>
      </c>
      <c r="S9" s="418"/>
      <c r="T9" s="418"/>
      <c r="U9" s="449">
        <f>SUM(A9+F9+K9+P9)+SUM('P84'!E9:F9)+SUM('P84'!J9:K9)+SUM('P84'!O9:P9)+SUM('P84'!T9:U9)+SUM('P84'!Y9:Z9)</f>
        <v>2154</v>
      </c>
      <c r="V9" s="449"/>
      <c r="W9" s="449">
        <f>SUM(C9+H9+M9+R9)+SUM('P84'!G9:I9)+SUM('P84'!L9:N9)+SUM('P84'!Q9:S9)+SUM('P84'!V9:X9)+SUM('P84'!AA9:AC9)</f>
        <v>17289824</v>
      </c>
      <c r="X9" s="449"/>
      <c r="Y9" s="450"/>
    </row>
    <row r="10" spans="1:25" ht="33" customHeight="1">
      <c r="A10" s="428">
        <v>2</v>
      </c>
      <c r="B10" s="428"/>
      <c r="C10" s="428">
        <v>4599</v>
      </c>
      <c r="D10" s="428"/>
      <c r="E10" s="428"/>
      <c r="F10" s="428">
        <v>0</v>
      </c>
      <c r="G10" s="428"/>
      <c r="H10" s="428">
        <v>0</v>
      </c>
      <c r="I10" s="428"/>
      <c r="J10" s="428"/>
      <c r="K10" s="428">
        <v>1</v>
      </c>
      <c r="L10" s="428"/>
      <c r="M10" s="428">
        <v>10245</v>
      </c>
      <c r="N10" s="428"/>
      <c r="O10" s="428"/>
      <c r="P10" s="428">
        <v>1</v>
      </c>
      <c r="Q10" s="428"/>
      <c r="R10" s="428">
        <v>20522</v>
      </c>
      <c r="S10" s="428"/>
      <c r="T10" s="428"/>
      <c r="U10" s="449">
        <f>SUM(A10+F10+K10+P10)+SUM('P84'!E10:F10)+SUM('P84'!J10:K10)+SUM('P84'!O10:P10)+SUM('P84'!T10:U10)+SUM('P84'!Y10:Z10)</f>
        <v>503</v>
      </c>
      <c r="V10" s="449"/>
      <c r="W10" s="449">
        <f>SUM(C10+H10+M10+R10)+SUM('P84'!G10:I10)+SUM('P84'!L10:N10)+SUM('P84'!Q10:S10)+SUM('P84'!V10:X10)+SUM('P84'!AA10:AC10)</f>
        <v>112275</v>
      </c>
      <c r="X10" s="449"/>
      <c r="Y10" s="450"/>
    </row>
    <row r="11" spans="1:25" ht="33" customHeight="1">
      <c r="A11" s="418">
        <v>9</v>
      </c>
      <c r="B11" s="418"/>
      <c r="C11" s="418">
        <v>43679</v>
      </c>
      <c r="D11" s="418"/>
      <c r="E11" s="418"/>
      <c r="F11" s="418">
        <v>8</v>
      </c>
      <c r="G11" s="418"/>
      <c r="H11" s="418">
        <v>78252</v>
      </c>
      <c r="I11" s="418"/>
      <c r="J11" s="418"/>
      <c r="K11" s="418">
        <v>1</v>
      </c>
      <c r="L11" s="418"/>
      <c r="M11" s="428">
        <v>19157</v>
      </c>
      <c r="N11" s="428"/>
      <c r="O11" s="428"/>
      <c r="P11" s="428">
        <v>3</v>
      </c>
      <c r="Q11" s="428"/>
      <c r="R11" s="428">
        <v>331796</v>
      </c>
      <c r="S11" s="428"/>
      <c r="T11" s="428"/>
      <c r="U11" s="449">
        <f>SUM(A11+F11+K11+P11)+SUM('P84'!E11:F11)+SUM('P84'!J11:K11)+SUM('P84'!O11:P11)+SUM('P84'!T11:U11)+SUM('P84'!Y11:Z11)</f>
        <v>359</v>
      </c>
      <c r="V11" s="449"/>
      <c r="W11" s="449">
        <f>SUM(C11+H11+M11+R11)+SUM('P84'!G11:I11)+SUM('P84'!L11:N11)+SUM('P84'!Q11:S11)+SUM('P84'!V11:X11)+SUM('P84'!AA11:AC11)</f>
        <v>576022</v>
      </c>
      <c r="X11" s="449"/>
      <c r="Y11" s="450"/>
    </row>
    <row r="12" spans="1:25" ht="33" customHeight="1">
      <c r="A12" s="428">
        <v>15</v>
      </c>
      <c r="B12" s="428"/>
      <c r="C12" s="428">
        <v>70602</v>
      </c>
      <c r="D12" s="428"/>
      <c r="E12" s="428"/>
      <c r="F12" s="428">
        <v>4</v>
      </c>
      <c r="G12" s="428"/>
      <c r="H12" s="428">
        <v>27346</v>
      </c>
      <c r="I12" s="428"/>
      <c r="J12" s="428"/>
      <c r="K12" s="428">
        <v>3</v>
      </c>
      <c r="L12" s="428"/>
      <c r="M12" s="428">
        <v>43476</v>
      </c>
      <c r="N12" s="428"/>
      <c r="O12" s="428"/>
      <c r="P12" s="428">
        <v>1</v>
      </c>
      <c r="Q12" s="428"/>
      <c r="R12" s="428">
        <v>45032</v>
      </c>
      <c r="S12" s="428"/>
      <c r="T12" s="428"/>
      <c r="U12" s="449">
        <f>SUM(A12+F12+K12+P12)+SUM('P84'!E12:F12)+SUM('P84'!J12:K12)+SUM('P84'!O12:P12)+SUM('P84'!T12:U12)+SUM('P84'!Y12:Z12)</f>
        <v>81</v>
      </c>
      <c r="V12" s="449"/>
      <c r="W12" s="449">
        <f>SUM(C12+H12+M12+R12)+SUM('P84'!G12:I12)+SUM('P84'!L12:N12)+SUM('P84'!Q12:S12)+SUM('P84'!V12:X12)+SUM('P84'!AA12:AC12)</f>
        <v>225790</v>
      </c>
      <c r="X12" s="449"/>
      <c r="Y12" s="450"/>
    </row>
    <row r="13" spans="1:25" ht="33" customHeight="1" thickBot="1">
      <c r="A13" s="415">
        <f>SUM(A8:B12)</f>
        <v>4886</v>
      </c>
      <c r="B13" s="415"/>
      <c r="C13" s="415">
        <f>SUM(C8:E12)</f>
        <v>17221486</v>
      </c>
      <c r="D13" s="415"/>
      <c r="E13" s="415"/>
      <c r="F13" s="415">
        <f>SUM(F8:G12)</f>
        <v>2187</v>
      </c>
      <c r="G13" s="415"/>
      <c r="H13" s="415">
        <f>SUM(H8:J12)</f>
        <v>17518076</v>
      </c>
      <c r="I13" s="415"/>
      <c r="J13" s="415"/>
      <c r="K13" s="415">
        <f>SUM(K8:L12)</f>
        <v>432</v>
      </c>
      <c r="L13" s="415"/>
      <c r="M13" s="415">
        <f>SUM(M8:O12)</f>
        <v>8445951</v>
      </c>
      <c r="N13" s="415"/>
      <c r="O13" s="415"/>
      <c r="P13" s="415">
        <f>SUM(P8:Q12)</f>
        <v>168</v>
      </c>
      <c r="Q13" s="415"/>
      <c r="R13" s="415">
        <f>SUM(R8:T12)</f>
        <v>11879569</v>
      </c>
      <c r="S13" s="415"/>
      <c r="T13" s="415"/>
      <c r="U13" s="415">
        <f>SUM(U8:V12)</f>
        <v>12153</v>
      </c>
      <c r="V13" s="415"/>
      <c r="W13" s="415">
        <f>SUM(W8:Y12)</f>
        <v>59557990</v>
      </c>
      <c r="X13" s="415"/>
      <c r="Y13" s="451"/>
    </row>
    <row r="14" spans="1:25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5"/>
      <c r="V14" s="5"/>
      <c r="W14" s="5"/>
      <c r="X14" s="5"/>
      <c r="Y14" s="5"/>
    </row>
    <row r="15" spans="1:25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"/>
      <c r="V15" s="5"/>
      <c r="W15" s="5"/>
      <c r="X15" s="5"/>
      <c r="Y15" s="5"/>
    </row>
    <row r="16" spans="1:25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5"/>
      <c r="V16" s="5"/>
      <c r="W16" s="5"/>
      <c r="X16" s="5"/>
      <c r="Y16" s="5"/>
    </row>
    <row r="17" spans="1:25" ht="23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7"/>
      <c r="W17" s="107"/>
      <c r="X17" s="108"/>
      <c r="Y17" s="108"/>
    </row>
    <row r="18" spans="1:20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</sheetData>
  <sheetProtection/>
  <mergeCells count="75">
    <mergeCell ref="U8:V8"/>
    <mergeCell ref="R8:T8"/>
    <mergeCell ref="P8:Q8"/>
    <mergeCell ref="U6:Y6"/>
    <mergeCell ref="P13:Q13"/>
    <mergeCell ref="P12:Q12"/>
    <mergeCell ref="H12:J12"/>
    <mergeCell ref="H11:J11"/>
    <mergeCell ref="H10:J10"/>
    <mergeCell ref="R13:T13"/>
    <mergeCell ref="R12:T12"/>
    <mergeCell ref="R11:T11"/>
    <mergeCell ref="R10:T10"/>
    <mergeCell ref="W8:Y8"/>
    <mergeCell ref="U13:V13"/>
    <mergeCell ref="H13:J13"/>
    <mergeCell ref="U12:V12"/>
    <mergeCell ref="U10:V10"/>
    <mergeCell ref="U9:V9"/>
    <mergeCell ref="H9:J9"/>
    <mergeCell ref="P11:Q11"/>
    <mergeCell ref="P10:Q10"/>
    <mergeCell ref="P9:Q9"/>
    <mergeCell ref="M9:O9"/>
    <mergeCell ref="W13:Y13"/>
    <mergeCell ref="W12:Y12"/>
    <mergeCell ref="W11:Y11"/>
    <mergeCell ref="W10:Y10"/>
    <mergeCell ref="W9:Y9"/>
    <mergeCell ref="R9:T9"/>
    <mergeCell ref="K10:L10"/>
    <mergeCell ref="K11:L11"/>
    <mergeCell ref="K12:L12"/>
    <mergeCell ref="K13:L13"/>
    <mergeCell ref="M10:O10"/>
    <mergeCell ref="F10:G10"/>
    <mergeCell ref="C10:E10"/>
    <mergeCell ref="M13:O13"/>
    <mergeCell ref="M12:O12"/>
    <mergeCell ref="M11:O11"/>
    <mergeCell ref="U11:V11"/>
    <mergeCell ref="C13:E13"/>
    <mergeCell ref="C12:E12"/>
    <mergeCell ref="C11:E11"/>
    <mergeCell ref="F13:G13"/>
    <mergeCell ref="F12:G12"/>
    <mergeCell ref="F11:G11"/>
    <mergeCell ref="A7:B7"/>
    <mergeCell ref="A9:B9"/>
    <mergeCell ref="A8:B8"/>
    <mergeCell ref="C8:E8"/>
    <mergeCell ref="F9:G9"/>
    <mergeCell ref="F8:G8"/>
    <mergeCell ref="M7:O7"/>
    <mergeCell ref="K7:L7"/>
    <mergeCell ref="H7:J7"/>
    <mergeCell ref="F7:G7"/>
    <mergeCell ref="C9:E9"/>
    <mergeCell ref="C7:E7"/>
    <mergeCell ref="M8:O8"/>
    <mergeCell ref="K8:L8"/>
    <mergeCell ref="K9:L9"/>
    <mergeCell ref="H8:J8"/>
    <mergeCell ref="W7:Y7"/>
    <mergeCell ref="U7:V7"/>
    <mergeCell ref="R7:T7"/>
    <mergeCell ref="P7:Q7"/>
    <mergeCell ref="A6:E6"/>
    <mergeCell ref="F6:J6"/>
    <mergeCell ref="K6:O6"/>
    <mergeCell ref="P6:T6"/>
    <mergeCell ref="A13:B13"/>
    <mergeCell ref="A12:B12"/>
    <mergeCell ref="A11:B11"/>
    <mergeCell ref="A10:B10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A26"/>
  <sheetViews>
    <sheetView zoomScalePageLayoutView="0" workbookViewId="0" topLeftCell="A1">
      <selection activeCell="J14" sqref="J14"/>
    </sheetView>
  </sheetViews>
  <sheetFormatPr defaultColWidth="2.625" defaultRowHeight="13.5"/>
  <cols>
    <col min="1" max="1" width="4.875" style="0" customWidth="1"/>
    <col min="2" max="2" width="9.125" style="0" customWidth="1"/>
    <col min="3" max="3" width="4.00390625" style="0" customWidth="1"/>
    <col min="4" max="4" width="3.75390625" style="0" customWidth="1"/>
    <col min="5" max="7" width="4.125" style="0" customWidth="1"/>
    <col min="8" max="8" width="4.00390625" style="0" customWidth="1"/>
    <col min="9" max="9" width="3.75390625" style="0" customWidth="1"/>
    <col min="10" max="12" width="4.125" style="0" customWidth="1"/>
    <col min="13" max="14" width="3.75390625" style="0" customWidth="1"/>
    <col min="15" max="17" width="3.625" style="0" customWidth="1"/>
    <col min="18" max="19" width="3.75390625" style="0" customWidth="1"/>
    <col min="20" max="22" width="3.625" style="0" customWidth="1"/>
    <col min="23" max="23" width="4.00390625" style="0" customWidth="1"/>
    <col min="24" max="27" width="3.75390625" style="0" customWidth="1"/>
  </cols>
  <sheetData>
    <row r="1" ht="34.5" customHeight="1"/>
    <row r="4" spans="1:27" ht="13.5" customHeight="1">
      <c r="A4" s="490" t="s">
        <v>52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</row>
    <row r="5" spans="1:27" ht="14.25" thickBot="1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</row>
    <row r="6" spans="1:27" ht="57" customHeight="1">
      <c r="A6" s="459" t="s">
        <v>110</v>
      </c>
      <c r="B6" s="460"/>
      <c r="C6" s="492" t="s">
        <v>213</v>
      </c>
      <c r="D6" s="493"/>
      <c r="E6" s="494"/>
      <c r="F6" s="494"/>
      <c r="G6" s="495"/>
      <c r="H6" s="496" t="s">
        <v>206</v>
      </c>
      <c r="I6" s="497"/>
      <c r="J6" s="498"/>
      <c r="K6" s="498"/>
      <c r="L6" s="499"/>
      <c r="M6" s="500" t="s">
        <v>214</v>
      </c>
      <c r="N6" s="501"/>
      <c r="O6" s="502"/>
      <c r="P6" s="502"/>
      <c r="Q6" s="503"/>
      <c r="R6" s="500" t="s">
        <v>215</v>
      </c>
      <c r="S6" s="501"/>
      <c r="T6" s="501"/>
      <c r="U6" s="501"/>
      <c r="V6" s="501"/>
      <c r="W6" s="504" t="s">
        <v>207</v>
      </c>
      <c r="X6" s="505"/>
      <c r="Y6" s="505"/>
      <c r="Z6" s="505"/>
      <c r="AA6" s="506"/>
    </row>
    <row r="7" spans="1:27" ht="23.25" customHeight="1">
      <c r="A7" s="461"/>
      <c r="B7" s="462"/>
      <c r="C7" s="486" t="s">
        <v>111</v>
      </c>
      <c r="D7" s="454"/>
      <c r="E7" s="473" t="s">
        <v>112</v>
      </c>
      <c r="F7" s="474"/>
      <c r="G7" s="475"/>
      <c r="H7" s="453" t="s">
        <v>111</v>
      </c>
      <c r="I7" s="454"/>
      <c r="J7" s="473" t="s">
        <v>112</v>
      </c>
      <c r="K7" s="474"/>
      <c r="L7" s="475"/>
      <c r="M7" s="453" t="s">
        <v>111</v>
      </c>
      <c r="N7" s="454"/>
      <c r="O7" s="473" t="s">
        <v>112</v>
      </c>
      <c r="P7" s="474"/>
      <c r="Q7" s="475"/>
      <c r="R7" s="453" t="s">
        <v>111</v>
      </c>
      <c r="S7" s="454"/>
      <c r="T7" s="486" t="s">
        <v>112</v>
      </c>
      <c r="U7" s="486"/>
      <c r="V7" s="486"/>
      <c r="W7" s="509" t="s">
        <v>111</v>
      </c>
      <c r="X7" s="510"/>
      <c r="Y7" s="473" t="s">
        <v>112</v>
      </c>
      <c r="Z7" s="474"/>
      <c r="AA7" s="507"/>
    </row>
    <row r="8" spans="1:27" ht="23.25" customHeight="1">
      <c r="A8" s="463"/>
      <c r="B8" s="464"/>
      <c r="C8" s="479"/>
      <c r="D8" s="455"/>
      <c r="E8" s="470" t="s">
        <v>113</v>
      </c>
      <c r="F8" s="471"/>
      <c r="G8" s="472"/>
      <c r="H8" s="455"/>
      <c r="I8" s="455"/>
      <c r="J8" s="470" t="s">
        <v>113</v>
      </c>
      <c r="K8" s="471"/>
      <c r="L8" s="472"/>
      <c r="M8" s="455"/>
      <c r="N8" s="455"/>
      <c r="O8" s="470" t="s">
        <v>113</v>
      </c>
      <c r="P8" s="471"/>
      <c r="Q8" s="472"/>
      <c r="R8" s="455"/>
      <c r="S8" s="455"/>
      <c r="T8" s="511" t="s">
        <v>113</v>
      </c>
      <c r="U8" s="512"/>
      <c r="V8" s="513"/>
      <c r="W8" s="479"/>
      <c r="X8" s="455"/>
      <c r="Y8" s="470" t="s">
        <v>113</v>
      </c>
      <c r="Z8" s="471"/>
      <c r="AA8" s="508"/>
    </row>
    <row r="9" spans="1:27" ht="30" customHeight="1">
      <c r="A9" s="465" t="s">
        <v>51</v>
      </c>
      <c r="B9" s="35" t="s">
        <v>28</v>
      </c>
      <c r="C9" s="477">
        <v>476</v>
      </c>
      <c r="D9" s="477"/>
      <c r="E9" s="477">
        <v>5597525</v>
      </c>
      <c r="F9" s="477"/>
      <c r="G9" s="477"/>
      <c r="H9" s="514"/>
      <c r="I9" s="514"/>
      <c r="J9" s="514"/>
      <c r="K9" s="514"/>
      <c r="L9" s="514"/>
      <c r="M9" s="478">
        <v>0</v>
      </c>
      <c r="N9" s="478"/>
      <c r="O9" s="477">
        <v>0</v>
      </c>
      <c r="P9" s="477"/>
      <c r="Q9" s="477"/>
      <c r="R9" s="478">
        <v>0</v>
      </c>
      <c r="S9" s="478"/>
      <c r="T9" s="515">
        <v>0</v>
      </c>
      <c r="U9" s="515"/>
      <c r="V9" s="515"/>
      <c r="W9" s="478">
        <v>19</v>
      </c>
      <c r="X9" s="478"/>
      <c r="Y9" s="477">
        <v>93745</v>
      </c>
      <c r="Z9" s="477"/>
      <c r="AA9" s="516"/>
    </row>
    <row r="10" spans="1:27" ht="30" customHeight="1">
      <c r="A10" s="466"/>
      <c r="B10" s="36" t="s">
        <v>29</v>
      </c>
      <c r="C10" s="478">
        <v>4</v>
      </c>
      <c r="D10" s="478"/>
      <c r="E10" s="478">
        <v>28348</v>
      </c>
      <c r="F10" s="478"/>
      <c r="G10" s="478"/>
      <c r="H10" s="478">
        <v>2372</v>
      </c>
      <c r="I10" s="478"/>
      <c r="J10" s="478">
        <v>9893109</v>
      </c>
      <c r="K10" s="478"/>
      <c r="L10" s="478"/>
      <c r="M10" s="478">
        <v>1</v>
      </c>
      <c r="N10" s="478"/>
      <c r="O10" s="478">
        <v>3160</v>
      </c>
      <c r="P10" s="478"/>
      <c r="Q10" s="478"/>
      <c r="R10" s="478">
        <v>0</v>
      </c>
      <c r="S10" s="478"/>
      <c r="T10" s="478">
        <v>0</v>
      </c>
      <c r="U10" s="478"/>
      <c r="V10" s="478"/>
      <c r="W10" s="478">
        <v>5</v>
      </c>
      <c r="X10" s="478"/>
      <c r="Y10" s="478">
        <v>21891</v>
      </c>
      <c r="Z10" s="478"/>
      <c r="AA10" s="517"/>
    </row>
    <row r="11" spans="1:27" ht="30" customHeight="1">
      <c r="A11" s="467"/>
      <c r="B11" s="109" t="s">
        <v>166</v>
      </c>
      <c r="C11" s="477">
        <f>SUM(C9:D10)</f>
        <v>480</v>
      </c>
      <c r="D11" s="477"/>
      <c r="E11" s="477">
        <f>SUM(E9:G10)</f>
        <v>5625873</v>
      </c>
      <c r="F11" s="477"/>
      <c r="G11" s="477"/>
      <c r="H11" s="477">
        <f>SUM(H9:I10)</f>
        <v>2372</v>
      </c>
      <c r="I11" s="477"/>
      <c r="J11" s="477">
        <f>SUM(J9:L10)</f>
        <v>9893109</v>
      </c>
      <c r="K11" s="477"/>
      <c r="L11" s="477"/>
      <c r="M11" s="477">
        <f>SUM(M9:N10)</f>
        <v>1</v>
      </c>
      <c r="N11" s="477"/>
      <c r="O11" s="477">
        <f>SUM(O9:Q10)</f>
        <v>3160</v>
      </c>
      <c r="P11" s="477"/>
      <c r="Q11" s="477"/>
      <c r="R11" s="477">
        <f>SUM(R9:S10)</f>
        <v>0</v>
      </c>
      <c r="S11" s="477"/>
      <c r="T11" s="477">
        <f>SUM(T9:V10)</f>
        <v>0</v>
      </c>
      <c r="U11" s="477"/>
      <c r="V11" s="477"/>
      <c r="W11" s="477">
        <f>SUM(W9:X10)</f>
        <v>24</v>
      </c>
      <c r="X11" s="477"/>
      <c r="Y11" s="477">
        <f>SUM(Y9:AA10)</f>
        <v>115636</v>
      </c>
      <c r="Z11" s="477"/>
      <c r="AA11" s="516"/>
    </row>
    <row r="12" spans="1:27" ht="30" customHeight="1">
      <c r="A12" s="468" t="s">
        <v>30</v>
      </c>
      <c r="B12" s="469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8">
        <v>12</v>
      </c>
      <c r="X12" s="478"/>
      <c r="Y12" s="478">
        <v>41304</v>
      </c>
      <c r="Z12" s="478"/>
      <c r="AA12" s="517"/>
    </row>
    <row r="13" spans="1:27" ht="30" customHeight="1" thickBot="1">
      <c r="A13" s="457" t="s">
        <v>16</v>
      </c>
      <c r="B13" s="458"/>
      <c r="C13" s="481">
        <f>SUM(C11:D12)</f>
        <v>480</v>
      </c>
      <c r="D13" s="481"/>
      <c r="E13" s="481">
        <f>SUM(E11:G12)</f>
        <v>5625873</v>
      </c>
      <c r="F13" s="481"/>
      <c r="G13" s="481"/>
      <c r="H13" s="481">
        <f>SUM(H11:I12)</f>
        <v>2372</v>
      </c>
      <c r="I13" s="481"/>
      <c r="J13" s="481">
        <f>SUM(J11:L12)</f>
        <v>9893109</v>
      </c>
      <c r="K13" s="481"/>
      <c r="L13" s="481"/>
      <c r="M13" s="481">
        <f>SUM(M11:N12)</f>
        <v>1</v>
      </c>
      <c r="N13" s="481"/>
      <c r="O13" s="481">
        <f>SUM(O11:Q12)</f>
        <v>3160</v>
      </c>
      <c r="P13" s="481"/>
      <c r="Q13" s="481"/>
      <c r="R13" s="481">
        <f>SUM(R11:S12)</f>
        <v>0</v>
      </c>
      <c r="S13" s="481"/>
      <c r="T13" s="481">
        <f>SUM(T11:V12)</f>
        <v>0</v>
      </c>
      <c r="U13" s="481"/>
      <c r="V13" s="481"/>
      <c r="W13" s="481">
        <f>SUM(W11:X12)</f>
        <v>36</v>
      </c>
      <c r="X13" s="481"/>
      <c r="Y13" s="481">
        <f>SUM(Y11:AA12)</f>
        <v>156940</v>
      </c>
      <c r="Z13" s="481"/>
      <c r="AA13" s="523"/>
    </row>
    <row r="14" spans="1:27" ht="18" customHeight="1">
      <c r="A14" s="25"/>
      <c r="B14" s="26"/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8"/>
      <c r="Z14" s="106"/>
      <c r="AA14" s="106"/>
    </row>
    <row r="15" spans="1:27" ht="18" customHeight="1">
      <c r="A15" s="25"/>
      <c r="B15" s="26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8"/>
      <c r="Z15" s="106"/>
      <c r="AA15" s="106"/>
    </row>
    <row r="16" spans="1:27" ht="27" customHeight="1" thickBot="1">
      <c r="A16" s="452" t="s">
        <v>53</v>
      </c>
      <c r="B16" s="452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</row>
    <row r="17" spans="1:22" ht="57" customHeight="1">
      <c r="A17" s="459" t="s">
        <v>114</v>
      </c>
      <c r="B17" s="460"/>
      <c r="C17" s="482" t="s">
        <v>115</v>
      </c>
      <c r="D17" s="483"/>
      <c r="E17" s="484"/>
      <c r="F17" s="484"/>
      <c r="G17" s="485"/>
      <c r="H17" s="521" t="s">
        <v>167</v>
      </c>
      <c r="I17" s="484"/>
      <c r="J17" s="484"/>
      <c r="K17" s="484"/>
      <c r="L17" s="522"/>
      <c r="M17" s="521" t="s">
        <v>216</v>
      </c>
      <c r="N17" s="484"/>
      <c r="O17" s="484"/>
      <c r="P17" s="484"/>
      <c r="Q17" s="522"/>
      <c r="R17" s="518" t="s">
        <v>119</v>
      </c>
      <c r="S17" s="519"/>
      <c r="T17" s="519"/>
      <c r="U17" s="519"/>
      <c r="V17" s="520"/>
    </row>
    <row r="18" spans="1:22" ht="23.25" customHeight="1">
      <c r="A18" s="461"/>
      <c r="B18" s="462"/>
      <c r="C18" s="486" t="s">
        <v>116</v>
      </c>
      <c r="D18" s="454"/>
      <c r="E18" s="473" t="s">
        <v>117</v>
      </c>
      <c r="F18" s="474"/>
      <c r="G18" s="475"/>
      <c r="H18" s="453" t="s">
        <v>116</v>
      </c>
      <c r="I18" s="454"/>
      <c r="J18" s="473" t="s">
        <v>117</v>
      </c>
      <c r="K18" s="474"/>
      <c r="L18" s="475"/>
      <c r="M18" s="453" t="s">
        <v>116</v>
      </c>
      <c r="N18" s="454"/>
      <c r="O18" s="473" t="s">
        <v>117</v>
      </c>
      <c r="P18" s="474"/>
      <c r="Q18" s="475"/>
      <c r="R18" s="453" t="s">
        <v>116</v>
      </c>
      <c r="S18" s="454"/>
      <c r="T18" s="473" t="s">
        <v>117</v>
      </c>
      <c r="U18" s="474"/>
      <c r="V18" s="475"/>
    </row>
    <row r="19" spans="1:22" ht="23.25" customHeight="1">
      <c r="A19" s="463"/>
      <c r="B19" s="464"/>
      <c r="C19" s="479"/>
      <c r="D19" s="455"/>
      <c r="E19" s="524" t="s">
        <v>118</v>
      </c>
      <c r="F19" s="525"/>
      <c r="G19" s="526"/>
      <c r="H19" s="455"/>
      <c r="I19" s="455"/>
      <c r="J19" s="524" t="s">
        <v>118</v>
      </c>
      <c r="K19" s="525"/>
      <c r="L19" s="526"/>
      <c r="M19" s="455"/>
      <c r="N19" s="455"/>
      <c r="O19" s="524" t="s">
        <v>118</v>
      </c>
      <c r="P19" s="525"/>
      <c r="Q19" s="526"/>
      <c r="R19" s="455"/>
      <c r="S19" s="455"/>
      <c r="T19" s="524" t="s">
        <v>118</v>
      </c>
      <c r="U19" s="525"/>
      <c r="V19" s="526"/>
    </row>
    <row r="20" spans="1:22" ht="30" customHeight="1">
      <c r="A20" s="480" t="s">
        <v>51</v>
      </c>
      <c r="B20" s="24" t="s">
        <v>28</v>
      </c>
      <c r="C20" s="456">
        <v>0</v>
      </c>
      <c r="D20" s="456"/>
      <c r="E20" s="456">
        <v>0</v>
      </c>
      <c r="F20" s="456"/>
      <c r="G20" s="456"/>
      <c r="H20" s="456">
        <v>0</v>
      </c>
      <c r="I20" s="456"/>
      <c r="J20" s="456">
        <v>0</v>
      </c>
      <c r="K20" s="456"/>
      <c r="L20" s="456"/>
      <c r="M20" s="527"/>
      <c r="N20" s="527"/>
      <c r="O20" s="527"/>
      <c r="P20" s="527"/>
      <c r="Q20" s="527"/>
      <c r="R20" s="528">
        <f>SUM(C9+H9+M9+R9+W9+C20+H20+M20)</f>
        <v>495</v>
      </c>
      <c r="S20" s="528"/>
      <c r="T20" s="528">
        <f>SUM(E9+J9+O9+T9+Y9+E20+J20+O20)</f>
        <v>5691270</v>
      </c>
      <c r="U20" s="528"/>
      <c r="V20" s="528"/>
    </row>
    <row r="21" spans="1:22" ht="30" customHeight="1">
      <c r="A21" s="466"/>
      <c r="B21" s="24" t="s">
        <v>29</v>
      </c>
      <c r="C21" s="456">
        <v>0</v>
      </c>
      <c r="D21" s="456"/>
      <c r="E21" s="456">
        <v>0</v>
      </c>
      <c r="F21" s="456"/>
      <c r="G21" s="456"/>
      <c r="H21" s="456">
        <v>0</v>
      </c>
      <c r="I21" s="456"/>
      <c r="J21" s="456">
        <v>0</v>
      </c>
      <c r="K21" s="456"/>
      <c r="L21" s="456"/>
      <c r="M21" s="527"/>
      <c r="N21" s="527"/>
      <c r="O21" s="527"/>
      <c r="P21" s="527"/>
      <c r="Q21" s="527"/>
      <c r="R21" s="528">
        <f>SUM(C10+H10+M10+R10+W10+C21+H21+M21)</f>
        <v>2382</v>
      </c>
      <c r="S21" s="528"/>
      <c r="T21" s="528">
        <f>SUM(E10+J10+O10+T10+Y10+E21+J21+O21)</f>
        <v>9946508</v>
      </c>
      <c r="U21" s="528"/>
      <c r="V21" s="528"/>
    </row>
    <row r="22" spans="1:22" ht="30" customHeight="1">
      <c r="A22" s="467"/>
      <c r="B22" s="109" t="s">
        <v>166</v>
      </c>
      <c r="C22" s="456">
        <f>SUM(C20:D21)</f>
        <v>0</v>
      </c>
      <c r="D22" s="456"/>
      <c r="E22" s="456">
        <f>SUM(E20:G21)</f>
        <v>0</v>
      </c>
      <c r="F22" s="456"/>
      <c r="G22" s="456"/>
      <c r="H22" s="456">
        <f>SUM(H20:I21)</f>
        <v>0</v>
      </c>
      <c r="I22" s="456"/>
      <c r="J22" s="456">
        <f>SUM(J20:L21)</f>
        <v>0</v>
      </c>
      <c r="K22" s="456"/>
      <c r="L22" s="456"/>
      <c r="M22" s="527"/>
      <c r="N22" s="527"/>
      <c r="O22" s="527"/>
      <c r="P22" s="527"/>
      <c r="Q22" s="527"/>
      <c r="R22" s="528">
        <f>SUM(C11+H11+M11+R11+W11+C22+H22+M22)</f>
        <v>2877</v>
      </c>
      <c r="S22" s="528"/>
      <c r="T22" s="528">
        <f>SUM(E11+J11+O11+T11+Y11+E22+J22+O22)</f>
        <v>15637778</v>
      </c>
      <c r="U22" s="528"/>
      <c r="V22" s="528"/>
    </row>
    <row r="23" spans="1:22" ht="30" customHeight="1">
      <c r="A23" s="468" t="s">
        <v>30</v>
      </c>
      <c r="B23" s="469"/>
      <c r="C23" s="456">
        <v>0</v>
      </c>
      <c r="D23" s="456"/>
      <c r="E23" s="456">
        <v>0</v>
      </c>
      <c r="F23" s="456"/>
      <c r="G23" s="456"/>
      <c r="H23" s="456">
        <v>0</v>
      </c>
      <c r="I23" s="456"/>
      <c r="J23" s="456">
        <v>0</v>
      </c>
      <c r="K23" s="456"/>
      <c r="L23" s="456"/>
      <c r="M23" s="530">
        <v>11329</v>
      </c>
      <c r="N23" s="530"/>
      <c r="O23" s="530">
        <v>59850784</v>
      </c>
      <c r="P23" s="530"/>
      <c r="Q23" s="530"/>
      <c r="R23" s="528">
        <f>SUM(C12+H12+M12+R12+W12+C23+H23+M23)</f>
        <v>11341</v>
      </c>
      <c r="S23" s="528"/>
      <c r="T23" s="528">
        <f>SUM(E12+J12+O12+T12+Y12+E23+J23+O23)</f>
        <v>59892088</v>
      </c>
      <c r="U23" s="528"/>
      <c r="V23" s="528"/>
    </row>
    <row r="24" spans="1:22" ht="30" customHeight="1" thickBot="1">
      <c r="A24" s="487" t="s">
        <v>16</v>
      </c>
      <c r="B24" s="458"/>
      <c r="C24" s="488">
        <f>SUM(C22:D23)</f>
        <v>0</v>
      </c>
      <c r="D24" s="489"/>
      <c r="E24" s="488">
        <f>SUM(E22:G23)</f>
        <v>0</v>
      </c>
      <c r="F24" s="489"/>
      <c r="G24" s="489"/>
      <c r="H24" s="488">
        <f>SUM(H22:I23)</f>
        <v>0</v>
      </c>
      <c r="I24" s="489"/>
      <c r="J24" s="488">
        <f>SUM(J22:L23)</f>
        <v>0</v>
      </c>
      <c r="K24" s="489"/>
      <c r="L24" s="489"/>
      <c r="M24" s="529">
        <f>SUM(M23)</f>
        <v>11329</v>
      </c>
      <c r="N24" s="529"/>
      <c r="O24" s="529">
        <f>SUM(O23)</f>
        <v>59850784</v>
      </c>
      <c r="P24" s="529"/>
      <c r="Q24" s="529"/>
      <c r="R24" s="529">
        <f>SUM(C13+H13+M13+R13+W13+C24+H24+M24)</f>
        <v>14218</v>
      </c>
      <c r="S24" s="529"/>
      <c r="T24" s="529">
        <f>SUM(E13+J13+O13+T13+Y13+E24+J24+O24)</f>
        <v>75529866</v>
      </c>
      <c r="U24" s="529"/>
      <c r="V24" s="529"/>
    </row>
    <row r="25" spans="1:27" ht="18" customHeight="1">
      <c r="A25" s="30"/>
      <c r="B25" s="2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8" customHeight="1">
      <c r="A26" s="25"/>
      <c r="B26" s="26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8"/>
      <c r="Z26" s="106"/>
      <c r="AA26" s="106"/>
    </row>
  </sheetData>
  <sheetProtection/>
  <mergeCells count="145">
    <mergeCell ref="M24:N24"/>
    <mergeCell ref="J22:L22"/>
    <mergeCell ref="J23:L23"/>
    <mergeCell ref="J24:L24"/>
    <mergeCell ref="R21:S21"/>
    <mergeCell ref="R22:S22"/>
    <mergeCell ref="R23:S23"/>
    <mergeCell ref="R24:S24"/>
    <mergeCell ref="M21:N21"/>
    <mergeCell ref="M22:N22"/>
    <mergeCell ref="M23:N23"/>
    <mergeCell ref="T24:V24"/>
    <mergeCell ref="O21:Q21"/>
    <mergeCell ref="O22:Q22"/>
    <mergeCell ref="O23:Q23"/>
    <mergeCell ref="O24:Q24"/>
    <mergeCell ref="H21:I21"/>
    <mergeCell ref="H22:I22"/>
    <mergeCell ref="H23:I23"/>
    <mergeCell ref="H24:I24"/>
    <mergeCell ref="J21:L21"/>
    <mergeCell ref="T20:V20"/>
    <mergeCell ref="M20:N20"/>
    <mergeCell ref="R20:S20"/>
    <mergeCell ref="T21:V21"/>
    <mergeCell ref="T22:V22"/>
    <mergeCell ref="T23:V23"/>
    <mergeCell ref="E19:G19"/>
    <mergeCell ref="J18:L18"/>
    <mergeCell ref="J19:L19"/>
    <mergeCell ref="R19:S19"/>
    <mergeCell ref="O18:Q18"/>
    <mergeCell ref="O19:Q19"/>
    <mergeCell ref="T18:V18"/>
    <mergeCell ref="H20:I20"/>
    <mergeCell ref="H18:I18"/>
    <mergeCell ref="H19:I19"/>
    <mergeCell ref="M18:N18"/>
    <mergeCell ref="M19:N19"/>
    <mergeCell ref="R18:S18"/>
    <mergeCell ref="T19:V19"/>
    <mergeCell ref="J20:L20"/>
    <mergeCell ref="O20:Q20"/>
    <mergeCell ref="H17:L17"/>
    <mergeCell ref="Y13:AA13"/>
    <mergeCell ref="M13:N13"/>
    <mergeCell ref="J13:L13"/>
    <mergeCell ref="H13:I13"/>
    <mergeCell ref="W13:X13"/>
    <mergeCell ref="R13:S13"/>
    <mergeCell ref="O13:Q13"/>
    <mergeCell ref="Y9:AA9"/>
    <mergeCell ref="Y10:AA10"/>
    <mergeCell ref="Y11:AA11"/>
    <mergeCell ref="Y12:AA12"/>
    <mergeCell ref="R17:V17"/>
    <mergeCell ref="M17:Q17"/>
    <mergeCell ref="R10:S10"/>
    <mergeCell ref="T13:V13"/>
    <mergeCell ref="W9:X9"/>
    <mergeCell ref="W10:X10"/>
    <mergeCell ref="W11:X11"/>
    <mergeCell ref="W12:X12"/>
    <mergeCell ref="J9:L9"/>
    <mergeCell ref="O9:Q9"/>
    <mergeCell ref="O10:Q10"/>
    <mergeCell ref="O11:Q11"/>
    <mergeCell ref="O12:Q12"/>
    <mergeCell ref="T9:V9"/>
    <mergeCell ref="T10:V10"/>
    <mergeCell ref="T11:V11"/>
    <mergeCell ref="T12:V12"/>
    <mergeCell ref="R9:S9"/>
    <mergeCell ref="T7:V7"/>
    <mergeCell ref="T8:V8"/>
    <mergeCell ref="R11:S11"/>
    <mergeCell ref="R12:S12"/>
    <mergeCell ref="H12:I12"/>
    <mergeCell ref="H11:I11"/>
    <mergeCell ref="H10:I10"/>
    <mergeCell ref="H9:I9"/>
    <mergeCell ref="J12:L12"/>
    <mergeCell ref="J11:L11"/>
    <mergeCell ref="C8:D8"/>
    <mergeCell ref="H7:I7"/>
    <mergeCell ref="M7:N7"/>
    <mergeCell ref="J7:L7"/>
    <mergeCell ref="J8:L8"/>
    <mergeCell ref="M12:N12"/>
    <mergeCell ref="M11:N11"/>
    <mergeCell ref="M10:N10"/>
    <mergeCell ref="M9:N9"/>
    <mergeCell ref="J10:L10"/>
    <mergeCell ref="C7:D7"/>
    <mergeCell ref="C12:D12"/>
    <mergeCell ref="C11:D11"/>
    <mergeCell ref="C10:D10"/>
    <mergeCell ref="C9:D9"/>
    <mergeCell ref="Y7:AA7"/>
    <mergeCell ref="Y8:AA8"/>
    <mergeCell ref="W7:X7"/>
    <mergeCell ref="W8:X8"/>
    <mergeCell ref="E7:G7"/>
    <mergeCell ref="A4:AA5"/>
    <mergeCell ref="C6:G6"/>
    <mergeCell ref="H6:L6"/>
    <mergeCell ref="M6:Q6"/>
    <mergeCell ref="R6:V6"/>
    <mergeCell ref="W6:AA6"/>
    <mergeCell ref="A23:B23"/>
    <mergeCell ref="A24:B24"/>
    <mergeCell ref="C23:D23"/>
    <mergeCell ref="C24:D24"/>
    <mergeCell ref="E23:G23"/>
    <mergeCell ref="E24:G24"/>
    <mergeCell ref="C19:D19"/>
    <mergeCell ref="A20:A22"/>
    <mergeCell ref="C20:D20"/>
    <mergeCell ref="C21:D21"/>
    <mergeCell ref="C22:D22"/>
    <mergeCell ref="E13:G13"/>
    <mergeCell ref="C13:D13"/>
    <mergeCell ref="C17:G17"/>
    <mergeCell ref="C18:D18"/>
    <mergeCell ref="E18:G18"/>
    <mergeCell ref="A6:B8"/>
    <mergeCell ref="O8:Q8"/>
    <mergeCell ref="M8:N8"/>
    <mergeCell ref="O7:Q7"/>
    <mergeCell ref="E12:G12"/>
    <mergeCell ref="E11:G11"/>
    <mergeCell ref="E10:G10"/>
    <mergeCell ref="E9:G9"/>
    <mergeCell ref="H8:I8"/>
    <mergeCell ref="E8:G8"/>
    <mergeCell ref="A16:B16"/>
    <mergeCell ref="R7:S7"/>
    <mergeCell ref="R8:S8"/>
    <mergeCell ref="E20:G20"/>
    <mergeCell ref="E21:G21"/>
    <mergeCell ref="E22:G22"/>
    <mergeCell ref="A13:B13"/>
    <mergeCell ref="A17:B19"/>
    <mergeCell ref="A9:A11"/>
    <mergeCell ref="A12:B12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selection activeCell="H9" sqref="H9:J9"/>
    </sheetView>
  </sheetViews>
  <sheetFormatPr defaultColWidth="9.00390625" defaultRowHeight="13.5"/>
  <cols>
    <col min="1" max="4" width="17.875" style="11" customWidth="1"/>
    <col min="5" max="5" width="5.625" style="11" customWidth="1"/>
    <col min="6" max="6" width="9.75390625" style="11" customWidth="1"/>
    <col min="7" max="7" width="17.875" style="11" customWidth="1"/>
    <col min="8" max="8" width="6.625" style="11" customWidth="1"/>
    <col min="9" max="9" width="9.75390625" style="11" customWidth="1"/>
    <col min="10" max="10" width="18.00390625" style="11" customWidth="1"/>
    <col min="11" max="16384" width="9.00390625" style="11" customWidth="1"/>
  </cols>
  <sheetData>
    <row r="1" spans="1:8" ht="13.5">
      <c r="A1" s="214" t="s">
        <v>54</v>
      </c>
      <c r="B1" s="214"/>
      <c r="C1" s="214"/>
      <c r="D1" s="214"/>
      <c r="E1" s="214"/>
      <c r="F1" s="214"/>
      <c r="G1" s="214"/>
      <c r="H1" s="214"/>
    </row>
    <row r="2" spans="1:10" ht="18.75" customHeight="1">
      <c r="A2" s="214"/>
      <c r="B2" s="214"/>
      <c r="C2" s="214"/>
      <c r="D2" s="214"/>
      <c r="E2" s="214"/>
      <c r="F2" s="214"/>
      <c r="G2" s="214"/>
      <c r="H2" s="214"/>
      <c r="I2" s="41"/>
      <c r="J2" s="41"/>
    </row>
    <row r="3" spans="1:10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3.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3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5" customHeight="1">
      <c r="A6" s="42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thickBot="1">
      <c r="A7" s="44"/>
      <c r="B7" s="43"/>
      <c r="C7" s="43"/>
      <c r="D7" s="43"/>
      <c r="E7" s="43"/>
      <c r="F7" s="43"/>
      <c r="G7" s="43"/>
      <c r="H7" s="43"/>
      <c r="I7" s="43"/>
      <c r="J7" s="43"/>
    </row>
    <row r="8" spans="1:10" ht="18.75" customHeight="1">
      <c r="A8" s="215" t="s">
        <v>67</v>
      </c>
      <c r="B8" s="216"/>
      <c r="C8" s="216"/>
      <c r="D8" s="217"/>
      <c r="E8" s="221" t="s">
        <v>35</v>
      </c>
      <c r="F8" s="222"/>
      <c r="G8" s="222"/>
      <c r="H8" s="222"/>
      <c r="I8" s="222"/>
      <c r="J8" s="223"/>
    </row>
    <row r="9" spans="1:10" ht="75" customHeight="1">
      <c r="A9" s="218"/>
      <c r="B9" s="219"/>
      <c r="C9" s="219"/>
      <c r="D9" s="220"/>
      <c r="E9" s="224" t="s">
        <v>209</v>
      </c>
      <c r="F9" s="224"/>
      <c r="G9" s="224"/>
      <c r="H9" s="224" t="s">
        <v>68</v>
      </c>
      <c r="I9" s="224"/>
      <c r="J9" s="225"/>
    </row>
    <row r="10" spans="1:10" ht="19.5" customHeight="1">
      <c r="A10" s="45"/>
      <c r="B10" s="46"/>
      <c r="C10" s="46"/>
      <c r="D10" s="47" t="s">
        <v>69</v>
      </c>
      <c r="E10" s="226" t="s">
        <v>70</v>
      </c>
      <c r="F10" s="227"/>
      <c r="G10" s="228"/>
      <c r="H10" s="229" t="s">
        <v>71</v>
      </c>
      <c r="I10" s="229"/>
      <c r="J10" s="230"/>
    </row>
    <row r="11" spans="1:10" ht="42.75" customHeight="1">
      <c r="A11" s="48" t="s">
        <v>122</v>
      </c>
      <c r="B11" s="48" t="s">
        <v>32</v>
      </c>
      <c r="C11" s="48" t="s">
        <v>33</v>
      </c>
      <c r="D11" s="49"/>
      <c r="E11" s="210" t="s">
        <v>122</v>
      </c>
      <c r="F11" s="211"/>
      <c r="G11" s="49"/>
      <c r="H11" s="212" t="s">
        <v>79</v>
      </c>
      <c r="I11" s="213"/>
      <c r="J11" s="50"/>
    </row>
    <row r="12" spans="1:10" ht="78" customHeight="1">
      <c r="A12" s="51" t="s">
        <v>72</v>
      </c>
      <c r="B12" s="52" t="s">
        <v>73</v>
      </c>
      <c r="C12" s="52" t="s">
        <v>36</v>
      </c>
      <c r="D12" s="52" t="s">
        <v>34</v>
      </c>
      <c r="E12" s="52"/>
      <c r="F12" s="51" t="s">
        <v>74</v>
      </c>
      <c r="G12" s="52" t="s">
        <v>36</v>
      </c>
      <c r="H12" s="53"/>
      <c r="I12" s="54"/>
      <c r="J12" s="55" t="s">
        <v>36</v>
      </c>
    </row>
    <row r="13" spans="1:10" ht="51" customHeight="1">
      <c r="A13" s="112">
        <v>625</v>
      </c>
      <c r="B13" s="112">
        <v>68676</v>
      </c>
      <c r="C13" s="112">
        <v>4665817</v>
      </c>
      <c r="D13" s="112">
        <v>67940</v>
      </c>
      <c r="E13" s="112">
        <v>8</v>
      </c>
      <c r="F13" s="112">
        <v>0</v>
      </c>
      <c r="G13" s="112">
        <v>46807</v>
      </c>
      <c r="H13" s="112">
        <v>242</v>
      </c>
      <c r="I13" s="112">
        <v>4</v>
      </c>
      <c r="J13" s="126">
        <v>2659122</v>
      </c>
    </row>
    <row r="14" spans="1:10" ht="51" customHeight="1">
      <c r="A14" s="112">
        <v>160</v>
      </c>
      <c r="B14" s="112">
        <v>25173</v>
      </c>
      <c r="C14" s="112">
        <v>1968868</v>
      </c>
      <c r="D14" s="112">
        <v>78213</v>
      </c>
      <c r="E14" s="112">
        <v>84</v>
      </c>
      <c r="F14" s="112">
        <v>23</v>
      </c>
      <c r="G14" s="112">
        <v>1003844</v>
      </c>
      <c r="H14" s="112">
        <v>49</v>
      </c>
      <c r="I14" s="112">
        <v>12</v>
      </c>
      <c r="J14" s="126">
        <v>533112</v>
      </c>
    </row>
    <row r="15" spans="1:10" ht="51" customHeight="1">
      <c r="A15" s="112">
        <v>190</v>
      </c>
      <c r="B15" s="112">
        <v>15843</v>
      </c>
      <c r="C15" s="112">
        <v>628404</v>
      </c>
      <c r="D15" s="112">
        <v>39664</v>
      </c>
      <c r="E15" s="112">
        <v>5</v>
      </c>
      <c r="F15" s="112">
        <v>1</v>
      </c>
      <c r="G15" s="112">
        <v>4874</v>
      </c>
      <c r="H15" s="112">
        <v>0</v>
      </c>
      <c r="I15" s="112">
        <v>0</v>
      </c>
      <c r="J15" s="126">
        <v>0</v>
      </c>
    </row>
    <row r="16" spans="1:10" ht="51" customHeight="1">
      <c r="A16" s="114">
        <f aca="true" t="shared" si="0" ref="A16:J16">SUM(A13:A15)</f>
        <v>975</v>
      </c>
      <c r="B16" s="114">
        <f t="shared" si="0"/>
        <v>109692</v>
      </c>
      <c r="C16" s="114">
        <f t="shared" si="0"/>
        <v>7263089</v>
      </c>
      <c r="D16" s="121">
        <v>66213</v>
      </c>
      <c r="E16" s="114">
        <f>SUM(E13:E15)</f>
        <v>97</v>
      </c>
      <c r="F16" s="114">
        <f t="shared" si="0"/>
        <v>24</v>
      </c>
      <c r="G16" s="114">
        <f t="shared" si="0"/>
        <v>1055525</v>
      </c>
      <c r="H16" s="114">
        <f>SUM(H13:H15)</f>
        <v>291</v>
      </c>
      <c r="I16" s="114">
        <f>SUM(I13:I15)</f>
        <v>16</v>
      </c>
      <c r="J16" s="127">
        <f t="shared" si="0"/>
        <v>3192234</v>
      </c>
    </row>
    <row r="17" spans="1:10" ht="51" customHeight="1">
      <c r="A17" s="112">
        <v>1952</v>
      </c>
      <c r="B17" s="112">
        <v>241798</v>
      </c>
      <c r="C17" s="112">
        <v>3686704</v>
      </c>
      <c r="D17" s="112">
        <v>15247</v>
      </c>
      <c r="E17" s="112">
        <v>2</v>
      </c>
      <c r="F17" s="112">
        <v>0</v>
      </c>
      <c r="G17" s="112">
        <v>2577</v>
      </c>
      <c r="H17" s="112">
        <v>42</v>
      </c>
      <c r="I17" s="112">
        <v>0</v>
      </c>
      <c r="J17" s="126">
        <v>106341</v>
      </c>
    </row>
    <row r="18" spans="1:10" ht="51" customHeight="1">
      <c r="A18" s="112">
        <v>50</v>
      </c>
      <c r="B18" s="112">
        <v>7285</v>
      </c>
      <c r="C18" s="112">
        <v>90969</v>
      </c>
      <c r="D18" s="112">
        <v>12487</v>
      </c>
      <c r="E18" s="112">
        <v>0</v>
      </c>
      <c r="F18" s="112">
        <v>0</v>
      </c>
      <c r="G18" s="112">
        <v>0</v>
      </c>
      <c r="H18" s="112">
        <v>5</v>
      </c>
      <c r="I18" s="112">
        <v>0</v>
      </c>
      <c r="J18" s="126">
        <v>14782</v>
      </c>
    </row>
    <row r="19" spans="1:10" ht="51" customHeight="1">
      <c r="A19" s="115">
        <v>80</v>
      </c>
      <c r="B19" s="115">
        <v>10884</v>
      </c>
      <c r="C19" s="115">
        <v>135097</v>
      </c>
      <c r="D19" s="115">
        <v>12412</v>
      </c>
      <c r="E19" s="115">
        <v>0</v>
      </c>
      <c r="F19" s="112">
        <v>0</v>
      </c>
      <c r="G19" s="112">
        <v>0</v>
      </c>
      <c r="H19" s="112">
        <v>0</v>
      </c>
      <c r="I19" s="112">
        <v>0</v>
      </c>
      <c r="J19" s="126">
        <v>0</v>
      </c>
    </row>
    <row r="20" spans="1:10" ht="51" customHeight="1">
      <c r="A20" s="114">
        <f>SUM(A17:A19)</f>
        <v>2082</v>
      </c>
      <c r="B20" s="114">
        <f>SUM(B17:B19)</f>
        <v>259967</v>
      </c>
      <c r="C20" s="114">
        <f>SUM(C17:C19)</f>
        <v>3912770</v>
      </c>
      <c r="D20" s="124">
        <v>15051</v>
      </c>
      <c r="E20" s="114">
        <f aca="true" t="shared" si="1" ref="E20:J20">SUM(E17:E19)</f>
        <v>2</v>
      </c>
      <c r="F20" s="114">
        <f t="shared" si="1"/>
        <v>0</v>
      </c>
      <c r="G20" s="117">
        <f t="shared" si="1"/>
        <v>2577</v>
      </c>
      <c r="H20" s="117">
        <f t="shared" si="1"/>
        <v>47</v>
      </c>
      <c r="I20" s="114">
        <f t="shared" si="1"/>
        <v>0</v>
      </c>
      <c r="J20" s="128">
        <f t="shared" si="1"/>
        <v>121123</v>
      </c>
    </row>
    <row r="21" spans="1:10" ht="51" customHeight="1">
      <c r="A21" s="118">
        <f>A16+A20</f>
        <v>3057</v>
      </c>
      <c r="B21" s="118">
        <f>B16+B20</f>
        <v>369659</v>
      </c>
      <c r="C21" s="118">
        <f>C16+C20</f>
        <v>11175859</v>
      </c>
      <c r="D21" s="124">
        <v>30233</v>
      </c>
      <c r="E21" s="118">
        <f aca="true" t="shared" si="2" ref="E21:J21">E16+E20</f>
        <v>99</v>
      </c>
      <c r="F21" s="118">
        <f t="shared" si="2"/>
        <v>24</v>
      </c>
      <c r="G21" s="118">
        <f t="shared" si="2"/>
        <v>1058102</v>
      </c>
      <c r="H21" s="118">
        <f t="shared" si="2"/>
        <v>338</v>
      </c>
      <c r="I21" s="118">
        <f t="shared" si="2"/>
        <v>16</v>
      </c>
      <c r="J21" s="129">
        <f t="shared" si="2"/>
        <v>3313357</v>
      </c>
    </row>
    <row r="22" spans="1:10" ht="51" customHeight="1">
      <c r="A22" s="119">
        <v>484</v>
      </c>
      <c r="B22" s="112">
        <v>32678</v>
      </c>
      <c r="C22" s="112">
        <v>2093814</v>
      </c>
      <c r="D22" s="112">
        <v>64074</v>
      </c>
      <c r="E22" s="112">
        <v>1</v>
      </c>
      <c r="F22" s="112">
        <v>0</v>
      </c>
      <c r="G22" s="112">
        <v>13000</v>
      </c>
      <c r="H22" s="112">
        <v>80</v>
      </c>
      <c r="I22" s="112">
        <v>0</v>
      </c>
      <c r="J22" s="126">
        <v>815199</v>
      </c>
    </row>
    <row r="23" spans="1:10" ht="51" customHeight="1">
      <c r="A23" s="112">
        <v>143</v>
      </c>
      <c r="B23" s="112">
        <v>35304</v>
      </c>
      <c r="C23" s="112">
        <v>3038390</v>
      </c>
      <c r="D23" s="112">
        <v>86064</v>
      </c>
      <c r="E23" s="112">
        <v>80</v>
      </c>
      <c r="F23" s="112">
        <v>14</v>
      </c>
      <c r="G23" s="112">
        <v>1040756</v>
      </c>
      <c r="H23" s="112">
        <v>47</v>
      </c>
      <c r="I23" s="112">
        <v>9</v>
      </c>
      <c r="J23" s="126">
        <v>575824</v>
      </c>
    </row>
    <row r="24" spans="1:10" ht="51" customHeight="1">
      <c r="A24" s="112">
        <v>581</v>
      </c>
      <c r="B24" s="112">
        <v>339613</v>
      </c>
      <c r="C24" s="112">
        <v>18180029</v>
      </c>
      <c r="D24" s="119">
        <v>53532</v>
      </c>
      <c r="E24" s="119">
        <v>4</v>
      </c>
      <c r="F24" s="112">
        <v>0</v>
      </c>
      <c r="G24" s="119">
        <v>25114</v>
      </c>
      <c r="H24" s="119">
        <v>2</v>
      </c>
      <c r="I24" s="112">
        <v>1</v>
      </c>
      <c r="J24" s="126">
        <v>13595</v>
      </c>
    </row>
    <row r="25" spans="1:10" ht="51" customHeight="1">
      <c r="A25" s="117">
        <f aca="true" t="shared" si="3" ref="A25:J25">SUM(A22:A24)</f>
        <v>1208</v>
      </c>
      <c r="B25" s="117">
        <f>SUM(B22:B24)</f>
        <v>407595</v>
      </c>
      <c r="C25" s="117">
        <f>SUM(C22:C24)</f>
        <v>23312233</v>
      </c>
      <c r="D25" s="122">
        <v>57195</v>
      </c>
      <c r="E25" s="117">
        <f>SUM(E22:E24)</f>
        <v>85</v>
      </c>
      <c r="F25" s="117">
        <f t="shared" si="3"/>
        <v>14</v>
      </c>
      <c r="G25" s="114">
        <f t="shared" si="3"/>
        <v>1078870</v>
      </c>
      <c r="H25" s="114">
        <f t="shared" si="3"/>
        <v>129</v>
      </c>
      <c r="I25" s="117">
        <f>SUM(I22:I24)</f>
        <v>10</v>
      </c>
      <c r="J25" s="128">
        <f t="shared" si="3"/>
        <v>1404618</v>
      </c>
    </row>
    <row r="26" spans="1:10" ht="51" customHeight="1">
      <c r="A26" s="119">
        <v>1034</v>
      </c>
      <c r="B26" s="119">
        <v>135231</v>
      </c>
      <c r="C26" s="119">
        <v>4900221</v>
      </c>
      <c r="D26" s="119">
        <v>36236</v>
      </c>
      <c r="E26" s="119">
        <v>1</v>
      </c>
      <c r="F26" s="119">
        <v>0</v>
      </c>
      <c r="G26" s="112">
        <v>2421</v>
      </c>
      <c r="H26" s="119">
        <v>30</v>
      </c>
      <c r="I26" s="119">
        <v>0</v>
      </c>
      <c r="J26" s="126">
        <v>113518</v>
      </c>
    </row>
    <row r="27" spans="1:10" ht="51" customHeight="1">
      <c r="A27" s="119">
        <v>87</v>
      </c>
      <c r="B27" s="112">
        <v>57180</v>
      </c>
      <c r="C27" s="112">
        <v>2181381</v>
      </c>
      <c r="D27" s="119">
        <v>38149</v>
      </c>
      <c r="E27" s="119">
        <v>2</v>
      </c>
      <c r="F27" s="112">
        <v>0</v>
      </c>
      <c r="G27" s="112">
        <v>16892</v>
      </c>
      <c r="H27" s="119">
        <v>5</v>
      </c>
      <c r="I27" s="112">
        <v>0</v>
      </c>
      <c r="J27" s="126">
        <v>16587</v>
      </c>
    </row>
    <row r="28" spans="1:10" ht="51" customHeight="1">
      <c r="A28" s="112">
        <v>382</v>
      </c>
      <c r="B28" s="112">
        <v>252054</v>
      </c>
      <c r="C28" s="112">
        <v>9036271</v>
      </c>
      <c r="D28" s="112">
        <v>35851</v>
      </c>
      <c r="E28" s="112">
        <v>0</v>
      </c>
      <c r="F28" s="119">
        <v>0</v>
      </c>
      <c r="G28" s="119">
        <v>0</v>
      </c>
      <c r="H28" s="112">
        <v>1</v>
      </c>
      <c r="I28" s="119">
        <v>0</v>
      </c>
      <c r="J28" s="126">
        <v>3423</v>
      </c>
    </row>
    <row r="29" spans="1:10" ht="51" customHeight="1">
      <c r="A29" s="121">
        <f aca="true" t="shared" si="4" ref="A29:J29">SUM(A26:A28)</f>
        <v>1503</v>
      </c>
      <c r="B29" s="122">
        <f t="shared" si="4"/>
        <v>444465</v>
      </c>
      <c r="C29" s="122">
        <f t="shared" si="4"/>
        <v>16117873</v>
      </c>
      <c r="D29" s="121">
        <v>36264</v>
      </c>
      <c r="E29" s="122">
        <f t="shared" si="4"/>
        <v>3</v>
      </c>
      <c r="F29" s="121">
        <f>SUM(F26:F28)</f>
        <v>0</v>
      </c>
      <c r="G29" s="121">
        <f t="shared" si="4"/>
        <v>19313</v>
      </c>
      <c r="H29" s="121">
        <f t="shared" si="4"/>
        <v>36</v>
      </c>
      <c r="I29" s="121">
        <f>SUM(I26:I28)</f>
        <v>0</v>
      </c>
      <c r="J29" s="130">
        <f t="shared" si="4"/>
        <v>133528</v>
      </c>
    </row>
    <row r="30" spans="1:10" ht="51" customHeight="1">
      <c r="A30" s="121">
        <f>A25+A29</f>
        <v>2711</v>
      </c>
      <c r="B30" s="121">
        <f>B25+B29</f>
        <v>852060</v>
      </c>
      <c r="C30" s="121">
        <f>C25+C29</f>
        <v>39430106</v>
      </c>
      <c r="D30" s="121">
        <v>46276</v>
      </c>
      <c r="E30" s="121">
        <f aca="true" t="shared" si="5" ref="E30:J30">E25+E29</f>
        <v>88</v>
      </c>
      <c r="F30" s="121">
        <f t="shared" si="5"/>
        <v>14</v>
      </c>
      <c r="G30" s="121">
        <f>G25+G29</f>
        <v>1098183</v>
      </c>
      <c r="H30" s="121">
        <f t="shared" si="5"/>
        <v>165</v>
      </c>
      <c r="I30" s="121">
        <f t="shared" si="5"/>
        <v>10</v>
      </c>
      <c r="J30" s="130">
        <f t="shared" si="5"/>
        <v>1538146</v>
      </c>
    </row>
    <row r="31" spans="1:10" ht="54.75" customHeight="1" thickBot="1">
      <c r="A31" s="125">
        <f aca="true" t="shared" si="6" ref="A31:J31">A21+A30</f>
        <v>5768</v>
      </c>
      <c r="B31" s="125">
        <f>B21+B30</f>
        <v>1221719</v>
      </c>
      <c r="C31" s="125">
        <f>C21+C30</f>
        <v>50605965</v>
      </c>
      <c r="D31" s="125">
        <v>41422</v>
      </c>
      <c r="E31" s="125">
        <f>E21+E30</f>
        <v>187</v>
      </c>
      <c r="F31" s="125">
        <f t="shared" si="6"/>
        <v>38</v>
      </c>
      <c r="G31" s="125">
        <f t="shared" si="6"/>
        <v>2156285</v>
      </c>
      <c r="H31" s="131">
        <f t="shared" si="6"/>
        <v>503</v>
      </c>
      <c r="I31" s="125">
        <f>I21+I30</f>
        <v>26</v>
      </c>
      <c r="J31" s="132">
        <f t="shared" si="6"/>
        <v>4851503</v>
      </c>
    </row>
  </sheetData>
  <sheetProtection/>
  <mergeCells count="9">
    <mergeCell ref="E11:F11"/>
    <mergeCell ref="H11:I11"/>
    <mergeCell ref="A1:H2"/>
    <mergeCell ref="A8:D9"/>
    <mergeCell ref="E8:J8"/>
    <mergeCell ref="E9:G9"/>
    <mergeCell ref="H9:J9"/>
    <mergeCell ref="E10:G10"/>
    <mergeCell ref="H10:J1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0"/>
  <sheetViews>
    <sheetView zoomScale="75" zoomScaleNormal="75" zoomScalePageLayoutView="0" workbookViewId="0" topLeftCell="A1">
      <selection activeCell="F7" sqref="F7:H8"/>
    </sheetView>
  </sheetViews>
  <sheetFormatPr defaultColWidth="9.00390625" defaultRowHeight="13.5"/>
  <cols>
    <col min="1" max="2" width="5.625" style="11" customWidth="1"/>
    <col min="3" max="3" width="19.00390625" style="11" customWidth="1"/>
    <col min="4" max="8" width="17.875" style="11" customWidth="1"/>
    <col min="9" max="9" width="18.00390625" style="11" customWidth="1"/>
    <col min="10" max="10" width="9.375" style="11" bestFit="1" customWidth="1"/>
    <col min="11" max="11" width="11.125" style="11" bestFit="1" customWidth="1"/>
    <col min="12" max="12" width="9.00390625" style="11" customWidth="1"/>
    <col min="13" max="13" width="10.625" style="11" bestFit="1" customWidth="1"/>
    <col min="14" max="14" width="9.00390625" style="11" customWidth="1"/>
    <col min="15" max="15" width="9.75390625" style="11" bestFit="1" customWidth="1"/>
    <col min="16" max="16" width="12.125" style="11" bestFit="1" customWidth="1"/>
    <col min="17" max="17" width="9.00390625" style="11" customWidth="1"/>
    <col min="18" max="18" width="9.125" style="11" bestFit="1" customWidth="1"/>
    <col min="19" max="16384" width="9.00390625" style="11" customWidth="1"/>
  </cols>
  <sheetData>
    <row r="4" ht="14.25">
      <c r="A4" s="56"/>
    </row>
    <row r="5" spans="1:9" ht="15" customHeight="1">
      <c r="A5" s="233" t="s">
        <v>53</v>
      </c>
      <c r="B5" s="233"/>
      <c r="C5" s="233"/>
      <c r="D5" s="43"/>
      <c r="E5" s="43"/>
      <c r="F5" s="43"/>
      <c r="G5" s="43"/>
      <c r="H5" s="43"/>
      <c r="I5" s="43"/>
    </row>
    <row r="6" spans="1:9" ht="15" customHeight="1" thickBot="1">
      <c r="A6" s="234"/>
      <c r="B6" s="234"/>
      <c r="C6" s="234"/>
      <c r="D6" s="43"/>
      <c r="E6" s="43"/>
      <c r="F6" s="43"/>
      <c r="G6" s="43"/>
      <c r="H6" s="43"/>
      <c r="I6" s="43"/>
    </row>
    <row r="7" spans="1:9" ht="18.75" customHeight="1">
      <c r="A7" s="238" t="s">
        <v>31</v>
      </c>
      <c r="B7" s="239"/>
      <c r="C7" s="240"/>
      <c r="D7" s="235" t="s">
        <v>37</v>
      </c>
      <c r="E7" s="236"/>
      <c r="F7" s="172" t="s">
        <v>38</v>
      </c>
      <c r="G7" s="173"/>
      <c r="H7" s="174"/>
      <c r="I7" s="237" t="s">
        <v>39</v>
      </c>
    </row>
    <row r="8" spans="1:9" ht="63" customHeight="1">
      <c r="A8" s="241"/>
      <c r="B8" s="242"/>
      <c r="C8" s="243"/>
      <c r="D8" s="57"/>
      <c r="E8" s="58"/>
      <c r="F8" s="175"/>
      <c r="G8" s="176"/>
      <c r="H8" s="177"/>
      <c r="I8" s="203"/>
    </row>
    <row r="9" spans="1:9" ht="22.5" customHeight="1">
      <c r="A9" s="241"/>
      <c r="B9" s="242"/>
      <c r="C9" s="243"/>
      <c r="D9" s="59"/>
      <c r="E9" s="60" t="s">
        <v>75</v>
      </c>
      <c r="F9" s="40"/>
      <c r="G9" s="39"/>
      <c r="H9" s="60" t="s">
        <v>76</v>
      </c>
      <c r="I9" s="61"/>
    </row>
    <row r="10" spans="1:9" ht="42" customHeight="1">
      <c r="A10" s="241"/>
      <c r="B10" s="242"/>
      <c r="C10" s="243"/>
      <c r="D10" s="49" t="s">
        <v>63</v>
      </c>
      <c r="E10" s="49" t="s">
        <v>40</v>
      </c>
      <c r="F10" s="49" t="s">
        <v>55</v>
      </c>
      <c r="G10" s="49" t="s">
        <v>32</v>
      </c>
      <c r="H10" s="49" t="s">
        <v>33</v>
      </c>
      <c r="I10" s="49" t="s">
        <v>208</v>
      </c>
    </row>
    <row r="11" spans="1:9" ht="60" customHeight="1">
      <c r="A11" s="244"/>
      <c r="B11" s="245"/>
      <c r="C11" s="243"/>
      <c r="D11" s="62"/>
      <c r="E11" s="52" t="s">
        <v>41</v>
      </c>
      <c r="F11" s="52"/>
      <c r="G11" s="52" t="s">
        <v>130</v>
      </c>
      <c r="H11" s="52" t="s">
        <v>129</v>
      </c>
      <c r="I11" s="63" t="s">
        <v>128</v>
      </c>
    </row>
    <row r="12" spans="1:9" ht="51" customHeight="1">
      <c r="A12" s="209" t="s">
        <v>181</v>
      </c>
      <c r="B12" s="202" t="s">
        <v>123</v>
      </c>
      <c r="C12" s="64" t="s">
        <v>5</v>
      </c>
      <c r="D12" s="133">
        <v>250</v>
      </c>
      <c r="E12" s="112">
        <v>2705929</v>
      </c>
      <c r="F12" s="112">
        <v>3</v>
      </c>
      <c r="G12" s="112">
        <v>432</v>
      </c>
      <c r="H12" s="112">
        <v>636</v>
      </c>
      <c r="I12" s="112">
        <v>618</v>
      </c>
    </row>
    <row r="13" spans="1:9" ht="51" customHeight="1">
      <c r="A13" s="200"/>
      <c r="B13" s="203"/>
      <c r="C13" s="65" t="s">
        <v>6</v>
      </c>
      <c r="D13" s="133">
        <v>133</v>
      </c>
      <c r="E13" s="112">
        <v>1536956</v>
      </c>
      <c r="F13" s="112">
        <v>1</v>
      </c>
      <c r="G13" s="112">
        <v>161</v>
      </c>
      <c r="H13" s="112">
        <v>196</v>
      </c>
      <c r="I13" s="112">
        <v>124</v>
      </c>
    </row>
    <row r="14" spans="1:9" ht="51" customHeight="1">
      <c r="A14" s="200"/>
      <c r="B14" s="203"/>
      <c r="C14" s="65" t="s">
        <v>7</v>
      </c>
      <c r="D14" s="133">
        <v>5</v>
      </c>
      <c r="E14" s="112">
        <v>4874</v>
      </c>
      <c r="F14" s="112">
        <v>0</v>
      </c>
      <c r="G14" s="112">
        <v>0</v>
      </c>
      <c r="H14" s="112">
        <v>0</v>
      </c>
      <c r="I14" s="112">
        <v>189</v>
      </c>
    </row>
    <row r="15" spans="1:9" ht="51" customHeight="1">
      <c r="A15" s="200"/>
      <c r="B15" s="204"/>
      <c r="C15" s="99" t="s">
        <v>77</v>
      </c>
      <c r="D15" s="134">
        <f aca="true" t="shared" si="0" ref="D15:I15">SUM(D12:D14)</f>
        <v>388</v>
      </c>
      <c r="E15" s="114">
        <f t="shared" si="0"/>
        <v>4247759</v>
      </c>
      <c r="F15" s="114">
        <f t="shared" si="0"/>
        <v>4</v>
      </c>
      <c r="G15" s="114">
        <f t="shared" si="0"/>
        <v>593</v>
      </c>
      <c r="H15" s="114">
        <f t="shared" si="0"/>
        <v>832</v>
      </c>
      <c r="I15" s="114">
        <f t="shared" si="0"/>
        <v>931</v>
      </c>
    </row>
    <row r="16" spans="1:9" ht="51" customHeight="1">
      <c r="A16" s="200"/>
      <c r="B16" s="231" t="s">
        <v>124</v>
      </c>
      <c r="C16" s="66" t="s">
        <v>5</v>
      </c>
      <c r="D16" s="112">
        <v>44</v>
      </c>
      <c r="E16" s="112">
        <v>108918</v>
      </c>
      <c r="F16" s="112">
        <v>4</v>
      </c>
      <c r="G16" s="112">
        <v>486</v>
      </c>
      <c r="H16" s="112">
        <v>83</v>
      </c>
      <c r="I16" s="112">
        <v>1948</v>
      </c>
    </row>
    <row r="17" spans="1:9" ht="51" customHeight="1">
      <c r="A17" s="200"/>
      <c r="B17" s="232"/>
      <c r="C17" s="67" t="s">
        <v>6</v>
      </c>
      <c r="D17" s="112">
        <v>5</v>
      </c>
      <c r="E17" s="112">
        <v>14782</v>
      </c>
      <c r="F17" s="112">
        <v>0</v>
      </c>
      <c r="G17" s="112">
        <v>0</v>
      </c>
      <c r="H17" s="112">
        <v>0</v>
      </c>
      <c r="I17" s="112">
        <v>50</v>
      </c>
    </row>
    <row r="18" spans="1:9" ht="51" customHeight="1">
      <c r="A18" s="200"/>
      <c r="B18" s="232"/>
      <c r="C18" s="37" t="s">
        <v>7</v>
      </c>
      <c r="D18" s="115">
        <v>0</v>
      </c>
      <c r="E18" s="115">
        <v>0</v>
      </c>
      <c r="F18" s="115">
        <v>0</v>
      </c>
      <c r="G18" s="112">
        <v>0</v>
      </c>
      <c r="H18" s="112">
        <v>0</v>
      </c>
      <c r="I18" s="112">
        <f>'P77'!A19-'P77'!F19-'P77'!I19-'P78'!F18</f>
        <v>80</v>
      </c>
    </row>
    <row r="19" spans="1:9" ht="51" customHeight="1">
      <c r="A19" s="200"/>
      <c r="B19" s="232"/>
      <c r="C19" s="100" t="s">
        <v>77</v>
      </c>
      <c r="D19" s="114">
        <f aca="true" t="shared" si="1" ref="D19:I19">SUM(D16:D18)</f>
        <v>49</v>
      </c>
      <c r="E19" s="114">
        <f t="shared" si="1"/>
        <v>123700</v>
      </c>
      <c r="F19" s="114">
        <f t="shared" si="1"/>
        <v>4</v>
      </c>
      <c r="G19" s="114">
        <f t="shared" si="1"/>
        <v>486</v>
      </c>
      <c r="H19" s="117">
        <f t="shared" si="1"/>
        <v>83</v>
      </c>
      <c r="I19" s="117">
        <f t="shared" si="1"/>
        <v>2078</v>
      </c>
    </row>
    <row r="20" spans="1:9" ht="51" customHeight="1">
      <c r="A20" s="200"/>
      <c r="B20" s="207" t="s">
        <v>8</v>
      </c>
      <c r="C20" s="208"/>
      <c r="D20" s="118">
        <f aca="true" t="shared" si="2" ref="D20:I20">D15+D19</f>
        <v>437</v>
      </c>
      <c r="E20" s="118">
        <f t="shared" si="2"/>
        <v>4371459</v>
      </c>
      <c r="F20" s="118">
        <f t="shared" si="2"/>
        <v>8</v>
      </c>
      <c r="G20" s="118">
        <f t="shared" si="2"/>
        <v>1079</v>
      </c>
      <c r="H20" s="118">
        <f t="shared" si="2"/>
        <v>915</v>
      </c>
      <c r="I20" s="118">
        <f t="shared" si="2"/>
        <v>3009</v>
      </c>
    </row>
    <row r="21" spans="1:9" ht="51" customHeight="1">
      <c r="A21" s="199" t="s">
        <v>175</v>
      </c>
      <c r="B21" s="202" t="s">
        <v>123</v>
      </c>
      <c r="C21" s="68" t="s">
        <v>5</v>
      </c>
      <c r="D21" s="119">
        <v>81</v>
      </c>
      <c r="E21" s="112">
        <v>828199</v>
      </c>
      <c r="F21" s="112">
        <v>2</v>
      </c>
      <c r="G21" s="112">
        <v>133</v>
      </c>
      <c r="H21" s="112">
        <v>368</v>
      </c>
      <c r="I21" s="112">
        <v>482</v>
      </c>
    </row>
    <row r="22" spans="1:9" ht="51" customHeight="1">
      <c r="A22" s="200"/>
      <c r="B22" s="203"/>
      <c r="C22" s="67" t="s">
        <v>6</v>
      </c>
      <c r="D22" s="112">
        <v>127</v>
      </c>
      <c r="E22" s="112">
        <v>1616580</v>
      </c>
      <c r="F22" s="112">
        <v>7</v>
      </c>
      <c r="G22" s="112">
        <v>1012</v>
      </c>
      <c r="H22" s="112">
        <v>1360</v>
      </c>
      <c r="I22" s="112">
        <v>113</v>
      </c>
    </row>
    <row r="23" spans="1:9" ht="51" customHeight="1">
      <c r="A23" s="200"/>
      <c r="B23" s="203"/>
      <c r="C23" s="69" t="s">
        <v>7</v>
      </c>
      <c r="D23" s="112">
        <v>6</v>
      </c>
      <c r="E23" s="112">
        <v>38709</v>
      </c>
      <c r="F23" s="119">
        <v>0</v>
      </c>
      <c r="G23" s="112">
        <v>0</v>
      </c>
      <c r="H23" s="119">
        <v>0</v>
      </c>
      <c r="I23" s="112">
        <v>580</v>
      </c>
    </row>
    <row r="24" spans="1:9" ht="51" customHeight="1">
      <c r="A24" s="200"/>
      <c r="B24" s="204"/>
      <c r="C24" s="101" t="s">
        <v>77</v>
      </c>
      <c r="D24" s="135">
        <f aca="true" t="shared" si="3" ref="D24:I24">SUM(D21:D23)</f>
        <v>214</v>
      </c>
      <c r="E24" s="117">
        <f t="shared" si="3"/>
        <v>2483488</v>
      </c>
      <c r="F24" s="114">
        <f t="shared" si="3"/>
        <v>9</v>
      </c>
      <c r="G24" s="117">
        <f t="shared" si="3"/>
        <v>1145</v>
      </c>
      <c r="H24" s="114">
        <f t="shared" si="3"/>
        <v>1728</v>
      </c>
      <c r="I24" s="121">
        <f t="shared" si="3"/>
        <v>1175</v>
      </c>
    </row>
    <row r="25" spans="1:9" ht="51" customHeight="1">
      <c r="A25" s="200"/>
      <c r="B25" s="231" t="s">
        <v>182</v>
      </c>
      <c r="C25" s="66" t="s">
        <v>5</v>
      </c>
      <c r="D25" s="119">
        <v>31</v>
      </c>
      <c r="E25" s="119">
        <v>115939</v>
      </c>
      <c r="F25" s="119">
        <v>1</v>
      </c>
      <c r="G25" s="119">
        <v>75</v>
      </c>
      <c r="H25" s="112">
        <v>1</v>
      </c>
      <c r="I25" s="112">
        <v>1033</v>
      </c>
    </row>
    <row r="26" spans="1:9" ht="51" customHeight="1">
      <c r="A26" s="200"/>
      <c r="B26" s="232"/>
      <c r="C26" s="67" t="s">
        <v>6</v>
      </c>
      <c r="D26" s="119">
        <v>7</v>
      </c>
      <c r="E26" s="112">
        <v>33479</v>
      </c>
      <c r="F26" s="119">
        <v>0</v>
      </c>
      <c r="G26" s="112">
        <v>0</v>
      </c>
      <c r="H26" s="112">
        <v>0</v>
      </c>
      <c r="I26" s="112">
        <v>87</v>
      </c>
    </row>
    <row r="27" spans="1:9" ht="51" customHeight="1">
      <c r="A27" s="200"/>
      <c r="B27" s="232"/>
      <c r="C27" s="68" t="s">
        <v>7</v>
      </c>
      <c r="D27" s="112">
        <v>1</v>
      </c>
      <c r="E27" s="112">
        <v>3423</v>
      </c>
      <c r="F27" s="112">
        <v>0</v>
      </c>
      <c r="G27" s="119">
        <v>0</v>
      </c>
      <c r="H27" s="119">
        <v>0</v>
      </c>
      <c r="I27" s="112">
        <v>382</v>
      </c>
    </row>
    <row r="28" spans="1:9" ht="51" customHeight="1">
      <c r="A28" s="200"/>
      <c r="B28" s="206"/>
      <c r="C28" s="100" t="s">
        <v>77</v>
      </c>
      <c r="D28" s="117">
        <f aca="true" t="shared" si="4" ref="D28:I28">SUM(D25:D27)</f>
        <v>39</v>
      </c>
      <c r="E28" s="114">
        <f t="shared" si="4"/>
        <v>152841</v>
      </c>
      <c r="F28" s="114">
        <f t="shared" si="4"/>
        <v>1</v>
      </c>
      <c r="G28" s="117">
        <f t="shared" si="4"/>
        <v>75</v>
      </c>
      <c r="H28" s="117">
        <f t="shared" si="4"/>
        <v>1</v>
      </c>
      <c r="I28" s="117">
        <f t="shared" si="4"/>
        <v>1502</v>
      </c>
    </row>
    <row r="29" spans="1:9" ht="51" customHeight="1">
      <c r="A29" s="201"/>
      <c r="B29" s="207" t="s">
        <v>171</v>
      </c>
      <c r="C29" s="208"/>
      <c r="D29" s="117">
        <f aca="true" t="shared" si="5" ref="D29:I29">D24+D28</f>
        <v>253</v>
      </c>
      <c r="E29" s="117">
        <f t="shared" si="5"/>
        <v>2636329</v>
      </c>
      <c r="F29" s="117">
        <f t="shared" si="5"/>
        <v>10</v>
      </c>
      <c r="G29" s="117">
        <f t="shared" si="5"/>
        <v>1220</v>
      </c>
      <c r="H29" s="117">
        <f>H24+H28</f>
        <v>1729</v>
      </c>
      <c r="I29" s="117">
        <f t="shared" si="5"/>
        <v>2677</v>
      </c>
    </row>
    <row r="30" spans="1:9" ht="57.75" customHeight="1" thickBot="1">
      <c r="A30" s="196" t="s">
        <v>9</v>
      </c>
      <c r="B30" s="197"/>
      <c r="C30" s="198"/>
      <c r="D30" s="123">
        <f aca="true" t="shared" si="6" ref="D30:I30">D20+D29</f>
        <v>690</v>
      </c>
      <c r="E30" s="123">
        <f t="shared" si="6"/>
        <v>7007788</v>
      </c>
      <c r="F30" s="123">
        <f t="shared" si="6"/>
        <v>18</v>
      </c>
      <c r="G30" s="123">
        <f t="shared" si="6"/>
        <v>2299</v>
      </c>
      <c r="H30" s="123">
        <f t="shared" si="6"/>
        <v>2644</v>
      </c>
      <c r="I30" s="123">
        <f t="shared" si="6"/>
        <v>5686</v>
      </c>
    </row>
  </sheetData>
  <sheetProtection/>
  <mergeCells count="14">
    <mergeCell ref="D7:E7"/>
    <mergeCell ref="F7:H8"/>
    <mergeCell ref="I7:I8"/>
    <mergeCell ref="A7:C11"/>
    <mergeCell ref="A12:A20"/>
    <mergeCell ref="B12:B15"/>
    <mergeCell ref="B16:B19"/>
    <mergeCell ref="A30:C30"/>
    <mergeCell ref="A21:A29"/>
    <mergeCell ref="B21:B24"/>
    <mergeCell ref="B25:B28"/>
    <mergeCell ref="B29:C29"/>
    <mergeCell ref="A5:C6"/>
    <mergeCell ref="B20:C2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view="pageBreakPreview" zoomScale="60" zoomScaleNormal="75" zoomScalePageLayoutView="0" workbookViewId="0" topLeftCell="A1">
      <selection activeCell="H6" sqref="H6:J7"/>
    </sheetView>
  </sheetViews>
  <sheetFormatPr defaultColWidth="9.00390625" defaultRowHeight="13.5"/>
  <cols>
    <col min="1" max="3" width="16.00390625" style="11" customWidth="1"/>
    <col min="4" max="4" width="18.375" style="11" customWidth="1"/>
    <col min="5" max="5" width="5.625" style="11" customWidth="1"/>
    <col min="6" max="6" width="7.625" style="11" customWidth="1"/>
    <col min="7" max="7" width="13.125" style="11" customWidth="1"/>
    <col min="8" max="8" width="5.625" style="11" customWidth="1"/>
    <col min="9" max="9" width="7.625" style="11" customWidth="1"/>
    <col min="10" max="10" width="13.25390625" style="11" customWidth="1"/>
    <col min="11" max="11" width="18.625" style="11" customWidth="1"/>
    <col min="12" max="16384" width="9.00390625" style="11" customWidth="1"/>
  </cols>
  <sheetData>
    <row r="3" ht="14.25">
      <c r="A3" s="56"/>
    </row>
    <row r="4" ht="18.75">
      <c r="A4" s="70"/>
    </row>
    <row r="5" ht="15" thickBot="1">
      <c r="A5" s="56"/>
    </row>
    <row r="6" spans="1:11" ht="18.75" customHeight="1">
      <c r="A6" s="215" t="s">
        <v>56</v>
      </c>
      <c r="B6" s="246"/>
      <c r="C6" s="247"/>
      <c r="D6" s="71"/>
      <c r="E6" s="255" t="s">
        <v>210</v>
      </c>
      <c r="F6" s="256"/>
      <c r="G6" s="257"/>
      <c r="H6" s="172" t="s">
        <v>44</v>
      </c>
      <c r="I6" s="173"/>
      <c r="J6" s="174"/>
      <c r="K6" s="94"/>
    </row>
    <row r="7" spans="1:11" ht="63" customHeight="1">
      <c r="A7" s="248"/>
      <c r="B7" s="249"/>
      <c r="C7" s="250"/>
      <c r="D7" s="72"/>
      <c r="E7" s="258"/>
      <c r="F7" s="259"/>
      <c r="G7" s="260"/>
      <c r="H7" s="175"/>
      <c r="I7" s="176"/>
      <c r="J7" s="177"/>
      <c r="K7" s="95"/>
    </row>
    <row r="8" spans="1:11" ht="19.5" customHeight="1">
      <c r="A8" s="45"/>
      <c r="B8" s="46"/>
      <c r="C8" s="46" t="s">
        <v>133</v>
      </c>
      <c r="D8" s="73" t="s">
        <v>78</v>
      </c>
      <c r="E8" s="269" t="s">
        <v>134</v>
      </c>
      <c r="F8" s="270"/>
      <c r="G8" s="271"/>
      <c r="H8" s="272" t="s">
        <v>135</v>
      </c>
      <c r="I8" s="242"/>
      <c r="J8" s="273"/>
      <c r="K8" s="96"/>
    </row>
    <row r="9" spans="1:11" ht="42.75" customHeight="1">
      <c r="A9" s="74"/>
      <c r="B9" s="253" t="s">
        <v>42</v>
      </c>
      <c r="C9" s="254"/>
      <c r="D9" s="75"/>
      <c r="E9" s="212" t="s">
        <v>79</v>
      </c>
      <c r="F9" s="213"/>
      <c r="G9" s="74"/>
      <c r="H9" s="265" t="s">
        <v>79</v>
      </c>
      <c r="I9" s="266"/>
      <c r="J9" s="76"/>
      <c r="K9" s="97"/>
    </row>
    <row r="10" spans="1:11" ht="78" customHeight="1">
      <c r="A10" s="51" t="s">
        <v>131</v>
      </c>
      <c r="B10" s="77" t="s">
        <v>168</v>
      </c>
      <c r="C10" s="52" t="s">
        <v>132</v>
      </c>
      <c r="D10" s="78" t="s">
        <v>43</v>
      </c>
      <c r="E10" s="263"/>
      <c r="F10" s="264"/>
      <c r="G10" s="79" t="s">
        <v>45</v>
      </c>
      <c r="H10" s="267"/>
      <c r="I10" s="268"/>
      <c r="J10" s="80" t="s">
        <v>45</v>
      </c>
      <c r="K10" s="55" t="s">
        <v>183</v>
      </c>
    </row>
    <row r="11" spans="1:11" ht="50.25" customHeight="1">
      <c r="A11" s="112">
        <v>1959252</v>
      </c>
      <c r="B11" s="112">
        <v>1959252</v>
      </c>
      <c r="C11" s="112">
        <v>0</v>
      </c>
      <c r="D11" s="112">
        <v>59371</v>
      </c>
      <c r="E11" s="251">
        <v>0</v>
      </c>
      <c r="F11" s="252"/>
      <c r="G11" s="112">
        <v>0</v>
      </c>
      <c r="H11" s="278">
        <v>1</v>
      </c>
      <c r="I11" s="279"/>
      <c r="J11" s="136">
        <v>30</v>
      </c>
      <c r="K11" s="126">
        <f>D11-G11-J11</f>
        <v>59341</v>
      </c>
    </row>
    <row r="12" spans="1:11" ht="50.25" customHeight="1">
      <c r="A12" s="112">
        <v>431716</v>
      </c>
      <c r="B12" s="112">
        <v>336910</v>
      </c>
      <c r="C12" s="112">
        <v>94806</v>
      </c>
      <c r="D12" s="112">
        <v>13899</v>
      </c>
      <c r="E12" s="251">
        <v>0</v>
      </c>
      <c r="F12" s="252"/>
      <c r="G12" s="112">
        <v>0</v>
      </c>
      <c r="H12" s="251">
        <v>1</v>
      </c>
      <c r="I12" s="252"/>
      <c r="J12" s="136">
        <v>0</v>
      </c>
      <c r="K12" s="126">
        <f>D12-G12-J12</f>
        <v>13899</v>
      </c>
    </row>
    <row r="13" spans="1:11" ht="50.25" customHeight="1">
      <c r="A13" s="112">
        <v>623530</v>
      </c>
      <c r="B13" s="112">
        <v>0</v>
      </c>
      <c r="C13" s="112">
        <v>623530</v>
      </c>
      <c r="D13" s="112">
        <v>24347</v>
      </c>
      <c r="E13" s="251">
        <v>0</v>
      </c>
      <c r="F13" s="252"/>
      <c r="G13" s="112">
        <v>0</v>
      </c>
      <c r="H13" s="251">
        <v>3</v>
      </c>
      <c r="I13" s="252"/>
      <c r="J13" s="136">
        <v>1384</v>
      </c>
      <c r="K13" s="126">
        <f>D13-G13-J13</f>
        <v>22963</v>
      </c>
    </row>
    <row r="14" spans="1:11" ht="50.25" customHeight="1">
      <c r="A14" s="114">
        <f>SUM(A11:A13)</f>
        <v>3014498</v>
      </c>
      <c r="B14" s="114">
        <f>SUM(B11:B13)</f>
        <v>2296162</v>
      </c>
      <c r="C14" s="114">
        <f>SUM(C11:C13)</f>
        <v>718336</v>
      </c>
      <c r="D14" s="114">
        <f>SUM(D11:D13)</f>
        <v>97617</v>
      </c>
      <c r="E14" s="261">
        <f>SUM(E11:F13)</f>
        <v>0</v>
      </c>
      <c r="F14" s="262"/>
      <c r="G14" s="114">
        <f>SUM(G11:G13)</f>
        <v>0</v>
      </c>
      <c r="H14" s="261">
        <f>SUM(H11:I13)</f>
        <v>5</v>
      </c>
      <c r="I14" s="262"/>
      <c r="J14" s="137">
        <f>SUM(J11:J13)</f>
        <v>1414</v>
      </c>
      <c r="K14" s="127">
        <f>SUM(K11:K13)</f>
        <v>96203</v>
      </c>
    </row>
    <row r="15" spans="1:11" ht="50.25" customHeight="1">
      <c r="A15" s="112">
        <v>3577703</v>
      </c>
      <c r="B15" s="112">
        <v>3577703</v>
      </c>
      <c r="C15" s="112">
        <v>0</v>
      </c>
      <c r="D15" s="112">
        <v>108495</v>
      </c>
      <c r="E15" s="251">
        <v>2</v>
      </c>
      <c r="F15" s="252"/>
      <c r="G15" s="112">
        <v>99</v>
      </c>
      <c r="H15" s="251">
        <v>0</v>
      </c>
      <c r="I15" s="252"/>
      <c r="J15" s="136">
        <v>0</v>
      </c>
      <c r="K15" s="126">
        <f>D15-G15-J15</f>
        <v>108396</v>
      </c>
    </row>
    <row r="16" spans="1:11" ht="50.25" customHeight="1">
      <c r="A16" s="112">
        <v>76187</v>
      </c>
      <c r="B16" s="112">
        <v>39952</v>
      </c>
      <c r="C16" s="112">
        <v>36235</v>
      </c>
      <c r="D16" s="112">
        <v>2698</v>
      </c>
      <c r="E16" s="251">
        <v>0</v>
      </c>
      <c r="F16" s="252"/>
      <c r="G16" s="112">
        <v>0</v>
      </c>
      <c r="H16" s="251">
        <v>0</v>
      </c>
      <c r="I16" s="252"/>
      <c r="J16" s="136">
        <v>0</v>
      </c>
      <c r="K16" s="138">
        <f>D16-G16-J16</f>
        <v>2698</v>
      </c>
    </row>
    <row r="17" spans="1:11" ht="50.25" customHeight="1">
      <c r="A17" s="115">
        <v>135097</v>
      </c>
      <c r="B17" s="115">
        <v>3574</v>
      </c>
      <c r="C17" s="115">
        <v>131523</v>
      </c>
      <c r="D17" s="115">
        <v>4204</v>
      </c>
      <c r="E17" s="251">
        <v>0</v>
      </c>
      <c r="F17" s="252"/>
      <c r="G17" s="112">
        <v>0</v>
      </c>
      <c r="H17" s="251">
        <v>0</v>
      </c>
      <c r="I17" s="252"/>
      <c r="J17" s="136">
        <v>0</v>
      </c>
      <c r="K17" s="139">
        <f>D17-G17-J17</f>
        <v>4204</v>
      </c>
    </row>
    <row r="18" spans="1:11" ht="50.25" customHeight="1">
      <c r="A18" s="114">
        <f>SUM(A15:A17)</f>
        <v>3788987</v>
      </c>
      <c r="B18" s="114">
        <f>SUM(B15:B17)</f>
        <v>3621229</v>
      </c>
      <c r="C18" s="114">
        <f>SUM(C15:C17)</f>
        <v>167758</v>
      </c>
      <c r="D18" s="114">
        <f>SUM(D15:D17)</f>
        <v>115397</v>
      </c>
      <c r="E18" s="261">
        <f>SUM(E15:F17)</f>
        <v>2</v>
      </c>
      <c r="F18" s="262"/>
      <c r="G18" s="117">
        <f>SUM(G15:G17)</f>
        <v>99</v>
      </c>
      <c r="H18" s="261">
        <f>SUM(H15:I17)</f>
        <v>0</v>
      </c>
      <c r="I18" s="262"/>
      <c r="J18" s="140">
        <f>SUM(J15:J17)</f>
        <v>0</v>
      </c>
      <c r="K18" s="141">
        <f>SUM(K15:K17)</f>
        <v>115298</v>
      </c>
    </row>
    <row r="19" spans="1:11" ht="50.25" customHeight="1">
      <c r="A19" s="118">
        <f aca="true" t="shared" si="0" ref="A19:F19">A14+A18</f>
        <v>6803485</v>
      </c>
      <c r="B19" s="118">
        <f t="shared" si="0"/>
        <v>5917391</v>
      </c>
      <c r="C19" s="118">
        <f t="shared" si="0"/>
        <v>886094</v>
      </c>
      <c r="D19" s="118">
        <f t="shared" si="0"/>
        <v>213014</v>
      </c>
      <c r="E19" s="261">
        <f t="shared" si="0"/>
        <v>2</v>
      </c>
      <c r="F19" s="262">
        <f t="shared" si="0"/>
        <v>0</v>
      </c>
      <c r="G19" s="118">
        <f>G14+G18</f>
        <v>99</v>
      </c>
      <c r="H19" s="261">
        <f>H14+H18</f>
        <v>5</v>
      </c>
      <c r="I19" s="262">
        <f>I14+I18</f>
        <v>0</v>
      </c>
      <c r="J19" s="142">
        <f>J14+J18</f>
        <v>1414</v>
      </c>
      <c r="K19" s="129">
        <f>K14+K18</f>
        <v>211501</v>
      </c>
    </row>
    <row r="20" spans="1:11" ht="50.25" customHeight="1">
      <c r="A20" s="119">
        <v>1265247</v>
      </c>
      <c r="B20" s="112">
        <v>1265247</v>
      </c>
      <c r="C20" s="112">
        <v>0</v>
      </c>
      <c r="D20" s="112">
        <v>40285</v>
      </c>
      <c r="E20" s="251">
        <v>0</v>
      </c>
      <c r="F20" s="252"/>
      <c r="G20" s="112">
        <v>0</v>
      </c>
      <c r="H20" s="251">
        <v>1</v>
      </c>
      <c r="I20" s="252"/>
      <c r="J20" s="136">
        <v>114</v>
      </c>
      <c r="K20" s="139">
        <f aca="true" t="shared" si="1" ref="K20:K26">D20-G20-J20</f>
        <v>40171</v>
      </c>
    </row>
    <row r="21" spans="1:11" ht="50.25" customHeight="1">
      <c r="A21" s="112">
        <v>1420450</v>
      </c>
      <c r="B21" s="112">
        <v>1173769</v>
      </c>
      <c r="C21" s="112">
        <v>246681</v>
      </c>
      <c r="D21" s="112">
        <v>45080</v>
      </c>
      <c r="E21" s="251">
        <v>0</v>
      </c>
      <c r="F21" s="252"/>
      <c r="G21" s="112">
        <v>0</v>
      </c>
      <c r="H21" s="251">
        <v>0</v>
      </c>
      <c r="I21" s="252"/>
      <c r="J21" s="136">
        <v>0</v>
      </c>
      <c r="K21" s="139">
        <f t="shared" si="1"/>
        <v>45080</v>
      </c>
    </row>
    <row r="22" spans="1:11" ht="50.25" customHeight="1">
      <c r="A22" s="112">
        <v>18141320</v>
      </c>
      <c r="B22" s="112">
        <v>0</v>
      </c>
      <c r="C22" s="112">
        <v>18141320</v>
      </c>
      <c r="D22" s="119">
        <v>792132</v>
      </c>
      <c r="E22" s="251">
        <v>6</v>
      </c>
      <c r="F22" s="252"/>
      <c r="G22" s="119">
        <v>31189</v>
      </c>
      <c r="H22" s="251">
        <v>6</v>
      </c>
      <c r="I22" s="252"/>
      <c r="J22" s="136">
        <v>37600</v>
      </c>
      <c r="K22" s="139">
        <f t="shared" si="1"/>
        <v>723343</v>
      </c>
    </row>
    <row r="23" spans="1:11" ht="50.25" customHeight="1">
      <c r="A23" s="117">
        <f>SUM(A20:A22)</f>
        <v>20827017</v>
      </c>
      <c r="B23" s="117">
        <f>SUM(B20:B22)</f>
        <v>2439016</v>
      </c>
      <c r="C23" s="117">
        <f>SUM(C20:C22)</f>
        <v>18388001</v>
      </c>
      <c r="D23" s="117">
        <f>SUM(D20:D22)</f>
        <v>877497</v>
      </c>
      <c r="E23" s="276">
        <f>SUM(E20:F22)</f>
        <v>6</v>
      </c>
      <c r="F23" s="277"/>
      <c r="G23" s="114">
        <f>SUM(G20:G22)</f>
        <v>31189</v>
      </c>
      <c r="H23" s="276">
        <f>SUM(H20:I22)</f>
        <v>7</v>
      </c>
      <c r="I23" s="277"/>
      <c r="J23" s="140">
        <f>SUM(J20:J22)</f>
        <v>37714</v>
      </c>
      <c r="K23" s="128">
        <f>SUM(K20:K22)</f>
        <v>808594</v>
      </c>
    </row>
    <row r="24" spans="1:11" ht="50.25" customHeight="1">
      <c r="A24" s="119">
        <v>4784281</v>
      </c>
      <c r="B24" s="119">
        <v>4784281</v>
      </c>
      <c r="C24" s="119">
        <v>0</v>
      </c>
      <c r="D24" s="119">
        <v>144831</v>
      </c>
      <c r="E24" s="274">
        <v>6</v>
      </c>
      <c r="F24" s="275"/>
      <c r="G24" s="112">
        <v>31189</v>
      </c>
      <c r="H24" s="274">
        <v>7</v>
      </c>
      <c r="I24" s="275"/>
      <c r="J24" s="136">
        <v>37713</v>
      </c>
      <c r="K24" s="139">
        <f t="shared" si="1"/>
        <v>75929</v>
      </c>
    </row>
    <row r="25" spans="1:11" ht="50.25" customHeight="1">
      <c r="A25" s="119">
        <v>2147902</v>
      </c>
      <c r="B25" s="112">
        <v>994838</v>
      </c>
      <c r="C25" s="112">
        <v>1153064</v>
      </c>
      <c r="D25" s="119">
        <v>75968</v>
      </c>
      <c r="E25" s="274">
        <v>0</v>
      </c>
      <c r="F25" s="275"/>
      <c r="G25" s="112">
        <v>0</v>
      </c>
      <c r="H25" s="274">
        <v>0</v>
      </c>
      <c r="I25" s="275"/>
      <c r="J25" s="136">
        <v>0</v>
      </c>
      <c r="K25" s="139">
        <f t="shared" si="1"/>
        <v>75968</v>
      </c>
    </row>
    <row r="26" spans="1:11" ht="50.25" customHeight="1">
      <c r="A26" s="112">
        <v>9032848</v>
      </c>
      <c r="B26" s="112">
        <v>164699</v>
      </c>
      <c r="C26" s="112">
        <v>8868149</v>
      </c>
      <c r="D26" s="112">
        <v>358364</v>
      </c>
      <c r="E26" s="274">
        <v>0</v>
      </c>
      <c r="F26" s="275"/>
      <c r="G26" s="119">
        <v>0</v>
      </c>
      <c r="H26" s="274">
        <v>1</v>
      </c>
      <c r="I26" s="275"/>
      <c r="J26" s="136">
        <v>5260</v>
      </c>
      <c r="K26" s="139">
        <f t="shared" si="1"/>
        <v>353104</v>
      </c>
    </row>
    <row r="27" spans="1:11" ht="50.25" customHeight="1">
      <c r="A27" s="117">
        <f>SUM(A24:A26)</f>
        <v>15965031</v>
      </c>
      <c r="B27" s="114">
        <f>SUM(B24:B26)</f>
        <v>5943818</v>
      </c>
      <c r="C27" s="114">
        <f>SUM(C24:C26)</f>
        <v>10021213</v>
      </c>
      <c r="D27" s="114">
        <f>SUM(D24:D26)</f>
        <v>579163</v>
      </c>
      <c r="E27" s="261">
        <f>SUM(E24:F26)</f>
        <v>6</v>
      </c>
      <c r="F27" s="262"/>
      <c r="G27" s="117">
        <f>SUM(G24:G26)</f>
        <v>31189</v>
      </c>
      <c r="H27" s="261">
        <f>SUM(H24:I26)</f>
        <v>8</v>
      </c>
      <c r="I27" s="262"/>
      <c r="J27" s="140">
        <f>SUM(J24:J26)</f>
        <v>42973</v>
      </c>
      <c r="K27" s="128">
        <f>SUM(K24:K26)</f>
        <v>505001</v>
      </c>
    </row>
    <row r="28" spans="1:11" ht="50.25" customHeight="1">
      <c r="A28" s="117">
        <f>A23+A27</f>
        <v>36792048</v>
      </c>
      <c r="B28" s="117">
        <f>B23+B27</f>
        <v>8382834</v>
      </c>
      <c r="C28" s="117">
        <f>C23+C27</f>
        <v>28409214</v>
      </c>
      <c r="D28" s="117">
        <f>D23+D27</f>
        <v>1456660</v>
      </c>
      <c r="E28" s="276">
        <f aca="true" t="shared" si="2" ref="E28:K28">E23+E27</f>
        <v>12</v>
      </c>
      <c r="F28" s="277"/>
      <c r="G28" s="117">
        <f t="shared" si="2"/>
        <v>62378</v>
      </c>
      <c r="H28" s="276">
        <f>H23+H27</f>
        <v>15</v>
      </c>
      <c r="I28" s="277"/>
      <c r="J28" s="140">
        <f t="shared" si="2"/>
        <v>80687</v>
      </c>
      <c r="K28" s="128">
        <f t="shared" si="2"/>
        <v>1313595</v>
      </c>
    </row>
    <row r="29" spans="1:11" ht="50.25" customHeight="1" thickBot="1">
      <c r="A29" s="123">
        <f>A19+A28</f>
        <v>43595533</v>
      </c>
      <c r="B29" s="123">
        <f>B19+B28</f>
        <v>14300225</v>
      </c>
      <c r="C29" s="123">
        <f>C19+C28</f>
        <v>29295308</v>
      </c>
      <c r="D29" s="123">
        <f>D19+D28</f>
        <v>1669674</v>
      </c>
      <c r="E29" s="280">
        <f aca="true" t="shared" si="3" ref="E29:K29">E19+E28</f>
        <v>14</v>
      </c>
      <c r="F29" s="281"/>
      <c r="G29" s="123">
        <f t="shared" si="3"/>
        <v>62477</v>
      </c>
      <c r="H29" s="280">
        <f>H19+H28</f>
        <v>20</v>
      </c>
      <c r="I29" s="281"/>
      <c r="J29" s="143">
        <f t="shared" si="3"/>
        <v>82101</v>
      </c>
      <c r="K29" s="144">
        <f t="shared" si="3"/>
        <v>1525096</v>
      </c>
    </row>
    <row r="30" ht="13.5">
      <c r="K30" s="38"/>
    </row>
  </sheetData>
  <sheetProtection/>
  <mergeCells count="46">
    <mergeCell ref="H22:I22"/>
    <mergeCell ref="H23:I23"/>
    <mergeCell ref="H24:I24"/>
    <mergeCell ref="H25:I25"/>
    <mergeCell ref="H18:I18"/>
    <mergeCell ref="H19:I19"/>
    <mergeCell ref="H20:I20"/>
    <mergeCell ref="H21:I21"/>
    <mergeCell ref="E28:F28"/>
    <mergeCell ref="E29:F29"/>
    <mergeCell ref="H26:I26"/>
    <mergeCell ref="H27:I27"/>
    <mergeCell ref="H28:I28"/>
    <mergeCell ref="H29:I29"/>
    <mergeCell ref="H11:I11"/>
    <mergeCell ref="H12:I12"/>
    <mergeCell ref="H13:I13"/>
    <mergeCell ref="H14:I14"/>
    <mergeCell ref="H15:I15"/>
    <mergeCell ref="H16:I16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H6:J7"/>
    <mergeCell ref="E9:F10"/>
    <mergeCell ref="H9:I10"/>
    <mergeCell ref="E8:G8"/>
    <mergeCell ref="H8:J8"/>
    <mergeCell ref="H17:I17"/>
    <mergeCell ref="A6:C7"/>
    <mergeCell ref="E13:F13"/>
    <mergeCell ref="B9:C9"/>
    <mergeCell ref="E6:G7"/>
    <mergeCell ref="E14:F14"/>
    <mergeCell ref="E15:F15"/>
    <mergeCell ref="E11:F11"/>
    <mergeCell ref="E12:F12"/>
  </mergeCells>
  <printOptions horizontalCentered="1"/>
  <pageMargins left="0.7874015748031497" right="0.7874015748031497" top="0.7874015748031497" bottom="0.3937007874015748" header="0.15748031496062992" footer="0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zoomScalePageLayoutView="0" workbookViewId="0" topLeftCell="C1">
      <selection activeCell="L32" sqref="L32:T39"/>
    </sheetView>
  </sheetViews>
  <sheetFormatPr defaultColWidth="9.00390625" defaultRowHeight="13.5"/>
  <cols>
    <col min="1" max="2" width="2.75390625" style="0" customWidth="1"/>
    <col min="3" max="3" width="18.50390625" style="0" customWidth="1"/>
    <col min="4" max="4" width="4.50390625" style="0" customWidth="1"/>
    <col min="5" max="5" width="8.50390625" style="0" customWidth="1"/>
    <col min="6" max="6" width="3.875" style="0" customWidth="1"/>
    <col min="7" max="7" width="0.875" style="0" customWidth="1"/>
    <col min="8" max="8" width="3.375" style="0" customWidth="1"/>
    <col min="9" max="9" width="4.75390625" style="0" customWidth="1"/>
    <col min="10" max="10" width="4.00390625" style="0" customWidth="1"/>
    <col min="11" max="11" width="3.625" style="0" customWidth="1"/>
    <col min="12" max="12" width="4.375" style="0" customWidth="1"/>
    <col min="13" max="13" width="3.875" style="0" customWidth="1"/>
    <col min="14" max="14" width="8.00390625" style="0" customWidth="1"/>
    <col min="15" max="15" width="4.00390625" style="0" customWidth="1"/>
    <col min="16" max="16" width="9.50390625" style="0" customWidth="1"/>
    <col min="17" max="18" width="2.625" style="0" customWidth="1"/>
    <col min="19" max="19" width="1.4921875" style="0" customWidth="1"/>
    <col min="20" max="20" width="12.875" style="0" customWidth="1"/>
  </cols>
  <sheetData>
    <row r="2" ht="14.25">
      <c r="A2" s="2"/>
    </row>
    <row r="3" ht="11.25" customHeight="1">
      <c r="A3" s="1"/>
    </row>
    <row r="4" spans="1:20" ht="20.25" customHeight="1" thickBot="1">
      <c r="A4" s="7" t="s">
        <v>46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48" customHeight="1">
      <c r="A5" s="282" t="s">
        <v>145</v>
      </c>
      <c r="B5" s="283"/>
      <c r="C5" s="283"/>
      <c r="D5" s="286" t="s">
        <v>80</v>
      </c>
      <c r="E5" s="287"/>
      <c r="F5" s="288" t="s">
        <v>137</v>
      </c>
      <c r="G5" s="289"/>
      <c r="H5" s="289"/>
      <c r="I5" s="289"/>
      <c r="J5" s="288" t="s">
        <v>136</v>
      </c>
      <c r="K5" s="289"/>
      <c r="L5" s="289"/>
      <c r="M5" s="288" t="s">
        <v>138</v>
      </c>
      <c r="N5" s="289"/>
      <c r="O5" s="288" t="s">
        <v>139</v>
      </c>
      <c r="P5" s="289"/>
      <c r="Q5" s="290" t="s">
        <v>140</v>
      </c>
      <c r="R5" s="289"/>
      <c r="S5" s="289"/>
      <c r="T5" s="289"/>
    </row>
    <row r="6" spans="1:20" ht="33" customHeight="1">
      <c r="A6" s="284"/>
      <c r="B6" s="285"/>
      <c r="C6" s="285"/>
      <c r="D6" s="8" t="s">
        <v>81</v>
      </c>
      <c r="E6" s="9" t="s">
        <v>82</v>
      </c>
      <c r="F6" s="291" t="s">
        <v>81</v>
      </c>
      <c r="G6" s="291"/>
      <c r="H6" s="292" t="s">
        <v>82</v>
      </c>
      <c r="I6" s="292"/>
      <c r="J6" s="8" t="s">
        <v>81</v>
      </c>
      <c r="K6" s="292" t="s">
        <v>82</v>
      </c>
      <c r="L6" s="292"/>
      <c r="M6" s="10" t="s">
        <v>10</v>
      </c>
      <c r="N6" s="9" t="s">
        <v>82</v>
      </c>
      <c r="O6" s="10" t="s">
        <v>10</v>
      </c>
      <c r="P6" s="32" t="s">
        <v>83</v>
      </c>
      <c r="Q6" s="291" t="s">
        <v>141</v>
      </c>
      <c r="R6" s="293"/>
      <c r="S6" s="292" t="s">
        <v>142</v>
      </c>
      <c r="T6" s="294"/>
    </row>
    <row r="7" spans="1:20" ht="24.75" customHeight="1">
      <c r="A7" s="306" t="s">
        <v>89</v>
      </c>
      <c r="B7" s="308" t="s">
        <v>184</v>
      </c>
      <c r="C7" s="33" t="s">
        <v>143</v>
      </c>
      <c r="D7" s="145">
        <v>0</v>
      </c>
      <c r="E7" s="147">
        <v>0</v>
      </c>
      <c r="F7" s="297">
        <v>0</v>
      </c>
      <c r="G7" s="296"/>
      <c r="H7" s="297">
        <v>0</v>
      </c>
      <c r="I7" s="296"/>
      <c r="J7" s="145">
        <v>1</v>
      </c>
      <c r="K7" s="297">
        <v>192</v>
      </c>
      <c r="L7" s="296"/>
      <c r="M7" s="147">
        <v>2</v>
      </c>
      <c r="N7" s="145">
        <v>473</v>
      </c>
      <c r="O7" s="145">
        <v>1</v>
      </c>
      <c r="P7" s="145">
        <v>341</v>
      </c>
      <c r="Q7" s="295">
        <v>414</v>
      </c>
      <c r="R7" s="296"/>
      <c r="S7" s="297">
        <v>672184</v>
      </c>
      <c r="T7" s="296"/>
    </row>
    <row r="8" spans="1:20" ht="24.75" customHeight="1">
      <c r="A8" s="307"/>
      <c r="B8" s="309"/>
      <c r="C8" s="33" t="s">
        <v>144</v>
      </c>
      <c r="D8" s="147">
        <v>0</v>
      </c>
      <c r="E8" s="147">
        <v>0</v>
      </c>
      <c r="F8" s="297">
        <v>0</v>
      </c>
      <c r="G8" s="296"/>
      <c r="H8" s="297">
        <v>0</v>
      </c>
      <c r="I8" s="296"/>
      <c r="J8" s="145">
        <v>0</v>
      </c>
      <c r="K8" s="297">
        <v>0</v>
      </c>
      <c r="L8" s="296"/>
      <c r="M8" s="145">
        <v>2</v>
      </c>
      <c r="N8" s="145">
        <v>541</v>
      </c>
      <c r="O8" s="145">
        <v>2</v>
      </c>
      <c r="P8" s="145">
        <v>921</v>
      </c>
      <c r="Q8" s="297">
        <v>11</v>
      </c>
      <c r="R8" s="296"/>
      <c r="S8" s="295">
        <v>10158</v>
      </c>
      <c r="T8" s="296"/>
    </row>
    <row r="9" spans="1:20" ht="24.75" customHeight="1">
      <c r="A9" s="307"/>
      <c r="B9" s="310"/>
      <c r="C9" s="34" t="s">
        <v>7</v>
      </c>
      <c r="D9" s="147">
        <v>1</v>
      </c>
      <c r="E9" s="147">
        <v>0</v>
      </c>
      <c r="F9" s="295">
        <v>2</v>
      </c>
      <c r="G9" s="296"/>
      <c r="H9" s="297">
        <v>286</v>
      </c>
      <c r="I9" s="296"/>
      <c r="J9" s="147">
        <v>1</v>
      </c>
      <c r="K9" s="295">
        <v>187</v>
      </c>
      <c r="L9" s="296"/>
      <c r="M9" s="145">
        <v>5</v>
      </c>
      <c r="N9" s="145">
        <v>1362</v>
      </c>
      <c r="O9" s="145">
        <v>9</v>
      </c>
      <c r="P9" s="145">
        <v>4145</v>
      </c>
      <c r="Q9" s="297">
        <v>113</v>
      </c>
      <c r="R9" s="296"/>
      <c r="S9" s="295">
        <v>157619</v>
      </c>
      <c r="T9" s="296"/>
    </row>
    <row r="10" spans="1:20" ht="24.75" customHeight="1">
      <c r="A10" s="307"/>
      <c r="B10" s="302" t="s">
        <v>185</v>
      </c>
      <c r="C10" s="33" t="s">
        <v>143</v>
      </c>
      <c r="D10" s="145">
        <v>155</v>
      </c>
      <c r="E10" s="145">
        <v>8617</v>
      </c>
      <c r="F10" s="297">
        <v>67</v>
      </c>
      <c r="G10" s="296"/>
      <c r="H10" s="297">
        <v>10014</v>
      </c>
      <c r="I10" s="296"/>
      <c r="J10" s="145">
        <v>51</v>
      </c>
      <c r="K10" s="297">
        <v>10198</v>
      </c>
      <c r="L10" s="296"/>
      <c r="M10" s="145">
        <v>45</v>
      </c>
      <c r="N10" s="145">
        <v>11698</v>
      </c>
      <c r="O10" s="147">
        <v>119</v>
      </c>
      <c r="P10" s="147">
        <v>47753</v>
      </c>
      <c r="Q10" s="304">
        <v>2089</v>
      </c>
      <c r="R10" s="305"/>
      <c r="S10" s="297">
        <v>3439268</v>
      </c>
      <c r="T10" s="296"/>
    </row>
    <row r="11" spans="1:20" ht="24.75" customHeight="1">
      <c r="A11" s="307"/>
      <c r="B11" s="303"/>
      <c r="C11" s="33" t="s">
        <v>144</v>
      </c>
      <c r="D11" s="145">
        <v>6</v>
      </c>
      <c r="E11" s="145">
        <v>429</v>
      </c>
      <c r="F11" s="297">
        <v>0</v>
      </c>
      <c r="G11" s="296"/>
      <c r="H11" s="295">
        <v>0</v>
      </c>
      <c r="I11" s="296"/>
      <c r="J11" s="147">
        <v>2</v>
      </c>
      <c r="K11" s="297">
        <v>424</v>
      </c>
      <c r="L11" s="296"/>
      <c r="M11" s="145">
        <v>2</v>
      </c>
      <c r="N11" s="145">
        <v>512</v>
      </c>
      <c r="O11" s="145">
        <v>4</v>
      </c>
      <c r="P11" s="145">
        <v>1268</v>
      </c>
      <c r="Q11" s="297">
        <v>33</v>
      </c>
      <c r="R11" s="296"/>
      <c r="S11" s="297">
        <v>42454</v>
      </c>
      <c r="T11" s="296"/>
    </row>
    <row r="12" spans="1:20" ht="24.75" customHeight="1">
      <c r="A12" s="307"/>
      <c r="B12" s="303"/>
      <c r="C12" s="34" t="s">
        <v>7</v>
      </c>
      <c r="D12" s="145">
        <v>22</v>
      </c>
      <c r="E12" s="145">
        <v>1182</v>
      </c>
      <c r="F12" s="297">
        <v>1</v>
      </c>
      <c r="G12" s="296"/>
      <c r="H12" s="297">
        <v>148</v>
      </c>
      <c r="I12" s="296"/>
      <c r="J12" s="145">
        <v>5</v>
      </c>
      <c r="K12" s="297">
        <v>983</v>
      </c>
      <c r="L12" s="296"/>
      <c r="M12" s="145">
        <v>1</v>
      </c>
      <c r="N12" s="145">
        <v>237</v>
      </c>
      <c r="O12" s="145">
        <v>9</v>
      </c>
      <c r="P12" s="145">
        <v>3295</v>
      </c>
      <c r="Q12" s="297">
        <v>38</v>
      </c>
      <c r="R12" s="296"/>
      <c r="S12" s="297">
        <v>61115</v>
      </c>
      <c r="T12" s="296"/>
    </row>
    <row r="13" spans="1:20" ht="24.75" customHeight="1">
      <c r="A13" s="307"/>
      <c r="B13" s="298" t="s">
        <v>11</v>
      </c>
      <c r="C13" s="299"/>
      <c r="D13" s="146">
        <f aca="true" t="shared" si="0" ref="D13:S13">SUM(D7:D12)</f>
        <v>184</v>
      </c>
      <c r="E13" s="146">
        <f t="shared" si="0"/>
        <v>10228</v>
      </c>
      <c r="F13" s="300">
        <f t="shared" si="0"/>
        <v>70</v>
      </c>
      <c r="G13" s="301"/>
      <c r="H13" s="300">
        <f t="shared" si="0"/>
        <v>10448</v>
      </c>
      <c r="I13" s="301"/>
      <c r="J13" s="149">
        <f t="shared" si="0"/>
        <v>60</v>
      </c>
      <c r="K13" s="300">
        <f t="shared" si="0"/>
        <v>11984</v>
      </c>
      <c r="L13" s="301"/>
      <c r="M13" s="149">
        <f t="shared" si="0"/>
        <v>57</v>
      </c>
      <c r="N13" s="146">
        <f t="shared" si="0"/>
        <v>14823</v>
      </c>
      <c r="O13" s="150">
        <f t="shared" si="0"/>
        <v>144</v>
      </c>
      <c r="P13" s="146">
        <f t="shared" si="0"/>
        <v>57723</v>
      </c>
      <c r="Q13" s="311">
        <f t="shared" si="0"/>
        <v>2698</v>
      </c>
      <c r="R13" s="312"/>
      <c r="S13" s="300">
        <f t="shared" si="0"/>
        <v>4382798</v>
      </c>
      <c r="T13" s="301"/>
    </row>
    <row r="14" spans="1:20" ht="24.75" customHeight="1">
      <c r="A14" s="306" t="s">
        <v>90</v>
      </c>
      <c r="B14" s="313" t="s">
        <v>184</v>
      </c>
      <c r="C14" s="33" t="s">
        <v>143</v>
      </c>
      <c r="D14" s="145">
        <v>0</v>
      </c>
      <c r="E14" s="147">
        <v>0</v>
      </c>
      <c r="F14" s="295">
        <v>0</v>
      </c>
      <c r="G14" s="296"/>
      <c r="H14" s="297">
        <v>0</v>
      </c>
      <c r="I14" s="296"/>
      <c r="J14" s="145">
        <v>0</v>
      </c>
      <c r="K14" s="295">
        <v>0</v>
      </c>
      <c r="L14" s="296"/>
      <c r="M14" s="147">
        <v>0</v>
      </c>
      <c r="N14" s="147">
        <v>0</v>
      </c>
      <c r="O14" s="147">
        <v>1</v>
      </c>
      <c r="P14" s="147">
        <v>431</v>
      </c>
      <c r="Q14" s="297">
        <v>336</v>
      </c>
      <c r="R14" s="296"/>
      <c r="S14" s="297">
        <v>503263</v>
      </c>
      <c r="T14" s="296"/>
    </row>
    <row r="15" spans="1:20" ht="24.75" customHeight="1">
      <c r="A15" s="307"/>
      <c r="B15" s="303"/>
      <c r="C15" s="33" t="s">
        <v>144</v>
      </c>
      <c r="D15" s="147">
        <v>0</v>
      </c>
      <c r="E15" s="147">
        <v>0</v>
      </c>
      <c r="F15" s="295">
        <v>0</v>
      </c>
      <c r="G15" s="296"/>
      <c r="H15" s="297">
        <v>0</v>
      </c>
      <c r="I15" s="296"/>
      <c r="J15" s="145">
        <v>0</v>
      </c>
      <c r="K15" s="297">
        <v>0</v>
      </c>
      <c r="L15" s="296"/>
      <c r="M15" s="145">
        <v>0</v>
      </c>
      <c r="N15" s="145">
        <v>0</v>
      </c>
      <c r="O15" s="145">
        <v>0</v>
      </c>
      <c r="P15" s="145">
        <v>0</v>
      </c>
      <c r="Q15" s="297">
        <v>2</v>
      </c>
      <c r="R15" s="296"/>
      <c r="S15" s="297">
        <v>1450</v>
      </c>
      <c r="T15" s="296"/>
    </row>
    <row r="16" spans="1:20" ht="24.75" customHeight="1">
      <c r="A16" s="307"/>
      <c r="B16" s="303"/>
      <c r="C16" s="34" t="s">
        <v>7</v>
      </c>
      <c r="D16" s="145">
        <v>3</v>
      </c>
      <c r="E16" s="145">
        <v>0</v>
      </c>
      <c r="F16" s="297">
        <v>0</v>
      </c>
      <c r="G16" s="296"/>
      <c r="H16" s="297">
        <v>0</v>
      </c>
      <c r="I16" s="296"/>
      <c r="J16" s="145">
        <v>0</v>
      </c>
      <c r="K16" s="297">
        <v>0</v>
      </c>
      <c r="L16" s="296"/>
      <c r="M16" s="145">
        <v>8</v>
      </c>
      <c r="N16" s="145">
        <v>2239</v>
      </c>
      <c r="O16" s="147">
        <v>19</v>
      </c>
      <c r="P16" s="147">
        <v>7294</v>
      </c>
      <c r="Q16" s="295">
        <v>230</v>
      </c>
      <c r="R16" s="296"/>
      <c r="S16" s="295">
        <v>403544</v>
      </c>
      <c r="T16" s="296"/>
    </row>
    <row r="17" spans="1:20" ht="24.75" customHeight="1">
      <c r="A17" s="307"/>
      <c r="B17" s="302" t="s">
        <v>185</v>
      </c>
      <c r="C17" s="33" t="s">
        <v>143</v>
      </c>
      <c r="D17" s="147">
        <v>17</v>
      </c>
      <c r="E17" s="147">
        <v>351</v>
      </c>
      <c r="F17" s="295">
        <v>1</v>
      </c>
      <c r="G17" s="296"/>
      <c r="H17" s="295">
        <v>120</v>
      </c>
      <c r="I17" s="296"/>
      <c r="J17" s="147">
        <v>2</v>
      </c>
      <c r="K17" s="295">
        <v>395</v>
      </c>
      <c r="L17" s="296"/>
      <c r="M17" s="147">
        <v>8</v>
      </c>
      <c r="N17" s="147">
        <v>1944</v>
      </c>
      <c r="O17" s="147">
        <v>22</v>
      </c>
      <c r="P17" s="147">
        <v>9253</v>
      </c>
      <c r="Q17" s="295">
        <v>736</v>
      </c>
      <c r="R17" s="296"/>
      <c r="S17" s="295">
        <v>1648612</v>
      </c>
      <c r="T17" s="296"/>
    </row>
    <row r="18" spans="1:20" ht="24.75" customHeight="1">
      <c r="A18" s="307"/>
      <c r="B18" s="303"/>
      <c r="C18" s="33" t="s">
        <v>144</v>
      </c>
      <c r="D18" s="147">
        <v>2</v>
      </c>
      <c r="E18" s="147">
        <v>38</v>
      </c>
      <c r="F18" s="295">
        <v>1</v>
      </c>
      <c r="G18" s="296"/>
      <c r="H18" s="295">
        <v>131</v>
      </c>
      <c r="I18" s="296"/>
      <c r="J18" s="147">
        <v>0</v>
      </c>
      <c r="K18" s="295">
        <v>0</v>
      </c>
      <c r="L18" s="296"/>
      <c r="M18" s="147">
        <v>0</v>
      </c>
      <c r="N18" s="147">
        <v>0</v>
      </c>
      <c r="O18" s="147">
        <v>5</v>
      </c>
      <c r="P18" s="147">
        <v>2094</v>
      </c>
      <c r="Q18" s="295">
        <v>23</v>
      </c>
      <c r="R18" s="296"/>
      <c r="S18" s="295">
        <v>44491</v>
      </c>
      <c r="T18" s="296"/>
    </row>
    <row r="19" spans="1:20" ht="24.75" customHeight="1">
      <c r="A19" s="307"/>
      <c r="B19" s="303"/>
      <c r="C19" s="34" t="s">
        <v>7</v>
      </c>
      <c r="D19" s="147">
        <v>14</v>
      </c>
      <c r="E19" s="147">
        <v>128</v>
      </c>
      <c r="F19" s="295">
        <v>4</v>
      </c>
      <c r="G19" s="296"/>
      <c r="H19" s="295">
        <v>643</v>
      </c>
      <c r="I19" s="296"/>
      <c r="J19" s="147">
        <v>6</v>
      </c>
      <c r="K19" s="295">
        <v>1350</v>
      </c>
      <c r="L19" s="296"/>
      <c r="M19" s="147">
        <v>4</v>
      </c>
      <c r="N19" s="147">
        <v>1038</v>
      </c>
      <c r="O19" s="147">
        <v>5</v>
      </c>
      <c r="P19" s="147">
        <v>1854</v>
      </c>
      <c r="Q19" s="295">
        <v>139</v>
      </c>
      <c r="R19" s="296"/>
      <c r="S19" s="295">
        <v>279587</v>
      </c>
      <c r="T19" s="296"/>
    </row>
    <row r="20" spans="1:20" ht="24.75" customHeight="1">
      <c r="A20" s="307"/>
      <c r="B20" s="319" t="s">
        <v>11</v>
      </c>
      <c r="C20" s="299"/>
      <c r="D20" s="149">
        <f>SUM(D14:D19)</f>
        <v>36</v>
      </c>
      <c r="E20" s="149">
        <f aca="true" t="shared" si="1" ref="E20:T20">SUM(E14:E19)</f>
        <v>517</v>
      </c>
      <c r="F20" s="320">
        <f t="shared" si="1"/>
        <v>6</v>
      </c>
      <c r="G20" s="301">
        <f t="shared" si="1"/>
        <v>0</v>
      </c>
      <c r="H20" s="320">
        <f t="shared" si="1"/>
        <v>894</v>
      </c>
      <c r="I20" s="301">
        <f t="shared" si="1"/>
        <v>0</v>
      </c>
      <c r="J20" s="149">
        <f t="shared" si="1"/>
        <v>8</v>
      </c>
      <c r="K20" s="320">
        <f t="shared" si="1"/>
        <v>1745</v>
      </c>
      <c r="L20" s="301">
        <f t="shared" si="1"/>
        <v>0</v>
      </c>
      <c r="M20" s="149">
        <f t="shared" si="1"/>
        <v>20</v>
      </c>
      <c r="N20" s="149">
        <f t="shared" si="1"/>
        <v>5221</v>
      </c>
      <c r="O20" s="149">
        <f t="shared" si="1"/>
        <v>52</v>
      </c>
      <c r="P20" s="149">
        <f t="shared" si="1"/>
        <v>20926</v>
      </c>
      <c r="Q20" s="314">
        <f t="shared" si="1"/>
        <v>1466</v>
      </c>
      <c r="R20" s="312">
        <f t="shared" si="1"/>
        <v>0</v>
      </c>
      <c r="S20" s="300">
        <f t="shared" si="1"/>
        <v>2880947</v>
      </c>
      <c r="T20" s="301">
        <f t="shared" si="1"/>
        <v>0</v>
      </c>
    </row>
    <row r="21" spans="1:20" ht="24.75" customHeight="1" thickBot="1">
      <c r="A21" s="315" t="s">
        <v>12</v>
      </c>
      <c r="B21" s="316"/>
      <c r="C21" s="316"/>
      <c r="D21" s="148">
        <f>D13+D20</f>
        <v>220</v>
      </c>
      <c r="E21" s="148">
        <f aca="true" t="shared" si="2" ref="E21:T21">E13+E20</f>
        <v>10745</v>
      </c>
      <c r="F21" s="317">
        <f t="shared" si="2"/>
        <v>76</v>
      </c>
      <c r="G21" s="318">
        <f t="shared" si="2"/>
        <v>0</v>
      </c>
      <c r="H21" s="317">
        <f t="shared" si="2"/>
        <v>11342</v>
      </c>
      <c r="I21" s="318">
        <f t="shared" si="2"/>
        <v>0</v>
      </c>
      <c r="J21" s="148">
        <f t="shared" si="2"/>
        <v>68</v>
      </c>
      <c r="K21" s="317">
        <f t="shared" si="2"/>
        <v>13729</v>
      </c>
      <c r="L21" s="318">
        <f t="shared" si="2"/>
        <v>0</v>
      </c>
      <c r="M21" s="148">
        <f t="shared" si="2"/>
        <v>77</v>
      </c>
      <c r="N21" s="148">
        <f t="shared" si="2"/>
        <v>20044</v>
      </c>
      <c r="O21" s="151">
        <f t="shared" si="2"/>
        <v>196</v>
      </c>
      <c r="P21" s="148">
        <f t="shared" si="2"/>
        <v>78649</v>
      </c>
      <c r="Q21" s="321">
        <f t="shared" si="2"/>
        <v>4164</v>
      </c>
      <c r="R21" s="322">
        <f t="shared" si="2"/>
        <v>0</v>
      </c>
      <c r="S21" s="317">
        <f t="shared" si="2"/>
        <v>7263745</v>
      </c>
      <c r="T21" s="318">
        <f t="shared" si="2"/>
        <v>0</v>
      </c>
    </row>
    <row r="22" spans="1:20" ht="30" customHeight="1" thickBo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ht="48" customHeight="1">
      <c r="A23" s="282" t="s">
        <v>145</v>
      </c>
      <c r="B23" s="283"/>
      <c r="C23" s="283"/>
      <c r="D23" s="323" t="s">
        <v>146</v>
      </c>
      <c r="E23" s="324"/>
      <c r="F23" s="324"/>
      <c r="G23" s="323" t="s">
        <v>147</v>
      </c>
      <c r="H23" s="324"/>
      <c r="I23" s="324"/>
      <c r="J23" s="324"/>
      <c r="K23" s="324"/>
      <c r="L23" s="323" t="s">
        <v>148</v>
      </c>
      <c r="M23" s="324"/>
      <c r="N23" s="324"/>
      <c r="O23" s="323" t="s">
        <v>149</v>
      </c>
      <c r="P23" s="324"/>
      <c r="Q23" s="324"/>
      <c r="R23" s="323" t="s">
        <v>150</v>
      </c>
      <c r="S23" s="324"/>
      <c r="T23" s="324"/>
    </row>
    <row r="24" spans="1:20" ht="33.75" customHeight="1">
      <c r="A24" s="284"/>
      <c r="B24" s="285"/>
      <c r="C24" s="285"/>
      <c r="D24" s="8" t="s">
        <v>47</v>
      </c>
      <c r="E24" s="292" t="s">
        <v>84</v>
      </c>
      <c r="F24" s="294"/>
      <c r="G24" s="291" t="s">
        <v>47</v>
      </c>
      <c r="H24" s="291"/>
      <c r="I24" s="292" t="s">
        <v>85</v>
      </c>
      <c r="J24" s="294"/>
      <c r="K24" s="294"/>
      <c r="L24" s="8" t="s">
        <v>47</v>
      </c>
      <c r="M24" s="292" t="s">
        <v>86</v>
      </c>
      <c r="N24" s="294"/>
      <c r="O24" s="8" t="s">
        <v>47</v>
      </c>
      <c r="P24" s="292" t="s">
        <v>87</v>
      </c>
      <c r="Q24" s="294"/>
      <c r="R24" s="291" t="s">
        <v>47</v>
      </c>
      <c r="S24" s="291"/>
      <c r="T24" s="9" t="s">
        <v>88</v>
      </c>
    </row>
    <row r="25" spans="1:20" ht="24.75" customHeight="1">
      <c r="A25" s="306" t="s">
        <v>186</v>
      </c>
      <c r="B25" s="313" t="s">
        <v>184</v>
      </c>
      <c r="C25" s="33" t="s">
        <v>143</v>
      </c>
      <c r="D25" s="145">
        <v>41</v>
      </c>
      <c r="E25" s="297">
        <v>519101</v>
      </c>
      <c r="F25" s="296"/>
      <c r="G25" s="297">
        <v>41</v>
      </c>
      <c r="H25" s="296"/>
      <c r="I25" s="297">
        <v>553148</v>
      </c>
      <c r="J25" s="296"/>
      <c r="K25" s="296"/>
      <c r="L25" s="145">
        <v>41</v>
      </c>
      <c r="M25" s="297">
        <v>593249</v>
      </c>
      <c r="N25" s="296"/>
      <c r="O25" s="145">
        <v>22</v>
      </c>
      <c r="P25" s="297">
        <v>341482</v>
      </c>
      <c r="Q25" s="296"/>
      <c r="R25" s="297">
        <v>21</v>
      </c>
      <c r="S25" s="296"/>
      <c r="T25" s="145">
        <v>345144</v>
      </c>
    </row>
    <row r="26" spans="1:20" ht="24.75" customHeight="1">
      <c r="A26" s="307"/>
      <c r="B26" s="303"/>
      <c r="C26" s="33" t="s">
        <v>144</v>
      </c>
      <c r="D26" s="145">
        <v>14</v>
      </c>
      <c r="E26" s="297">
        <v>174971</v>
      </c>
      <c r="F26" s="296"/>
      <c r="G26" s="297">
        <v>19</v>
      </c>
      <c r="H26" s="296"/>
      <c r="I26" s="297">
        <v>257930</v>
      </c>
      <c r="J26" s="296"/>
      <c r="K26" s="296"/>
      <c r="L26" s="145">
        <v>21</v>
      </c>
      <c r="M26" s="297">
        <v>305164</v>
      </c>
      <c r="N26" s="296"/>
      <c r="O26" s="145">
        <v>12</v>
      </c>
      <c r="P26" s="297">
        <v>184429</v>
      </c>
      <c r="Q26" s="296"/>
      <c r="R26" s="297">
        <v>14</v>
      </c>
      <c r="S26" s="296"/>
      <c r="T26" s="145">
        <v>231900</v>
      </c>
    </row>
    <row r="27" spans="1:20" ht="24.75" customHeight="1">
      <c r="A27" s="307"/>
      <c r="B27" s="303"/>
      <c r="C27" s="34" t="s">
        <v>7</v>
      </c>
      <c r="D27" s="145">
        <v>3</v>
      </c>
      <c r="E27" s="297">
        <v>37115</v>
      </c>
      <c r="F27" s="296"/>
      <c r="G27" s="297">
        <v>0</v>
      </c>
      <c r="H27" s="296"/>
      <c r="I27" s="297">
        <v>0</v>
      </c>
      <c r="J27" s="296"/>
      <c r="K27" s="296"/>
      <c r="L27" s="145">
        <v>0</v>
      </c>
      <c r="M27" s="297">
        <v>0</v>
      </c>
      <c r="N27" s="296"/>
      <c r="O27" s="145">
        <v>1</v>
      </c>
      <c r="P27" s="297">
        <v>15609</v>
      </c>
      <c r="Q27" s="296"/>
      <c r="R27" s="297">
        <v>0</v>
      </c>
      <c r="S27" s="296"/>
      <c r="T27" s="145">
        <v>0</v>
      </c>
    </row>
    <row r="28" spans="1:20" ht="24.75" customHeight="1">
      <c r="A28" s="307"/>
      <c r="B28" s="302" t="s">
        <v>185</v>
      </c>
      <c r="C28" s="33" t="s">
        <v>143</v>
      </c>
      <c r="D28" s="145">
        <v>2</v>
      </c>
      <c r="E28" s="297">
        <v>25715</v>
      </c>
      <c r="F28" s="296"/>
      <c r="G28" s="297">
        <v>1</v>
      </c>
      <c r="H28" s="296"/>
      <c r="I28" s="297">
        <v>13370</v>
      </c>
      <c r="J28" s="296"/>
      <c r="K28" s="296"/>
      <c r="L28" s="145">
        <v>3</v>
      </c>
      <c r="M28" s="297">
        <v>43646</v>
      </c>
      <c r="N28" s="296"/>
      <c r="O28" s="145">
        <v>1</v>
      </c>
      <c r="P28" s="297">
        <v>15791</v>
      </c>
      <c r="Q28" s="296"/>
      <c r="R28" s="297">
        <v>1</v>
      </c>
      <c r="S28" s="296"/>
      <c r="T28" s="145">
        <v>16546</v>
      </c>
    </row>
    <row r="29" spans="1:20" ht="24.75" customHeight="1">
      <c r="A29" s="307"/>
      <c r="B29" s="303"/>
      <c r="C29" s="33" t="s">
        <v>144</v>
      </c>
      <c r="D29" s="145">
        <v>0</v>
      </c>
      <c r="E29" s="297">
        <v>0</v>
      </c>
      <c r="F29" s="296"/>
      <c r="G29" s="297">
        <v>0</v>
      </c>
      <c r="H29" s="296"/>
      <c r="I29" s="297">
        <v>0</v>
      </c>
      <c r="J29" s="296"/>
      <c r="K29" s="296"/>
      <c r="L29" s="145">
        <v>0</v>
      </c>
      <c r="M29" s="297">
        <v>0</v>
      </c>
      <c r="N29" s="296"/>
      <c r="O29" s="145">
        <v>0</v>
      </c>
      <c r="P29" s="297">
        <v>0</v>
      </c>
      <c r="Q29" s="296"/>
      <c r="R29" s="297">
        <v>0</v>
      </c>
      <c r="S29" s="296"/>
      <c r="T29" s="145">
        <v>0</v>
      </c>
    </row>
    <row r="30" spans="1:20" ht="24.75" customHeight="1">
      <c r="A30" s="307"/>
      <c r="B30" s="303"/>
      <c r="C30" s="34" t="s">
        <v>7</v>
      </c>
      <c r="D30" s="145">
        <v>0</v>
      </c>
      <c r="E30" s="297">
        <v>0</v>
      </c>
      <c r="F30" s="296"/>
      <c r="G30" s="297">
        <v>0</v>
      </c>
      <c r="H30" s="296"/>
      <c r="I30" s="297">
        <v>0</v>
      </c>
      <c r="J30" s="296"/>
      <c r="K30" s="296"/>
      <c r="L30" s="145">
        <v>0</v>
      </c>
      <c r="M30" s="297">
        <v>0</v>
      </c>
      <c r="N30" s="296"/>
      <c r="O30" s="145">
        <v>0</v>
      </c>
      <c r="P30" s="297">
        <v>0</v>
      </c>
      <c r="Q30" s="296"/>
      <c r="R30" s="297">
        <v>1</v>
      </c>
      <c r="S30" s="296"/>
      <c r="T30" s="145">
        <v>16817</v>
      </c>
    </row>
    <row r="31" spans="1:20" ht="24.75" customHeight="1">
      <c r="A31" s="307"/>
      <c r="B31" s="298" t="s">
        <v>11</v>
      </c>
      <c r="C31" s="299"/>
      <c r="D31" s="146">
        <f>SUM(D25:D30)</f>
        <v>60</v>
      </c>
      <c r="E31" s="300">
        <f>SUM(E25:F30)</f>
        <v>756902</v>
      </c>
      <c r="F31" s="301"/>
      <c r="G31" s="300">
        <f>SUM(G25:H30)</f>
        <v>61</v>
      </c>
      <c r="H31" s="301"/>
      <c r="I31" s="300">
        <f>SUM(I25:K30)</f>
        <v>824448</v>
      </c>
      <c r="J31" s="301"/>
      <c r="K31" s="301"/>
      <c r="L31" s="146">
        <f>SUM(L25:L30)</f>
        <v>65</v>
      </c>
      <c r="M31" s="320">
        <f>SUM(M25:N30)</f>
        <v>942059</v>
      </c>
      <c r="N31" s="301"/>
      <c r="O31" s="149">
        <f>SUM(O25:O30)</f>
        <v>36</v>
      </c>
      <c r="P31" s="320">
        <f>SUM(P25:Q30)</f>
        <v>557311</v>
      </c>
      <c r="Q31" s="301"/>
      <c r="R31" s="320">
        <f>SUM(R25:S30)</f>
        <v>37</v>
      </c>
      <c r="S31" s="301"/>
      <c r="T31" s="149">
        <f>SUM(T25:T30)</f>
        <v>610407</v>
      </c>
    </row>
    <row r="32" spans="1:20" ht="24.75" customHeight="1">
      <c r="A32" s="306" t="s">
        <v>90</v>
      </c>
      <c r="B32" s="313" t="s">
        <v>184</v>
      </c>
      <c r="C32" s="33" t="s">
        <v>143</v>
      </c>
      <c r="D32" s="147">
        <v>15</v>
      </c>
      <c r="E32" s="295">
        <v>188317</v>
      </c>
      <c r="F32" s="296"/>
      <c r="G32" s="295">
        <v>16</v>
      </c>
      <c r="H32" s="296"/>
      <c r="I32" s="295">
        <v>215607</v>
      </c>
      <c r="J32" s="296"/>
      <c r="K32" s="296"/>
      <c r="L32" s="147">
        <v>8</v>
      </c>
      <c r="M32" s="295">
        <v>114792</v>
      </c>
      <c r="N32" s="296"/>
      <c r="O32" s="147">
        <v>6</v>
      </c>
      <c r="P32" s="295">
        <v>95292</v>
      </c>
      <c r="Q32" s="296"/>
      <c r="R32" s="295">
        <v>5</v>
      </c>
      <c r="S32" s="296"/>
      <c r="T32" s="147">
        <v>82074</v>
      </c>
    </row>
    <row r="33" spans="1:20" ht="24.75" customHeight="1">
      <c r="A33" s="307"/>
      <c r="B33" s="303"/>
      <c r="C33" s="33" t="s">
        <v>144</v>
      </c>
      <c r="D33" s="147">
        <v>18</v>
      </c>
      <c r="E33" s="295">
        <v>227185</v>
      </c>
      <c r="F33" s="296"/>
      <c r="G33" s="295">
        <v>32</v>
      </c>
      <c r="H33" s="296"/>
      <c r="I33" s="295">
        <v>431911</v>
      </c>
      <c r="J33" s="296"/>
      <c r="K33" s="296"/>
      <c r="L33" s="147">
        <v>19</v>
      </c>
      <c r="M33" s="295">
        <v>276646</v>
      </c>
      <c r="N33" s="296"/>
      <c r="O33" s="147">
        <v>12</v>
      </c>
      <c r="P33" s="295">
        <v>184934</v>
      </c>
      <c r="Q33" s="296"/>
      <c r="R33" s="297">
        <v>8</v>
      </c>
      <c r="S33" s="296"/>
      <c r="T33" s="145">
        <v>132168</v>
      </c>
    </row>
    <row r="34" spans="1:20" ht="24.75" customHeight="1">
      <c r="A34" s="307"/>
      <c r="B34" s="303"/>
      <c r="C34" s="34" t="s">
        <v>7</v>
      </c>
      <c r="D34" s="145">
        <v>7</v>
      </c>
      <c r="E34" s="297">
        <v>88054</v>
      </c>
      <c r="F34" s="296"/>
      <c r="G34" s="297">
        <v>9</v>
      </c>
      <c r="H34" s="296"/>
      <c r="I34" s="297">
        <v>121834</v>
      </c>
      <c r="J34" s="296"/>
      <c r="K34" s="296"/>
      <c r="L34" s="145">
        <v>4</v>
      </c>
      <c r="M34" s="297">
        <v>57229</v>
      </c>
      <c r="N34" s="296"/>
      <c r="O34" s="145">
        <v>4</v>
      </c>
      <c r="P34" s="297">
        <v>62729</v>
      </c>
      <c r="Q34" s="296"/>
      <c r="R34" s="297">
        <v>3</v>
      </c>
      <c r="S34" s="296"/>
      <c r="T34" s="145">
        <v>48861</v>
      </c>
    </row>
    <row r="35" spans="1:20" ht="24.75" customHeight="1">
      <c r="A35" s="307"/>
      <c r="B35" s="302" t="s">
        <v>185</v>
      </c>
      <c r="C35" s="33" t="s">
        <v>143</v>
      </c>
      <c r="D35" s="145">
        <v>3</v>
      </c>
      <c r="E35" s="297">
        <v>37202</v>
      </c>
      <c r="F35" s="296"/>
      <c r="G35" s="297">
        <v>2</v>
      </c>
      <c r="H35" s="296"/>
      <c r="I35" s="297">
        <v>27705</v>
      </c>
      <c r="J35" s="296"/>
      <c r="K35" s="296"/>
      <c r="L35" s="145">
        <v>1</v>
      </c>
      <c r="M35" s="297">
        <v>14368</v>
      </c>
      <c r="N35" s="296"/>
      <c r="O35" s="145">
        <v>4</v>
      </c>
      <c r="P35" s="297">
        <v>60598</v>
      </c>
      <c r="Q35" s="296"/>
      <c r="R35" s="297">
        <v>5</v>
      </c>
      <c r="S35" s="296"/>
      <c r="T35" s="145">
        <v>83143</v>
      </c>
    </row>
    <row r="36" spans="1:20" ht="24.75" customHeight="1">
      <c r="A36" s="307"/>
      <c r="B36" s="303"/>
      <c r="C36" s="33" t="s">
        <v>144</v>
      </c>
      <c r="D36" s="145">
        <v>0</v>
      </c>
      <c r="E36" s="297">
        <v>0</v>
      </c>
      <c r="F36" s="296"/>
      <c r="G36" s="297">
        <v>2</v>
      </c>
      <c r="H36" s="296"/>
      <c r="I36" s="297">
        <v>26964</v>
      </c>
      <c r="J36" s="296"/>
      <c r="K36" s="296"/>
      <c r="L36" s="145">
        <v>0</v>
      </c>
      <c r="M36" s="297">
        <v>0</v>
      </c>
      <c r="N36" s="296"/>
      <c r="O36" s="145">
        <v>0</v>
      </c>
      <c r="P36" s="297">
        <v>0</v>
      </c>
      <c r="Q36" s="296"/>
      <c r="R36" s="297">
        <v>1</v>
      </c>
      <c r="S36" s="296"/>
      <c r="T36" s="145">
        <v>16156</v>
      </c>
    </row>
    <row r="37" spans="1:20" ht="24.75" customHeight="1">
      <c r="A37" s="307"/>
      <c r="B37" s="303"/>
      <c r="C37" s="34" t="s">
        <v>7</v>
      </c>
      <c r="D37" s="145">
        <v>7</v>
      </c>
      <c r="E37" s="297">
        <v>87280</v>
      </c>
      <c r="F37" s="296"/>
      <c r="G37" s="297">
        <v>8</v>
      </c>
      <c r="H37" s="296"/>
      <c r="I37" s="297">
        <v>108236</v>
      </c>
      <c r="J37" s="296"/>
      <c r="K37" s="296"/>
      <c r="L37" s="145">
        <v>1</v>
      </c>
      <c r="M37" s="297">
        <v>14371</v>
      </c>
      <c r="N37" s="296"/>
      <c r="O37" s="145">
        <v>5</v>
      </c>
      <c r="P37" s="297">
        <v>78315</v>
      </c>
      <c r="Q37" s="296"/>
      <c r="R37" s="297">
        <v>0</v>
      </c>
      <c r="S37" s="296"/>
      <c r="T37" s="145">
        <v>0</v>
      </c>
    </row>
    <row r="38" spans="1:20" ht="24.75" customHeight="1">
      <c r="A38" s="307"/>
      <c r="B38" s="298" t="s">
        <v>11</v>
      </c>
      <c r="C38" s="299"/>
      <c r="D38" s="146">
        <f>SUM(D32:D37)</f>
        <v>50</v>
      </c>
      <c r="E38" s="300">
        <f>SUM(E32:F37)</f>
        <v>628038</v>
      </c>
      <c r="F38" s="301"/>
      <c r="G38" s="300">
        <f>SUM(G32:H37)</f>
        <v>69</v>
      </c>
      <c r="H38" s="301"/>
      <c r="I38" s="300">
        <f>SUM(I32:K37)</f>
        <v>932257</v>
      </c>
      <c r="J38" s="301"/>
      <c r="K38" s="301"/>
      <c r="L38" s="146">
        <f>SUM(L32:L37)</f>
        <v>33</v>
      </c>
      <c r="M38" s="300">
        <f>SUM(M32:N37)</f>
        <v>477406</v>
      </c>
      <c r="N38" s="301"/>
      <c r="O38" s="146">
        <f>SUM(O32:O37)</f>
        <v>31</v>
      </c>
      <c r="P38" s="300">
        <f>SUM(P32:Q37)</f>
        <v>481868</v>
      </c>
      <c r="Q38" s="301"/>
      <c r="R38" s="300">
        <f>SUM(R32:S37)</f>
        <v>22</v>
      </c>
      <c r="S38" s="301"/>
      <c r="T38" s="146">
        <f>SUM(T32:T37)</f>
        <v>362402</v>
      </c>
    </row>
    <row r="39" spans="1:20" ht="24.75" customHeight="1" thickBot="1">
      <c r="A39" s="315" t="s">
        <v>12</v>
      </c>
      <c r="B39" s="316"/>
      <c r="C39" s="316"/>
      <c r="D39" s="148">
        <f>D31+D38</f>
        <v>110</v>
      </c>
      <c r="E39" s="317">
        <f>E31+E38</f>
        <v>1384940</v>
      </c>
      <c r="F39" s="317"/>
      <c r="G39" s="317">
        <f>G31+G38</f>
        <v>130</v>
      </c>
      <c r="H39" s="318"/>
      <c r="I39" s="317">
        <f>I31+I38</f>
        <v>1756705</v>
      </c>
      <c r="J39" s="318"/>
      <c r="K39" s="318"/>
      <c r="L39" s="148">
        <f>L31+L38</f>
        <v>98</v>
      </c>
      <c r="M39" s="317">
        <f>M31+M38</f>
        <v>1419465</v>
      </c>
      <c r="N39" s="318"/>
      <c r="O39" s="148">
        <f>O31+O38</f>
        <v>67</v>
      </c>
      <c r="P39" s="317">
        <f>P31+P38</f>
        <v>1039179</v>
      </c>
      <c r="Q39" s="318"/>
      <c r="R39" s="317">
        <f>R31+R38</f>
        <v>59</v>
      </c>
      <c r="S39" s="318"/>
      <c r="T39" s="148">
        <f>T31+T38</f>
        <v>972809</v>
      </c>
    </row>
  </sheetData>
  <sheetProtection/>
  <mergeCells count="207">
    <mergeCell ref="M39:N39"/>
    <mergeCell ref="P39:Q39"/>
    <mergeCell ref="R39:S39"/>
    <mergeCell ref="A39:C39"/>
    <mergeCell ref="E39:F39"/>
    <mergeCell ref="G39:H39"/>
    <mergeCell ref="I39:K39"/>
    <mergeCell ref="P37:Q37"/>
    <mergeCell ref="R37:S37"/>
    <mergeCell ref="B38:C38"/>
    <mergeCell ref="E38:F38"/>
    <mergeCell ref="G38:H38"/>
    <mergeCell ref="I38:K38"/>
    <mergeCell ref="M38:N38"/>
    <mergeCell ref="P38:Q38"/>
    <mergeCell ref="R38:S38"/>
    <mergeCell ref="E37:F37"/>
    <mergeCell ref="G37:H37"/>
    <mergeCell ref="I37:K37"/>
    <mergeCell ref="M37:N37"/>
    <mergeCell ref="R35:S35"/>
    <mergeCell ref="P36:Q36"/>
    <mergeCell ref="R36:S36"/>
    <mergeCell ref="G35:H35"/>
    <mergeCell ref="I35:K35"/>
    <mergeCell ref="M35:N35"/>
    <mergeCell ref="P35:Q35"/>
    <mergeCell ref="E36:F36"/>
    <mergeCell ref="G36:H36"/>
    <mergeCell ref="I36:K36"/>
    <mergeCell ref="M36:N36"/>
    <mergeCell ref="I34:K34"/>
    <mergeCell ref="M34:N34"/>
    <mergeCell ref="E34:F34"/>
    <mergeCell ref="G34:H34"/>
    <mergeCell ref="P34:Q34"/>
    <mergeCell ref="R34:S34"/>
    <mergeCell ref="I33:K33"/>
    <mergeCell ref="M33:N33"/>
    <mergeCell ref="P33:Q33"/>
    <mergeCell ref="R33:S33"/>
    <mergeCell ref="I32:K32"/>
    <mergeCell ref="M32:N32"/>
    <mergeCell ref="P32:Q32"/>
    <mergeCell ref="R32:S32"/>
    <mergeCell ref="A32:A38"/>
    <mergeCell ref="B32:B34"/>
    <mergeCell ref="E32:F32"/>
    <mergeCell ref="G32:H32"/>
    <mergeCell ref="E33:F33"/>
    <mergeCell ref="G33:H33"/>
    <mergeCell ref="B35:B37"/>
    <mergeCell ref="E35:F35"/>
    <mergeCell ref="P30:Q30"/>
    <mergeCell ref="R30:S30"/>
    <mergeCell ref="B31:C31"/>
    <mergeCell ref="E31:F31"/>
    <mergeCell ref="G31:H31"/>
    <mergeCell ref="I31:K31"/>
    <mergeCell ref="M31:N31"/>
    <mergeCell ref="P31:Q31"/>
    <mergeCell ref="R31:S31"/>
    <mergeCell ref="E30:F30"/>
    <mergeCell ref="G30:H30"/>
    <mergeCell ref="I30:K30"/>
    <mergeCell ref="M30:N30"/>
    <mergeCell ref="R28:S28"/>
    <mergeCell ref="P29:Q29"/>
    <mergeCell ref="R29:S29"/>
    <mergeCell ref="G28:H28"/>
    <mergeCell ref="I28:K28"/>
    <mergeCell ref="M28:N28"/>
    <mergeCell ref="P28:Q28"/>
    <mergeCell ref="E29:F29"/>
    <mergeCell ref="G29:H29"/>
    <mergeCell ref="I29:K29"/>
    <mergeCell ref="M29:N29"/>
    <mergeCell ref="P27:Q27"/>
    <mergeCell ref="R27:S27"/>
    <mergeCell ref="I26:K26"/>
    <mergeCell ref="M26:N26"/>
    <mergeCell ref="P26:Q26"/>
    <mergeCell ref="R26:S26"/>
    <mergeCell ref="P25:Q25"/>
    <mergeCell ref="R25:S25"/>
    <mergeCell ref="A25:A31"/>
    <mergeCell ref="B25:B27"/>
    <mergeCell ref="E25:F25"/>
    <mergeCell ref="G25:H25"/>
    <mergeCell ref="E26:F26"/>
    <mergeCell ref="G26:H26"/>
    <mergeCell ref="I27:K27"/>
    <mergeCell ref="M27:N27"/>
    <mergeCell ref="E27:F27"/>
    <mergeCell ref="G27:H27"/>
    <mergeCell ref="B28:B30"/>
    <mergeCell ref="E28:F28"/>
    <mergeCell ref="I24:K24"/>
    <mergeCell ref="M24:N24"/>
    <mergeCell ref="E24:F24"/>
    <mergeCell ref="G24:H24"/>
    <mergeCell ref="I25:K25"/>
    <mergeCell ref="M25:N25"/>
    <mergeCell ref="P24:Q24"/>
    <mergeCell ref="R24:S24"/>
    <mergeCell ref="Q21:R21"/>
    <mergeCell ref="S21:T21"/>
    <mergeCell ref="A23:C24"/>
    <mergeCell ref="D23:F23"/>
    <mergeCell ref="G23:K23"/>
    <mergeCell ref="L23:N23"/>
    <mergeCell ref="O23:Q23"/>
    <mergeCell ref="R23:T23"/>
    <mergeCell ref="A21:C21"/>
    <mergeCell ref="F21:G21"/>
    <mergeCell ref="H21:I21"/>
    <mergeCell ref="K21:L21"/>
    <mergeCell ref="Q19:R19"/>
    <mergeCell ref="S19:T19"/>
    <mergeCell ref="B20:C20"/>
    <mergeCell ref="F20:G20"/>
    <mergeCell ref="H20:I20"/>
    <mergeCell ref="K20:L20"/>
    <mergeCell ref="Q20:R20"/>
    <mergeCell ref="S20:T20"/>
    <mergeCell ref="B17:B19"/>
    <mergeCell ref="F19:G19"/>
    <mergeCell ref="Q17:R17"/>
    <mergeCell ref="S17:T17"/>
    <mergeCell ref="F18:G18"/>
    <mergeCell ref="H18:I18"/>
    <mergeCell ref="K18:L18"/>
    <mergeCell ref="Q18:R18"/>
    <mergeCell ref="S18:T18"/>
    <mergeCell ref="F17:G17"/>
    <mergeCell ref="H17:I17"/>
    <mergeCell ref="K17:L17"/>
    <mergeCell ref="H19:I19"/>
    <mergeCell ref="K19:L19"/>
    <mergeCell ref="S15:T15"/>
    <mergeCell ref="F16:G16"/>
    <mergeCell ref="H16:I16"/>
    <mergeCell ref="K16:L16"/>
    <mergeCell ref="Q16:R16"/>
    <mergeCell ref="S16:T16"/>
    <mergeCell ref="F15:G15"/>
    <mergeCell ref="H15:I15"/>
    <mergeCell ref="K15:L15"/>
    <mergeCell ref="Q15:R15"/>
    <mergeCell ref="K13:L13"/>
    <mergeCell ref="Q13:R13"/>
    <mergeCell ref="S13:T13"/>
    <mergeCell ref="A14:A20"/>
    <mergeCell ref="B14:B16"/>
    <mergeCell ref="F14:G14"/>
    <mergeCell ref="H14:I14"/>
    <mergeCell ref="K14:L14"/>
    <mergeCell ref="Q14:R14"/>
    <mergeCell ref="S14:T14"/>
    <mergeCell ref="A7:A13"/>
    <mergeCell ref="B7:B9"/>
    <mergeCell ref="K11:L11"/>
    <mergeCell ref="Q11:R11"/>
    <mergeCell ref="S11:T11"/>
    <mergeCell ref="F12:G12"/>
    <mergeCell ref="H12:I12"/>
    <mergeCell ref="K12:L12"/>
    <mergeCell ref="Q12:R12"/>
    <mergeCell ref="S12:T12"/>
    <mergeCell ref="K9:L9"/>
    <mergeCell ref="Q9:R9"/>
    <mergeCell ref="S9:T9"/>
    <mergeCell ref="B10:B12"/>
    <mergeCell ref="F10:G10"/>
    <mergeCell ref="H10:I10"/>
    <mergeCell ref="K10:L10"/>
    <mergeCell ref="Q10:R10"/>
    <mergeCell ref="S10:T10"/>
    <mergeCell ref="F11:G11"/>
    <mergeCell ref="K7:L7"/>
    <mergeCell ref="Q7:R7"/>
    <mergeCell ref="S7:T7"/>
    <mergeCell ref="F8:G8"/>
    <mergeCell ref="H8:I8"/>
    <mergeCell ref="K8:L8"/>
    <mergeCell ref="Q8:R8"/>
    <mergeCell ref="S8:T8"/>
    <mergeCell ref="F7:G7"/>
    <mergeCell ref="H7:I7"/>
    <mergeCell ref="F9:G9"/>
    <mergeCell ref="H9:I9"/>
    <mergeCell ref="H11:I11"/>
    <mergeCell ref="B13:C13"/>
    <mergeCell ref="F13:G13"/>
    <mergeCell ref="H13:I13"/>
    <mergeCell ref="Q5:T5"/>
    <mergeCell ref="F6:G6"/>
    <mergeCell ref="H6:I6"/>
    <mergeCell ref="K6:L6"/>
    <mergeCell ref="Q6:R6"/>
    <mergeCell ref="S6:T6"/>
    <mergeCell ref="A5:C6"/>
    <mergeCell ref="D5:E5"/>
    <mergeCell ref="F5:I5"/>
    <mergeCell ref="J5:L5"/>
    <mergeCell ref="M5:N5"/>
    <mergeCell ref="O5:P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9"/>
  <sheetViews>
    <sheetView zoomScalePageLayoutView="0" workbookViewId="0" topLeftCell="A1">
      <selection activeCell="Q39" sqref="Q39"/>
    </sheetView>
  </sheetViews>
  <sheetFormatPr defaultColWidth="9.00390625" defaultRowHeight="13.5"/>
  <cols>
    <col min="1" max="1" width="4.375" style="11" customWidth="1"/>
    <col min="2" max="2" width="8.625" style="11" customWidth="1"/>
    <col min="3" max="3" width="7.625" style="11" customWidth="1"/>
    <col min="4" max="4" width="1.625" style="11" customWidth="1"/>
    <col min="5" max="5" width="3.375" style="11" customWidth="1"/>
    <col min="6" max="8" width="5.625" style="11" customWidth="1"/>
    <col min="9" max="9" width="5.00390625" style="11" customWidth="1"/>
    <col min="10" max="11" width="8.125" style="11" customWidth="1"/>
    <col min="12" max="12" width="4.375" style="11" customWidth="1"/>
    <col min="13" max="14" width="8.125" style="11" customWidth="1"/>
    <col min="15" max="15" width="4.75390625" style="11" customWidth="1"/>
    <col min="16" max="16" width="0.875" style="11" customWidth="1"/>
    <col min="17" max="17" width="15.625" style="11" customWidth="1"/>
    <col min="18" max="16384" width="9.00390625" style="11" customWidth="1"/>
  </cols>
  <sheetData>
    <row r="3" ht="11.25" customHeight="1"/>
    <row r="4" ht="20.25" customHeight="1" thickBot="1"/>
    <row r="5" spans="1:17" ht="48" customHeight="1">
      <c r="A5" s="338" t="s">
        <v>191</v>
      </c>
      <c r="B5" s="339"/>
      <c r="C5" s="339"/>
      <c r="D5" s="338" t="s">
        <v>192</v>
      </c>
      <c r="E5" s="339"/>
      <c r="F5" s="339"/>
      <c r="G5" s="339"/>
      <c r="H5" s="339"/>
      <c r="I5" s="338" t="s">
        <v>193</v>
      </c>
      <c r="J5" s="339"/>
      <c r="K5" s="339"/>
      <c r="L5" s="338" t="s">
        <v>194</v>
      </c>
      <c r="M5" s="339"/>
      <c r="N5" s="339"/>
      <c r="O5" s="338" t="s">
        <v>195</v>
      </c>
      <c r="P5" s="339"/>
      <c r="Q5" s="341"/>
    </row>
    <row r="6" spans="1:17" ht="33" customHeight="1">
      <c r="A6" s="33" t="s">
        <v>47</v>
      </c>
      <c r="B6" s="335" t="s">
        <v>91</v>
      </c>
      <c r="C6" s="336"/>
      <c r="D6" s="337" t="s">
        <v>47</v>
      </c>
      <c r="E6" s="337"/>
      <c r="F6" s="335" t="s">
        <v>0</v>
      </c>
      <c r="G6" s="336"/>
      <c r="H6" s="336"/>
      <c r="I6" s="33" t="s">
        <v>47</v>
      </c>
      <c r="J6" s="335" t="s">
        <v>91</v>
      </c>
      <c r="K6" s="336"/>
      <c r="L6" s="33" t="s">
        <v>47</v>
      </c>
      <c r="M6" s="335" t="s">
        <v>91</v>
      </c>
      <c r="N6" s="336"/>
      <c r="O6" s="337" t="s">
        <v>47</v>
      </c>
      <c r="P6" s="337"/>
      <c r="Q6" s="111" t="s">
        <v>202</v>
      </c>
    </row>
    <row r="7" spans="1:17" ht="24.75" customHeight="1">
      <c r="A7" s="145">
        <v>9</v>
      </c>
      <c r="B7" s="297">
        <v>33879</v>
      </c>
      <c r="C7" s="296"/>
      <c r="D7" s="297">
        <v>2</v>
      </c>
      <c r="E7" s="296"/>
      <c r="F7" s="297">
        <v>8789</v>
      </c>
      <c r="G7" s="296"/>
      <c r="H7" s="296"/>
      <c r="I7" s="145">
        <v>25</v>
      </c>
      <c r="J7" s="297">
        <v>184675</v>
      </c>
      <c r="K7" s="296"/>
      <c r="L7" s="145">
        <v>2</v>
      </c>
      <c r="M7" s="297">
        <v>21030</v>
      </c>
      <c r="N7" s="296"/>
      <c r="O7" s="297">
        <v>2</v>
      </c>
      <c r="P7" s="296"/>
      <c r="Q7" s="156">
        <v>23432</v>
      </c>
    </row>
    <row r="8" spans="1:17" ht="24.75" customHeight="1">
      <c r="A8" s="145">
        <v>1</v>
      </c>
      <c r="B8" s="297">
        <v>3784</v>
      </c>
      <c r="C8" s="296"/>
      <c r="D8" s="297">
        <v>0</v>
      </c>
      <c r="E8" s="296"/>
      <c r="F8" s="297">
        <v>0</v>
      </c>
      <c r="G8" s="296"/>
      <c r="H8" s="296"/>
      <c r="I8" s="145">
        <v>29</v>
      </c>
      <c r="J8" s="297">
        <v>218583</v>
      </c>
      <c r="K8" s="296"/>
      <c r="L8" s="145">
        <v>8</v>
      </c>
      <c r="M8" s="297">
        <v>83512</v>
      </c>
      <c r="N8" s="296"/>
      <c r="O8" s="297">
        <v>5</v>
      </c>
      <c r="P8" s="296"/>
      <c r="Q8" s="156">
        <v>57482</v>
      </c>
    </row>
    <row r="9" spans="1:17" ht="24.75" customHeight="1">
      <c r="A9" s="145">
        <v>9</v>
      </c>
      <c r="B9" s="297">
        <v>34363</v>
      </c>
      <c r="C9" s="296"/>
      <c r="D9" s="297">
        <v>3</v>
      </c>
      <c r="E9" s="296"/>
      <c r="F9" s="297">
        <v>13003</v>
      </c>
      <c r="G9" s="296"/>
      <c r="H9" s="296"/>
      <c r="I9" s="145">
        <v>37</v>
      </c>
      <c r="J9" s="297">
        <v>240771</v>
      </c>
      <c r="K9" s="296"/>
      <c r="L9" s="145">
        <v>4</v>
      </c>
      <c r="M9" s="297">
        <v>41414</v>
      </c>
      <c r="N9" s="296"/>
      <c r="O9" s="297">
        <v>2</v>
      </c>
      <c r="P9" s="296"/>
      <c r="Q9" s="156">
        <v>22770</v>
      </c>
    </row>
    <row r="10" spans="1:17" ht="24.75" customHeight="1">
      <c r="A10" s="145">
        <v>199</v>
      </c>
      <c r="B10" s="297">
        <v>768017</v>
      </c>
      <c r="C10" s="296"/>
      <c r="D10" s="297">
        <v>53</v>
      </c>
      <c r="E10" s="296"/>
      <c r="F10" s="297">
        <v>230248</v>
      </c>
      <c r="G10" s="296"/>
      <c r="H10" s="296"/>
      <c r="I10" s="145">
        <v>411</v>
      </c>
      <c r="J10" s="297">
        <v>2439880</v>
      </c>
      <c r="K10" s="296"/>
      <c r="L10" s="145">
        <v>14</v>
      </c>
      <c r="M10" s="297">
        <v>144503</v>
      </c>
      <c r="N10" s="296"/>
      <c r="O10" s="297">
        <v>4</v>
      </c>
      <c r="P10" s="296"/>
      <c r="Q10" s="156">
        <v>45952</v>
      </c>
    </row>
    <row r="11" spans="1:17" ht="24.75" customHeight="1">
      <c r="A11" s="145">
        <v>2</v>
      </c>
      <c r="B11" s="297">
        <v>7893</v>
      </c>
      <c r="C11" s="296"/>
      <c r="D11" s="297">
        <v>1</v>
      </c>
      <c r="E11" s="296"/>
      <c r="F11" s="297">
        <v>4436</v>
      </c>
      <c r="G11" s="296"/>
      <c r="H11" s="296"/>
      <c r="I11" s="145">
        <v>6</v>
      </c>
      <c r="J11" s="297">
        <v>33982</v>
      </c>
      <c r="K11" s="296"/>
      <c r="L11" s="145">
        <v>0</v>
      </c>
      <c r="M11" s="297">
        <v>0</v>
      </c>
      <c r="N11" s="296"/>
      <c r="O11" s="297">
        <v>0</v>
      </c>
      <c r="P11" s="296"/>
      <c r="Q11" s="156">
        <v>0</v>
      </c>
    </row>
    <row r="12" spans="1:17" ht="24.75" customHeight="1">
      <c r="A12" s="145">
        <v>0</v>
      </c>
      <c r="B12" s="297">
        <v>0</v>
      </c>
      <c r="C12" s="296"/>
      <c r="D12" s="297">
        <v>0</v>
      </c>
      <c r="E12" s="296"/>
      <c r="F12" s="297">
        <v>0</v>
      </c>
      <c r="G12" s="296"/>
      <c r="H12" s="296"/>
      <c r="I12" s="145">
        <v>7</v>
      </c>
      <c r="J12" s="297">
        <v>51551</v>
      </c>
      <c r="K12" s="296"/>
      <c r="L12" s="145">
        <v>0</v>
      </c>
      <c r="M12" s="297">
        <v>0</v>
      </c>
      <c r="N12" s="296"/>
      <c r="O12" s="297">
        <v>0</v>
      </c>
      <c r="P12" s="296"/>
      <c r="Q12" s="156">
        <v>0</v>
      </c>
    </row>
    <row r="13" spans="1:17" ht="24.75" customHeight="1">
      <c r="A13" s="152">
        <f>SUM(A7:A12)</f>
        <v>220</v>
      </c>
      <c r="B13" s="300">
        <f>SUM(B7:C12)</f>
        <v>847936</v>
      </c>
      <c r="C13" s="301"/>
      <c r="D13" s="300">
        <f>SUM(D7:E12)</f>
        <v>59</v>
      </c>
      <c r="E13" s="301"/>
      <c r="F13" s="300">
        <f>SUM(F7:H12)</f>
        <v>256476</v>
      </c>
      <c r="G13" s="301"/>
      <c r="H13" s="301"/>
      <c r="I13" s="153">
        <f>SUM(I7:I12)</f>
        <v>515</v>
      </c>
      <c r="J13" s="320">
        <f>SUM(J7:K12)</f>
        <v>3169442</v>
      </c>
      <c r="K13" s="301"/>
      <c r="L13" s="149">
        <f>SUM(L7:L12)</f>
        <v>28</v>
      </c>
      <c r="M13" s="320">
        <f>SUM(M7:N12)</f>
        <v>290459</v>
      </c>
      <c r="N13" s="301"/>
      <c r="O13" s="320">
        <f>SUM(O7:P12)</f>
        <v>13</v>
      </c>
      <c r="P13" s="301"/>
      <c r="Q13" s="157">
        <f>SUM(Q7:Q12)</f>
        <v>149636</v>
      </c>
    </row>
    <row r="14" spans="1:17" ht="24.75" customHeight="1">
      <c r="A14" s="147">
        <v>88</v>
      </c>
      <c r="B14" s="295">
        <v>339341</v>
      </c>
      <c r="C14" s="296"/>
      <c r="D14" s="295">
        <v>10</v>
      </c>
      <c r="E14" s="296"/>
      <c r="F14" s="295">
        <v>44627</v>
      </c>
      <c r="G14" s="296"/>
      <c r="H14" s="296"/>
      <c r="I14" s="147">
        <v>103</v>
      </c>
      <c r="J14" s="295">
        <v>471562</v>
      </c>
      <c r="K14" s="296"/>
      <c r="L14" s="147">
        <v>2</v>
      </c>
      <c r="M14" s="295">
        <v>21195</v>
      </c>
      <c r="N14" s="296"/>
      <c r="O14" s="295">
        <v>0</v>
      </c>
      <c r="P14" s="296"/>
      <c r="Q14" s="158">
        <v>0</v>
      </c>
    </row>
    <row r="15" spans="1:17" ht="24.75" customHeight="1">
      <c r="A15" s="147">
        <v>0</v>
      </c>
      <c r="B15" s="295">
        <v>0</v>
      </c>
      <c r="C15" s="296"/>
      <c r="D15" s="295">
        <v>0</v>
      </c>
      <c r="E15" s="296"/>
      <c r="F15" s="295">
        <v>0</v>
      </c>
      <c r="G15" s="296"/>
      <c r="H15" s="296"/>
      <c r="I15" s="147">
        <v>4</v>
      </c>
      <c r="J15" s="295">
        <v>35007</v>
      </c>
      <c r="K15" s="296"/>
      <c r="L15" s="147">
        <v>3</v>
      </c>
      <c r="M15" s="295">
        <v>32363</v>
      </c>
      <c r="N15" s="296"/>
      <c r="O15" s="297">
        <v>3</v>
      </c>
      <c r="P15" s="296"/>
      <c r="Q15" s="156">
        <v>34111</v>
      </c>
    </row>
    <row r="16" spans="1:17" ht="24.75" customHeight="1">
      <c r="A16" s="145">
        <v>27</v>
      </c>
      <c r="B16" s="297">
        <v>104487</v>
      </c>
      <c r="C16" s="296"/>
      <c r="D16" s="297">
        <v>10</v>
      </c>
      <c r="E16" s="296"/>
      <c r="F16" s="297">
        <v>43294</v>
      </c>
      <c r="G16" s="296"/>
      <c r="H16" s="296"/>
      <c r="I16" s="145">
        <v>83</v>
      </c>
      <c r="J16" s="297">
        <v>580357</v>
      </c>
      <c r="K16" s="296"/>
      <c r="L16" s="145">
        <v>7</v>
      </c>
      <c r="M16" s="297">
        <v>73626</v>
      </c>
      <c r="N16" s="296"/>
      <c r="O16" s="297">
        <v>5</v>
      </c>
      <c r="P16" s="296"/>
      <c r="Q16" s="156">
        <v>58852</v>
      </c>
    </row>
    <row r="17" spans="1:17" ht="24.75" customHeight="1">
      <c r="A17" s="145">
        <v>351</v>
      </c>
      <c r="B17" s="297">
        <v>1345280</v>
      </c>
      <c r="C17" s="296"/>
      <c r="D17" s="297">
        <v>120</v>
      </c>
      <c r="E17" s="296"/>
      <c r="F17" s="297">
        <v>520861</v>
      </c>
      <c r="G17" s="296"/>
      <c r="H17" s="296"/>
      <c r="I17" s="145">
        <v>898</v>
      </c>
      <c r="J17" s="297">
        <v>5660270</v>
      </c>
      <c r="K17" s="296"/>
      <c r="L17" s="145">
        <v>16</v>
      </c>
      <c r="M17" s="297">
        <v>167077</v>
      </c>
      <c r="N17" s="296"/>
      <c r="O17" s="297">
        <v>3</v>
      </c>
      <c r="P17" s="296"/>
      <c r="Q17" s="156">
        <v>34401</v>
      </c>
    </row>
    <row r="18" spans="1:17" ht="24.75" customHeight="1">
      <c r="A18" s="145">
        <v>3</v>
      </c>
      <c r="B18" s="297">
        <v>11529</v>
      </c>
      <c r="C18" s="296"/>
      <c r="D18" s="297">
        <v>1</v>
      </c>
      <c r="E18" s="296"/>
      <c r="F18" s="297">
        <v>4431</v>
      </c>
      <c r="G18" s="296"/>
      <c r="H18" s="296"/>
      <c r="I18" s="145">
        <v>19</v>
      </c>
      <c r="J18" s="297">
        <v>129266</v>
      </c>
      <c r="K18" s="296"/>
      <c r="L18" s="145">
        <v>2</v>
      </c>
      <c r="M18" s="297">
        <v>20709</v>
      </c>
      <c r="N18" s="296"/>
      <c r="O18" s="297">
        <v>0</v>
      </c>
      <c r="P18" s="296"/>
      <c r="Q18" s="156">
        <v>0</v>
      </c>
    </row>
    <row r="19" spans="1:17" ht="24.75" customHeight="1">
      <c r="A19" s="145">
        <v>8</v>
      </c>
      <c r="B19" s="297">
        <v>31178</v>
      </c>
      <c r="C19" s="296"/>
      <c r="D19" s="297">
        <v>1</v>
      </c>
      <c r="E19" s="296"/>
      <c r="F19" s="297">
        <v>4203</v>
      </c>
      <c r="G19" s="296"/>
      <c r="H19" s="296"/>
      <c r="I19" s="145">
        <v>77</v>
      </c>
      <c r="J19" s="297">
        <v>529000</v>
      </c>
      <c r="K19" s="296"/>
      <c r="L19" s="145">
        <v>3</v>
      </c>
      <c r="M19" s="297">
        <v>31103</v>
      </c>
      <c r="N19" s="296"/>
      <c r="O19" s="297">
        <v>5</v>
      </c>
      <c r="P19" s="296"/>
      <c r="Q19" s="156">
        <v>56585</v>
      </c>
    </row>
    <row r="20" spans="1:17" ht="24.75" customHeight="1">
      <c r="A20" s="152">
        <f>SUM(A14:A19)</f>
        <v>477</v>
      </c>
      <c r="B20" s="300">
        <f>SUM(B14:C19)</f>
        <v>1831815</v>
      </c>
      <c r="C20" s="301"/>
      <c r="D20" s="300">
        <f>SUM(D14:E19)</f>
        <v>142</v>
      </c>
      <c r="E20" s="301"/>
      <c r="F20" s="300">
        <f>SUM(F14:H19)</f>
        <v>617416</v>
      </c>
      <c r="G20" s="301"/>
      <c r="H20" s="301"/>
      <c r="I20" s="153">
        <f>SUM(I14:I19)</f>
        <v>1184</v>
      </c>
      <c r="J20" s="300">
        <f>SUM(J14:K19)</f>
        <v>7405462</v>
      </c>
      <c r="K20" s="301"/>
      <c r="L20" s="146">
        <f>SUM(L14:L19)</f>
        <v>33</v>
      </c>
      <c r="M20" s="300">
        <f>SUM(M14:N19)</f>
        <v>346073</v>
      </c>
      <c r="N20" s="301"/>
      <c r="O20" s="300">
        <f>SUM(O14:P19)</f>
        <v>16</v>
      </c>
      <c r="P20" s="301"/>
      <c r="Q20" s="159">
        <f>SUM(Q14:Q19)</f>
        <v>183949</v>
      </c>
    </row>
    <row r="21" spans="1:17" ht="24.75" customHeight="1" thickBot="1">
      <c r="A21" s="154">
        <f>A13+A20</f>
        <v>697</v>
      </c>
      <c r="B21" s="317">
        <f>B13+B20</f>
        <v>2679751</v>
      </c>
      <c r="C21" s="317"/>
      <c r="D21" s="317">
        <f>D13+D20</f>
        <v>201</v>
      </c>
      <c r="E21" s="318"/>
      <c r="F21" s="317">
        <f>F13+F20</f>
        <v>873892</v>
      </c>
      <c r="G21" s="318"/>
      <c r="H21" s="318"/>
      <c r="I21" s="155">
        <f>I13+I20</f>
        <v>1699</v>
      </c>
      <c r="J21" s="317">
        <f>J13+J20</f>
        <v>10574904</v>
      </c>
      <c r="K21" s="318"/>
      <c r="L21" s="148">
        <f>L13+L20</f>
        <v>61</v>
      </c>
      <c r="M21" s="317">
        <f>M13+M20</f>
        <v>636532</v>
      </c>
      <c r="N21" s="318"/>
      <c r="O21" s="317">
        <f>O13+O20</f>
        <v>29</v>
      </c>
      <c r="P21" s="318"/>
      <c r="Q21" s="160">
        <f>Q13+Q20</f>
        <v>333585</v>
      </c>
    </row>
    <row r="22" spans="1:17" ht="30" customHeight="1" thickBo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ht="48" customHeight="1">
      <c r="A23" s="338" t="s">
        <v>190</v>
      </c>
      <c r="B23" s="339"/>
      <c r="C23" s="339"/>
      <c r="D23" s="338" t="s">
        <v>189</v>
      </c>
      <c r="E23" s="339"/>
      <c r="F23" s="339"/>
      <c r="G23" s="339"/>
      <c r="H23" s="339"/>
      <c r="I23" s="338" t="s">
        <v>188</v>
      </c>
      <c r="J23" s="339"/>
      <c r="K23" s="339"/>
      <c r="L23" s="332" t="s">
        <v>187</v>
      </c>
      <c r="M23" s="333"/>
      <c r="N23" s="340"/>
      <c r="O23" s="332" t="s">
        <v>169</v>
      </c>
      <c r="P23" s="333"/>
      <c r="Q23" s="334"/>
    </row>
    <row r="24" spans="1:17" ht="33.75" customHeight="1">
      <c r="A24" s="33" t="s">
        <v>47</v>
      </c>
      <c r="B24" s="335" t="s">
        <v>91</v>
      </c>
      <c r="C24" s="336"/>
      <c r="D24" s="337" t="s">
        <v>47</v>
      </c>
      <c r="E24" s="337"/>
      <c r="F24" s="335" t="s">
        <v>0</v>
      </c>
      <c r="G24" s="336"/>
      <c r="H24" s="336"/>
      <c r="I24" s="33" t="s">
        <v>47</v>
      </c>
      <c r="J24" s="335" t="s">
        <v>91</v>
      </c>
      <c r="K24" s="336"/>
      <c r="L24" s="33" t="s">
        <v>47</v>
      </c>
      <c r="M24" s="335" t="s">
        <v>91</v>
      </c>
      <c r="N24" s="336"/>
      <c r="O24" s="337" t="s">
        <v>47</v>
      </c>
      <c r="P24" s="337"/>
      <c r="Q24" s="111" t="s">
        <v>202</v>
      </c>
    </row>
    <row r="25" spans="1:17" ht="24.75" customHeight="1">
      <c r="A25" s="145">
        <v>15</v>
      </c>
      <c r="B25" s="297">
        <v>262118</v>
      </c>
      <c r="C25" s="296"/>
      <c r="D25" s="297">
        <v>14</v>
      </c>
      <c r="E25" s="296"/>
      <c r="F25" s="297">
        <v>256835</v>
      </c>
      <c r="G25" s="296"/>
      <c r="H25" s="296"/>
      <c r="I25" s="145">
        <v>10</v>
      </c>
      <c r="J25" s="297">
        <v>195866</v>
      </c>
      <c r="K25" s="296"/>
      <c r="L25" s="145">
        <v>51</v>
      </c>
      <c r="M25" s="297">
        <v>1024074</v>
      </c>
      <c r="N25" s="296"/>
      <c r="O25" s="329">
        <f>'P80'!D7+'P80'!F7+'P80'!J7+'P80'!M7+'P80'!O7+'P80'!Q7+'P80'!D25+'P80'!G25+'P80'!L25+'P80'!O25+'P80'!R25+A7+D7+I7+L7+O7+A25+D25+I25+L25</f>
        <v>714</v>
      </c>
      <c r="P25" s="330"/>
      <c r="Q25" s="156">
        <f>'P80'!E7+'P80'!H7+'P80'!K7+'P80'!N7+'P80'!P7+'P80'!S7+'P80'!E25+'P80'!I25+'P80'!M25+'P80'!P25+'P80'!T25+'P81'!B7+'P81'!F7+'P81'!J7+'P81'!M7+'P81'!Q7+'P81'!B25+'P81'!F25+'P81'!J25+'P81'!M25</f>
        <v>5036012</v>
      </c>
    </row>
    <row r="26" spans="1:17" ht="24.75" customHeight="1">
      <c r="A26" s="145">
        <v>4</v>
      </c>
      <c r="B26" s="297">
        <v>70913</v>
      </c>
      <c r="C26" s="296"/>
      <c r="D26" s="297">
        <v>3</v>
      </c>
      <c r="E26" s="296"/>
      <c r="F26" s="297">
        <v>54722</v>
      </c>
      <c r="G26" s="296"/>
      <c r="H26" s="296"/>
      <c r="I26" s="145">
        <v>5</v>
      </c>
      <c r="J26" s="297">
        <v>98346</v>
      </c>
      <c r="K26" s="296"/>
      <c r="L26" s="145">
        <v>10</v>
      </c>
      <c r="M26" s="297">
        <v>215512</v>
      </c>
      <c r="N26" s="296"/>
      <c r="O26" s="329">
        <f>'P80'!D8+'P80'!F8+'P80'!J8+'P80'!M8+'P80'!O8+'P80'!Q8+'P80'!D26+'P80'!G26+'P80'!L26+'P80'!O26+'P80'!R26+A8+D8+I8+L8+O8+A26+D26+I26+L26</f>
        <v>160</v>
      </c>
      <c r="P26" s="330"/>
      <c r="Q26" s="156">
        <f>'P80'!E8+'P80'!H8+'P80'!K8+'P80'!N8+'P80'!P8+'P80'!S8+'P80'!E26+'P80'!I26+'P80'!M26+'P80'!P26+'P80'!T26+'P81'!B8+'P81'!F8+'P81'!J8+'P81'!M8+'P81'!Q8+'P81'!B26+'P81'!F26+'P81'!J26+'P81'!M26</f>
        <v>1968868</v>
      </c>
    </row>
    <row r="27" spans="1:17" ht="24.75" customHeight="1">
      <c r="A27" s="145">
        <v>0</v>
      </c>
      <c r="B27" s="297">
        <v>0</v>
      </c>
      <c r="C27" s="296"/>
      <c r="D27" s="297">
        <v>0</v>
      </c>
      <c r="E27" s="296"/>
      <c r="F27" s="297">
        <v>0</v>
      </c>
      <c r="G27" s="296"/>
      <c r="H27" s="296"/>
      <c r="I27" s="145">
        <v>0</v>
      </c>
      <c r="J27" s="297">
        <v>0</v>
      </c>
      <c r="K27" s="296"/>
      <c r="L27" s="145">
        <v>3</v>
      </c>
      <c r="M27" s="297">
        <v>60233</v>
      </c>
      <c r="N27" s="296"/>
      <c r="O27" s="329">
        <f>'P80'!D9+'P80'!F9+'P80'!J9+'P80'!M9+'P80'!O9+'P80'!Q9+'P80'!D27+'P80'!G27+'P80'!L27+'P80'!O27+'P80'!R27+A9+D9+I9+L9+O9+A27+D27+I27+L27</f>
        <v>193</v>
      </c>
      <c r="P27" s="330"/>
      <c r="Q27" s="156">
        <f>'P80'!E9+'P80'!H9+'P80'!K9+'P80'!N9+'P80'!P9+'P80'!S9+'P80'!E27+'P80'!I27+'P80'!M27+'P80'!P27+'P80'!T27+'P81'!B9+'P81'!F9+'P81'!J9+'P81'!M9+'P81'!Q9+'P81'!B27+'P81'!F27+'P81'!J27+'P81'!M27</f>
        <v>628877</v>
      </c>
    </row>
    <row r="28" spans="1:17" ht="24.75" customHeight="1">
      <c r="A28" s="145">
        <v>1</v>
      </c>
      <c r="B28" s="297">
        <v>17754</v>
      </c>
      <c r="C28" s="296"/>
      <c r="D28" s="297">
        <v>1</v>
      </c>
      <c r="E28" s="296"/>
      <c r="F28" s="297">
        <v>18173</v>
      </c>
      <c r="G28" s="296"/>
      <c r="H28" s="296"/>
      <c r="I28" s="145">
        <v>0</v>
      </c>
      <c r="J28" s="297">
        <v>0</v>
      </c>
      <c r="K28" s="296"/>
      <c r="L28" s="145">
        <v>1</v>
      </c>
      <c r="M28" s="297">
        <v>21113</v>
      </c>
      <c r="N28" s="296"/>
      <c r="O28" s="329">
        <f>'P80'!D10+'P80'!F10+'P80'!J10+'P80'!M10+'P80'!O10+'P80'!Q10+'P80'!D28+'P80'!G28+'P80'!L28+'P80'!O28+'P80'!R28+A10+D10+I10+L10+O10+A28+D28+I28+L28</f>
        <v>3218</v>
      </c>
      <c r="P28" s="330"/>
      <c r="Q28" s="156">
        <f>'P80'!E10+'P80'!H10+'P80'!K10+'P80'!N10+'P80'!P10+'P80'!S10+'P80'!E28+'P80'!I28+'P80'!M28+'P80'!P28+'P80'!T28+'P81'!B10+'P81'!F10+'P81'!J10+'P81'!M10+'P81'!Q10+'P81'!B28+'P81'!F28+'P81'!J28+'P81'!M28</f>
        <v>7328256</v>
      </c>
    </row>
    <row r="29" spans="1:17" ht="24.75" customHeight="1">
      <c r="A29" s="145">
        <v>0</v>
      </c>
      <c r="B29" s="297">
        <v>0</v>
      </c>
      <c r="C29" s="296"/>
      <c r="D29" s="297">
        <v>0</v>
      </c>
      <c r="E29" s="296"/>
      <c r="F29" s="297">
        <v>0</v>
      </c>
      <c r="G29" s="296"/>
      <c r="H29" s="296"/>
      <c r="I29" s="145">
        <v>0</v>
      </c>
      <c r="J29" s="297">
        <v>0</v>
      </c>
      <c r="K29" s="296"/>
      <c r="L29" s="145">
        <v>0</v>
      </c>
      <c r="M29" s="297">
        <v>0</v>
      </c>
      <c r="N29" s="296"/>
      <c r="O29" s="297">
        <f>'P80'!D11+'P80'!F11+'P80'!J11+'P80'!M11+'P80'!O11+'P80'!Q11+'P80'!D29+'P80'!G29+'P80'!L29+'P80'!O29+'P80'!R29+A11+D11+I11+L11+O11+A29+D29+I29+L29</f>
        <v>56</v>
      </c>
      <c r="P29" s="296"/>
      <c r="Q29" s="156">
        <f>'P80'!E11+'P80'!H11+'P80'!K11+'P80'!N11+'P80'!P11+'P80'!S11+'P80'!E29+'P80'!I29+'P80'!M29+'P80'!P29+'P80'!T29+'P81'!B11+'P81'!F11+'P81'!J11+'P81'!M11+'P81'!Q11+'P81'!B29+'P81'!F29+'P81'!J29+'P81'!M29</f>
        <v>91398</v>
      </c>
    </row>
    <row r="30" spans="1:17" ht="24.75" customHeight="1">
      <c r="A30" s="145">
        <v>0</v>
      </c>
      <c r="B30" s="297">
        <v>0</v>
      </c>
      <c r="C30" s="296"/>
      <c r="D30" s="297">
        <v>0</v>
      </c>
      <c r="E30" s="296"/>
      <c r="F30" s="297">
        <v>0</v>
      </c>
      <c r="G30" s="296"/>
      <c r="H30" s="296"/>
      <c r="I30" s="145">
        <v>0</v>
      </c>
      <c r="J30" s="297">
        <v>0</v>
      </c>
      <c r="K30" s="296"/>
      <c r="L30" s="145">
        <v>0</v>
      </c>
      <c r="M30" s="297">
        <v>0</v>
      </c>
      <c r="N30" s="296"/>
      <c r="O30" s="297">
        <f>'P80'!D12+'P80'!F12+'P80'!J12+'P80'!M12+'P80'!O12+'P80'!Q12+'P80'!D30+'P80'!G30+'P80'!L30+'P80'!O30+'P80'!R30+A12+D12+I12+L12+O12+A30+D30+I30+L30</f>
        <v>84</v>
      </c>
      <c r="P30" s="296"/>
      <c r="Q30" s="156">
        <f>'P80'!E12+'P80'!H12+'P80'!K12+'P80'!N12+'P80'!P12+'P80'!S12+'P80'!E30+'P80'!I30+'P80'!M30+'P80'!P30+'P80'!T30+'P81'!B12+'P81'!F12+'P81'!J12+'P81'!M12+'P81'!Q12+'P81'!B30+'P81'!F30+'P81'!J30+'P81'!M30</f>
        <v>135328</v>
      </c>
    </row>
    <row r="31" spans="1:17" ht="24.75" customHeight="1">
      <c r="A31" s="146">
        <f>SUM(A25:A30)</f>
        <v>20</v>
      </c>
      <c r="B31" s="300">
        <f>SUM(B25:C30)</f>
        <v>350785</v>
      </c>
      <c r="C31" s="301"/>
      <c r="D31" s="300">
        <f>SUM(D25:E30)</f>
        <v>18</v>
      </c>
      <c r="E31" s="301"/>
      <c r="F31" s="300">
        <f>SUM(F25:H30)</f>
        <v>329730</v>
      </c>
      <c r="G31" s="301"/>
      <c r="H31" s="301"/>
      <c r="I31" s="146">
        <f>SUM(I25:I30)</f>
        <v>15</v>
      </c>
      <c r="J31" s="320">
        <f>SUM(J25:K30)</f>
        <v>294212</v>
      </c>
      <c r="K31" s="301"/>
      <c r="L31" s="149">
        <f>SUM(L25:L30)</f>
        <v>65</v>
      </c>
      <c r="M31" s="320">
        <f>SUM(M25:N30)</f>
        <v>1320932</v>
      </c>
      <c r="N31" s="301"/>
      <c r="O31" s="331">
        <f>SUM(O25:P30)</f>
        <v>4425</v>
      </c>
      <c r="P31" s="328"/>
      <c r="Q31" s="157">
        <f>SUM(Q25:Q30)</f>
        <v>15188739</v>
      </c>
    </row>
    <row r="32" spans="1:17" ht="24.75" customHeight="1">
      <c r="A32" s="147">
        <v>1</v>
      </c>
      <c r="B32" s="295">
        <v>17896</v>
      </c>
      <c r="C32" s="296"/>
      <c r="D32" s="295">
        <v>4</v>
      </c>
      <c r="E32" s="296"/>
      <c r="F32" s="295">
        <v>73301</v>
      </c>
      <c r="G32" s="296"/>
      <c r="H32" s="296"/>
      <c r="I32" s="147">
        <v>3</v>
      </c>
      <c r="J32" s="295">
        <v>58194</v>
      </c>
      <c r="K32" s="296"/>
      <c r="L32" s="147">
        <v>18</v>
      </c>
      <c r="M32" s="295">
        <v>498592</v>
      </c>
      <c r="N32" s="296"/>
      <c r="O32" s="329">
        <f>'P80'!D14+'P80'!F14+'P80'!J14+'P80'!M14+'P80'!O14+'P80'!Q14+'P80'!D32+'P80'!G32+'P80'!L32+'P80'!O32+'P80'!R32+A14+D14+I14+L14+O14+A32+D32+I32+L32</f>
        <v>616</v>
      </c>
      <c r="P32" s="330"/>
      <c r="Q32" s="156">
        <f>'P80'!E14+'P80'!H14+'P80'!K14+'P80'!N14+'P80'!P14+'P80'!S14+'P80'!E32+'P80'!I32+'P80'!M32+'P80'!P32+'P80'!T32+'P81'!B14+'P81'!F14+'P81'!J14+'P81'!M14+'P81'!Q14+'P81'!B32+'P81'!F32+'P81'!J32+'P81'!M32</f>
        <v>2724484</v>
      </c>
    </row>
    <row r="33" spans="1:17" ht="24.75" customHeight="1">
      <c r="A33" s="147">
        <v>7</v>
      </c>
      <c r="B33" s="295">
        <v>122617</v>
      </c>
      <c r="C33" s="296"/>
      <c r="D33" s="295">
        <v>7</v>
      </c>
      <c r="E33" s="296"/>
      <c r="F33" s="295">
        <v>129073</v>
      </c>
      <c r="G33" s="296"/>
      <c r="H33" s="296"/>
      <c r="I33" s="147">
        <v>3</v>
      </c>
      <c r="J33" s="295">
        <v>58457</v>
      </c>
      <c r="K33" s="296"/>
      <c r="L33" s="147">
        <v>25</v>
      </c>
      <c r="M33" s="295">
        <v>1372468</v>
      </c>
      <c r="N33" s="296"/>
      <c r="O33" s="297">
        <f>'P80'!D15+'P80'!F15+'P80'!J15+'P80'!M15+'P80'!O15+'P80'!Q15+'P80'!D33+'P80'!G33+'P80'!L33+'P80'!O33+'P80'!R33+A15+D15+I15+L15+O15+A33+D33+I33+L33</f>
        <v>143</v>
      </c>
      <c r="P33" s="296"/>
      <c r="Q33" s="156">
        <f>'P80'!E15+'P80'!H15+'P80'!K15+'P80'!N15+'P80'!P15+'P80'!S15+'P80'!E33+'P80'!I33+'P80'!M33+'P80'!P33+'P80'!T33+'P81'!B15+'P81'!F15+'P81'!J15+'P81'!M15+'P81'!Q15+'P81'!B33+'P81'!F33+'P81'!J33+'P81'!M33</f>
        <v>3038390</v>
      </c>
    </row>
    <row r="34" spans="1:17" ht="24.75" customHeight="1">
      <c r="A34" s="145">
        <v>2</v>
      </c>
      <c r="B34" s="297">
        <v>35568</v>
      </c>
      <c r="C34" s="296"/>
      <c r="D34" s="297">
        <v>7</v>
      </c>
      <c r="E34" s="296"/>
      <c r="F34" s="297">
        <v>128963</v>
      </c>
      <c r="G34" s="296"/>
      <c r="H34" s="296"/>
      <c r="I34" s="145">
        <v>2</v>
      </c>
      <c r="J34" s="297">
        <v>38794</v>
      </c>
      <c r="K34" s="296"/>
      <c r="L34" s="145">
        <v>151</v>
      </c>
      <c r="M34" s="297">
        <v>16324304</v>
      </c>
      <c r="N34" s="296"/>
      <c r="O34" s="297">
        <f>'P80'!D16+'P80'!F16+'P80'!J16+'P80'!M16+'P80'!O16+'P80'!Q16+'P80'!D34+'P80'!G34+'P80'!L34+'P80'!O34+'P80'!R34+A16+D16+I16+L16+O16+A34+D34+I34+L34</f>
        <v>581</v>
      </c>
      <c r="P34" s="296"/>
      <c r="Q34" s="156">
        <f>'P80'!E16+'P80'!H16+'P80'!K16+'P80'!N16+'P80'!P16+'P80'!S16+'P80'!E34+'P80'!I34+'P80'!M34+'P80'!P34+'P80'!T34+'P81'!B16+'P81'!F16+'P81'!J16+'P81'!M16+'P81'!Q16+'P81'!B34+'P81'!F34+'P81'!J34+'P81'!M34</f>
        <v>18180029</v>
      </c>
    </row>
    <row r="35" spans="1:17" ht="24.75" customHeight="1">
      <c r="A35" s="145">
        <v>3</v>
      </c>
      <c r="B35" s="297">
        <v>52008</v>
      </c>
      <c r="C35" s="296"/>
      <c r="D35" s="297">
        <v>3</v>
      </c>
      <c r="E35" s="296"/>
      <c r="F35" s="297">
        <v>56318</v>
      </c>
      <c r="G35" s="296"/>
      <c r="H35" s="296"/>
      <c r="I35" s="145">
        <v>0</v>
      </c>
      <c r="J35" s="297">
        <v>0</v>
      </c>
      <c r="K35" s="296"/>
      <c r="L35" s="145">
        <v>49</v>
      </c>
      <c r="M35" s="297">
        <v>1218316</v>
      </c>
      <c r="N35" s="296"/>
      <c r="O35" s="329">
        <f>'P80'!D17+'P80'!F17+'P80'!J17+'P80'!M17+'P80'!O17+'P80'!Q17+'P80'!D35+'P80'!G35+'P80'!L35+'P80'!O35+'P80'!R35+A17+D17+I17+L17+O17+A35+D35+I35+L35</f>
        <v>2244</v>
      </c>
      <c r="P35" s="330"/>
      <c r="Q35" s="156">
        <f>'P80'!E17+'P80'!H17+'P80'!K17+'P80'!N17+'P80'!P17+'P80'!S17+'P80'!E35+'P80'!I35+'P80'!M35+'P80'!P35+'P80'!T35+'P81'!B17+'P81'!F17+'P81'!J17+'P81'!M17+'P81'!Q17+'P81'!B35+'P81'!F35+'P81'!J35+'P81'!M35</f>
        <v>10938222</v>
      </c>
    </row>
    <row r="36" spans="1:17" ht="24.75" customHeight="1">
      <c r="A36" s="145">
        <v>0</v>
      </c>
      <c r="B36" s="297">
        <v>0</v>
      </c>
      <c r="C36" s="296"/>
      <c r="D36" s="297">
        <v>0</v>
      </c>
      <c r="E36" s="296"/>
      <c r="F36" s="297">
        <v>0</v>
      </c>
      <c r="G36" s="296"/>
      <c r="H36" s="296"/>
      <c r="I36" s="145">
        <v>0</v>
      </c>
      <c r="J36" s="297">
        <v>0</v>
      </c>
      <c r="K36" s="296"/>
      <c r="L36" s="145">
        <v>29</v>
      </c>
      <c r="M36" s="297">
        <v>1925610</v>
      </c>
      <c r="N36" s="296"/>
      <c r="O36" s="297">
        <f>'P80'!D18+'P80'!F18+'P80'!J18+'P80'!M18+'P80'!O18+'P80'!Q18+'P80'!D36+'P80'!G36+'P80'!L36+'P80'!O36+'P80'!R36+A18+D18+I18+L18+O18+A36+D36+I36+L36</f>
        <v>88</v>
      </c>
      <c r="P36" s="296"/>
      <c r="Q36" s="156">
        <f>'P80'!E18+'P80'!H18+'P80'!K18+'P80'!N18+'P80'!P18+'P80'!S18+'P80'!E36+'P80'!I36+'P80'!M36+'P80'!P36+'P80'!T36+'P81'!B18+'P81'!F18+'P81'!J18+'P81'!M18+'P81'!Q18+'P81'!B36+'P81'!F36+'P81'!J36+'P81'!M36</f>
        <v>2181419</v>
      </c>
    </row>
    <row r="37" spans="1:17" ht="24.75" customHeight="1">
      <c r="A37" s="145">
        <v>1</v>
      </c>
      <c r="B37" s="297">
        <v>17324</v>
      </c>
      <c r="C37" s="296"/>
      <c r="D37" s="297">
        <v>13</v>
      </c>
      <c r="E37" s="296"/>
      <c r="F37" s="297">
        <v>238908</v>
      </c>
      <c r="G37" s="296"/>
      <c r="H37" s="296"/>
      <c r="I37" s="145">
        <v>4</v>
      </c>
      <c r="J37" s="297">
        <v>77254</v>
      </c>
      <c r="K37" s="296"/>
      <c r="L37" s="145">
        <v>80</v>
      </c>
      <c r="M37" s="297">
        <v>7478042</v>
      </c>
      <c r="N37" s="296"/>
      <c r="O37" s="297">
        <f>'P80'!D19+'P80'!F19+'P80'!J19+'P80'!M19+'P80'!O19+'P80'!Q19+'P80'!D37+'P80'!G37+'P80'!L37+'P80'!O37+'P80'!R37+A19+D19+I19+L19+O19+A37+D37+I37+L37</f>
        <v>385</v>
      </c>
      <c r="P37" s="296"/>
      <c r="Q37" s="156">
        <f>'P80'!E19+'P80'!H19+'P80'!K19+'P80'!N19+'P80'!P19+'P80'!S19+'P80'!E37+'P80'!I37+'P80'!M37+'P80'!P37+'P80'!T37+'P81'!B19+'P81'!F19+'P81'!J19+'P81'!M19+'P81'!Q19+'P81'!B37+'P81'!F37+'P81'!J37+'P81'!M37</f>
        <v>9036399</v>
      </c>
    </row>
    <row r="38" spans="1:17" s="110" customFormat="1" ht="24.75" customHeight="1">
      <c r="A38" s="146">
        <f>SUM(A32:A37)</f>
        <v>14</v>
      </c>
      <c r="B38" s="300">
        <f>SUM(B32:C37)</f>
        <v>245413</v>
      </c>
      <c r="C38" s="301"/>
      <c r="D38" s="300">
        <f>SUM(D32:E37)</f>
        <v>34</v>
      </c>
      <c r="E38" s="301"/>
      <c r="F38" s="300">
        <f>SUM(F32:H37)</f>
        <v>626563</v>
      </c>
      <c r="G38" s="301"/>
      <c r="H38" s="301"/>
      <c r="I38" s="146">
        <f>SUM(I32:I37)</f>
        <v>12</v>
      </c>
      <c r="J38" s="300">
        <f>SUM(J32:K37)</f>
        <v>232699</v>
      </c>
      <c r="K38" s="301"/>
      <c r="L38" s="146">
        <f>SUM(L32:L37)</f>
        <v>352</v>
      </c>
      <c r="M38" s="300">
        <f>SUM(M32:N37)</f>
        <v>28817332</v>
      </c>
      <c r="N38" s="301"/>
      <c r="O38" s="327">
        <f>SUM(O32:P37)</f>
        <v>4057</v>
      </c>
      <c r="P38" s="328"/>
      <c r="Q38" s="159">
        <f>SUM(Q32:Q37)</f>
        <v>46098943</v>
      </c>
    </row>
    <row r="39" spans="1:17" s="110" customFormat="1" ht="24.75" customHeight="1" thickBot="1">
      <c r="A39" s="148">
        <f>A31+A38</f>
        <v>34</v>
      </c>
      <c r="B39" s="317">
        <f>B31+B38</f>
        <v>596198</v>
      </c>
      <c r="C39" s="317"/>
      <c r="D39" s="317">
        <f>D31+D38</f>
        <v>52</v>
      </c>
      <c r="E39" s="318"/>
      <c r="F39" s="317">
        <f>F31+F38</f>
        <v>956293</v>
      </c>
      <c r="G39" s="318"/>
      <c r="H39" s="318"/>
      <c r="I39" s="148">
        <f>I31+I38</f>
        <v>27</v>
      </c>
      <c r="J39" s="317">
        <f>J31+J38</f>
        <v>526911</v>
      </c>
      <c r="K39" s="318"/>
      <c r="L39" s="148">
        <f>L31+L38</f>
        <v>417</v>
      </c>
      <c r="M39" s="317">
        <f>M31+M38</f>
        <v>30138264</v>
      </c>
      <c r="N39" s="318"/>
      <c r="O39" s="325">
        <f>O31+O38</f>
        <v>8482</v>
      </c>
      <c r="P39" s="326"/>
      <c r="Q39" s="160">
        <f>Q31+Q38</f>
        <v>61287682</v>
      </c>
    </row>
  </sheetData>
  <sheetProtection/>
  <mergeCells count="202">
    <mergeCell ref="O20:P20"/>
    <mergeCell ref="O21:P21"/>
    <mergeCell ref="D21:E21"/>
    <mergeCell ref="F21:H21"/>
    <mergeCell ref="J21:K21"/>
    <mergeCell ref="M21:N21"/>
    <mergeCell ref="M19:N19"/>
    <mergeCell ref="O19:P19"/>
    <mergeCell ref="B18:C18"/>
    <mergeCell ref="D18:E18"/>
    <mergeCell ref="B19:C19"/>
    <mergeCell ref="D19:E19"/>
    <mergeCell ref="F19:H19"/>
    <mergeCell ref="J19:K19"/>
    <mergeCell ref="F18:H18"/>
    <mergeCell ref="J18:K18"/>
    <mergeCell ref="M16:N16"/>
    <mergeCell ref="O16:P16"/>
    <mergeCell ref="M17:N17"/>
    <mergeCell ref="O17:P17"/>
    <mergeCell ref="M18:N18"/>
    <mergeCell ref="O18:P18"/>
    <mergeCell ref="B17:C17"/>
    <mergeCell ref="D17:E17"/>
    <mergeCell ref="F17:H17"/>
    <mergeCell ref="J17:K17"/>
    <mergeCell ref="B16:C16"/>
    <mergeCell ref="D16:E16"/>
    <mergeCell ref="F16:H16"/>
    <mergeCell ref="J16:K16"/>
    <mergeCell ref="B15:C15"/>
    <mergeCell ref="D15:E15"/>
    <mergeCell ref="F15:H15"/>
    <mergeCell ref="J15:K15"/>
    <mergeCell ref="M13:N13"/>
    <mergeCell ref="O13:P13"/>
    <mergeCell ref="O14:P14"/>
    <mergeCell ref="M15:N15"/>
    <mergeCell ref="O15:P15"/>
    <mergeCell ref="D12:E12"/>
    <mergeCell ref="F12:H12"/>
    <mergeCell ref="J12:K12"/>
    <mergeCell ref="B13:C13"/>
    <mergeCell ref="D13:E13"/>
    <mergeCell ref="F13:H13"/>
    <mergeCell ref="J13:K13"/>
    <mergeCell ref="B6:C6"/>
    <mergeCell ref="D6:E6"/>
    <mergeCell ref="B11:C11"/>
    <mergeCell ref="D11:E11"/>
    <mergeCell ref="F11:H11"/>
    <mergeCell ref="J11:K11"/>
    <mergeCell ref="B9:C9"/>
    <mergeCell ref="D9:E9"/>
    <mergeCell ref="F9:H9"/>
    <mergeCell ref="J9:K9"/>
    <mergeCell ref="B7:C7"/>
    <mergeCell ref="D7:E7"/>
    <mergeCell ref="F7:H7"/>
    <mergeCell ref="J7:K7"/>
    <mergeCell ref="M7:N7"/>
    <mergeCell ref="O7:P7"/>
    <mergeCell ref="F6:H6"/>
    <mergeCell ref="O5:Q5"/>
    <mergeCell ref="J6:K6"/>
    <mergeCell ref="B10:C10"/>
    <mergeCell ref="D10:E10"/>
    <mergeCell ref="F10:H10"/>
    <mergeCell ref="J10:K10"/>
    <mergeCell ref="A5:C5"/>
    <mergeCell ref="D5:H5"/>
    <mergeCell ref="I5:K5"/>
    <mergeCell ref="L5:N5"/>
    <mergeCell ref="B14:C14"/>
    <mergeCell ref="D14:E14"/>
    <mergeCell ref="F14:H14"/>
    <mergeCell ref="J14:K14"/>
    <mergeCell ref="M10:N10"/>
    <mergeCell ref="M14:N14"/>
    <mergeCell ref="B8:C8"/>
    <mergeCell ref="D8:E8"/>
    <mergeCell ref="F8:H8"/>
    <mergeCell ref="O10:P10"/>
    <mergeCell ref="M11:N11"/>
    <mergeCell ref="O11:P11"/>
    <mergeCell ref="M12:N12"/>
    <mergeCell ref="O12:P12"/>
    <mergeCell ref="M6:N6"/>
    <mergeCell ref="O9:P9"/>
    <mergeCell ref="O6:P6"/>
    <mergeCell ref="O8:P8"/>
    <mergeCell ref="M9:N9"/>
    <mergeCell ref="J8:K8"/>
    <mergeCell ref="M8:N8"/>
    <mergeCell ref="I23:K23"/>
    <mergeCell ref="L23:N23"/>
    <mergeCell ref="B20:C20"/>
    <mergeCell ref="D20:E20"/>
    <mergeCell ref="F20:H20"/>
    <mergeCell ref="J20:K20"/>
    <mergeCell ref="M20:N20"/>
    <mergeCell ref="B12:C12"/>
    <mergeCell ref="O23:Q23"/>
    <mergeCell ref="B24:C24"/>
    <mergeCell ref="D24:E24"/>
    <mergeCell ref="B21:C21"/>
    <mergeCell ref="F24:H24"/>
    <mergeCell ref="J24:K24"/>
    <mergeCell ref="M24:N24"/>
    <mergeCell ref="O24:P24"/>
    <mergeCell ref="A23:C23"/>
    <mergeCell ref="D23:H23"/>
    <mergeCell ref="F27:H27"/>
    <mergeCell ref="B25:C25"/>
    <mergeCell ref="D25:E25"/>
    <mergeCell ref="B26:C26"/>
    <mergeCell ref="D26:E26"/>
    <mergeCell ref="J25:K25"/>
    <mergeCell ref="J27:K27"/>
    <mergeCell ref="M25:N25"/>
    <mergeCell ref="O25:P25"/>
    <mergeCell ref="F26:H26"/>
    <mergeCell ref="J26:K26"/>
    <mergeCell ref="M26:N26"/>
    <mergeCell ref="O26:P26"/>
    <mergeCell ref="F25:H25"/>
    <mergeCell ref="M27:N27"/>
    <mergeCell ref="O27:P27"/>
    <mergeCell ref="B29:C29"/>
    <mergeCell ref="D29:E29"/>
    <mergeCell ref="F29:H29"/>
    <mergeCell ref="J29:K29"/>
    <mergeCell ref="B27:C27"/>
    <mergeCell ref="D27:E27"/>
    <mergeCell ref="B28:C28"/>
    <mergeCell ref="D28:E28"/>
    <mergeCell ref="F28:H28"/>
    <mergeCell ref="J28:K28"/>
    <mergeCell ref="M28:N28"/>
    <mergeCell ref="O28:P28"/>
    <mergeCell ref="M29:N29"/>
    <mergeCell ref="O29:P29"/>
    <mergeCell ref="M30:N30"/>
    <mergeCell ref="O30:P30"/>
    <mergeCell ref="M31:N31"/>
    <mergeCell ref="O31:P31"/>
    <mergeCell ref="B30:C30"/>
    <mergeCell ref="D30:E30"/>
    <mergeCell ref="B31:C31"/>
    <mergeCell ref="D31:E31"/>
    <mergeCell ref="F31:H31"/>
    <mergeCell ref="J31:K31"/>
    <mergeCell ref="F30:H30"/>
    <mergeCell ref="J30:K30"/>
    <mergeCell ref="F34:H34"/>
    <mergeCell ref="B32:C32"/>
    <mergeCell ref="D32:E32"/>
    <mergeCell ref="B33:C33"/>
    <mergeCell ref="D33:E33"/>
    <mergeCell ref="J32:K32"/>
    <mergeCell ref="J34:K34"/>
    <mergeCell ref="M32:N32"/>
    <mergeCell ref="O32:P32"/>
    <mergeCell ref="F33:H33"/>
    <mergeCell ref="J33:K33"/>
    <mergeCell ref="M33:N33"/>
    <mergeCell ref="O33:P33"/>
    <mergeCell ref="F32:H32"/>
    <mergeCell ref="M34:N34"/>
    <mergeCell ref="O34:P34"/>
    <mergeCell ref="B36:C36"/>
    <mergeCell ref="D36:E36"/>
    <mergeCell ref="F36:H36"/>
    <mergeCell ref="J36:K36"/>
    <mergeCell ref="B34:C34"/>
    <mergeCell ref="D34:E34"/>
    <mergeCell ref="B35:C35"/>
    <mergeCell ref="D35:E35"/>
    <mergeCell ref="F35:H35"/>
    <mergeCell ref="J35:K35"/>
    <mergeCell ref="M35:N35"/>
    <mergeCell ref="O35:P35"/>
    <mergeCell ref="M36:N36"/>
    <mergeCell ref="O36:P36"/>
    <mergeCell ref="M38:N38"/>
    <mergeCell ref="O38:P38"/>
    <mergeCell ref="B37:C37"/>
    <mergeCell ref="D37:E37"/>
    <mergeCell ref="B38:C38"/>
    <mergeCell ref="D38:E38"/>
    <mergeCell ref="F38:H38"/>
    <mergeCell ref="J38:K38"/>
    <mergeCell ref="F37:H37"/>
    <mergeCell ref="J37:K37"/>
    <mergeCell ref="J39:K39"/>
    <mergeCell ref="M39:N39"/>
    <mergeCell ref="O39:P39"/>
    <mergeCell ref="B39:C39"/>
    <mergeCell ref="D39:E39"/>
    <mergeCell ref="F39:H39"/>
    <mergeCell ref="M37:N37"/>
    <mergeCell ref="O37:P3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3"/>
  <sheetViews>
    <sheetView zoomScale="75" zoomScaleNormal="75" zoomScalePageLayoutView="0" workbookViewId="0" topLeftCell="A1">
      <selection activeCell="O15" sqref="O15"/>
    </sheetView>
  </sheetViews>
  <sheetFormatPr defaultColWidth="9.00390625" defaultRowHeight="13.5"/>
  <cols>
    <col min="1" max="1" width="13.25390625" style="11" customWidth="1"/>
    <col min="2" max="2" width="5.125" style="11" customWidth="1"/>
    <col min="3" max="3" width="9.375" style="11" customWidth="1"/>
    <col min="4" max="4" width="5.625" style="11" customWidth="1"/>
    <col min="5" max="5" width="7.75390625" style="11" customWidth="1"/>
    <col min="6" max="6" width="9.875" style="11" customWidth="1"/>
    <col min="7" max="7" width="4.25390625" style="11" customWidth="1"/>
    <col min="8" max="8" width="13.50390625" style="11" customWidth="1"/>
    <col min="9" max="9" width="5.125" style="11" customWidth="1"/>
    <col min="10" max="10" width="8.875" style="11" customWidth="1"/>
    <col min="11" max="11" width="5.625" style="11" customWidth="1"/>
    <col min="12" max="12" width="7.75390625" style="11" customWidth="1"/>
    <col min="13" max="13" width="9.875" style="11" customWidth="1"/>
    <col min="14" max="14" width="3.625" style="11" customWidth="1"/>
    <col min="15" max="15" width="14.25390625" style="11" customWidth="1"/>
    <col min="16" max="16384" width="9.00390625" style="11" customWidth="1"/>
  </cols>
  <sheetData>
    <row r="3" ht="11.25" customHeight="1"/>
    <row r="4" spans="1:15" ht="23.25" customHeight="1" thickBot="1">
      <c r="A4" s="342" t="s">
        <v>1</v>
      </c>
      <c r="B4" s="342"/>
      <c r="C4" s="342"/>
      <c r="D4" s="342"/>
      <c r="E4" s="342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12.5" customHeight="1">
      <c r="A5" s="347" t="s">
        <v>57</v>
      </c>
      <c r="B5" s="349" t="s">
        <v>151</v>
      </c>
      <c r="C5" s="350"/>
      <c r="D5" s="350"/>
      <c r="E5" s="350"/>
      <c r="F5" s="351"/>
      <c r="G5" s="343" t="s">
        <v>58</v>
      </c>
      <c r="H5" s="344"/>
      <c r="I5" s="352" t="s">
        <v>211</v>
      </c>
      <c r="J5" s="353"/>
      <c r="K5" s="353"/>
      <c r="L5" s="353"/>
      <c r="M5" s="354"/>
      <c r="N5" s="343" t="s">
        <v>4</v>
      </c>
      <c r="O5" s="344"/>
    </row>
    <row r="6" spans="1:15" ht="49.5" customHeight="1">
      <c r="A6" s="348"/>
      <c r="B6" s="22" t="s">
        <v>92</v>
      </c>
      <c r="C6" s="345" t="s">
        <v>173</v>
      </c>
      <c r="D6" s="294"/>
      <c r="E6" s="346" t="s">
        <v>172</v>
      </c>
      <c r="F6" s="294"/>
      <c r="G6" s="345" t="s">
        <v>98</v>
      </c>
      <c r="H6" s="294"/>
      <c r="I6" s="22" t="s">
        <v>92</v>
      </c>
      <c r="J6" s="345" t="s">
        <v>99</v>
      </c>
      <c r="K6" s="294"/>
      <c r="L6" s="346" t="s">
        <v>93</v>
      </c>
      <c r="M6" s="294"/>
      <c r="N6" s="345" t="s">
        <v>94</v>
      </c>
      <c r="O6" s="294"/>
    </row>
    <row r="7" spans="1:15" ht="54.75" customHeight="1">
      <c r="A7" s="90" t="s">
        <v>13</v>
      </c>
      <c r="B7" s="161">
        <v>38</v>
      </c>
      <c r="C7" s="355">
        <v>54788</v>
      </c>
      <c r="D7" s="356"/>
      <c r="E7" s="355">
        <v>2428</v>
      </c>
      <c r="F7" s="356"/>
      <c r="G7" s="355">
        <v>4780</v>
      </c>
      <c r="H7" s="356"/>
      <c r="I7" s="162">
        <v>4</v>
      </c>
      <c r="J7" s="355">
        <v>4332</v>
      </c>
      <c r="K7" s="356"/>
      <c r="L7" s="355">
        <v>11585</v>
      </c>
      <c r="M7" s="356"/>
      <c r="N7" s="355">
        <v>23169</v>
      </c>
      <c r="O7" s="356"/>
    </row>
    <row r="8" spans="1:15" ht="54.75" customHeight="1">
      <c r="A8" s="89" t="s">
        <v>14</v>
      </c>
      <c r="B8" s="162">
        <v>66</v>
      </c>
      <c r="C8" s="355">
        <v>14913</v>
      </c>
      <c r="D8" s="356"/>
      <c r="E8" s="355">
        <v>3655</v>
      </c>
      <c r="F8" s="356"/>
      <c r="G8" s="355">
        <v>7268</v>
      </c>
      <c r="H8" s="356"/>
      <c r="I8" s="161">
        <v>1</v>
      </c>
      <c r="J8" s="355">
        <v>280</v>
      </c>
      <c r="K8" s="356"/>
      <c r="L8" s="355">
        <v>7777</v>
      </c>
      <c r="M8" s="356"/>
      <c r="N8" s="355">
        <v>15555</v>
      </c>
      <c r="O8" s="356"/>
    </row>
    <row r="9" spans="1:15" ht="54.75" customHeight="1">
      <c r="A9" s="89" t="s">
        <v>15</v>
      </c>
      <c r="B9" s="162">
        <v>189</v>
      </c>
      <c r="C9" s="355">
        <v>151864</v>
      </c>
      <c r="D9" s="356"/>
      <c r="E9" s="357">
        <v>10561</v>
      </c>
      <c r="F9" s="356"/>
      <c r="G9" s="355">
        <v>10561</v>
      </c>
      <c r="H9" s="356"/>
      <c r="I9" s="161">
        <v>0</v>
      </c>
      <c r="J9" s="355">
        <v>0</v>
      </c>
      <c r="K9" s="356"/>
      <c r="L9" s="355">
        <v>0</v>
      </c>
      <c r="M9" s="356"/>
      <c r="N9" s="357">
        <v>0</v>
      </c>
      <c r="O9" s="356"/>
    </row>
    <row r="10" spans="1:15" ht="54.75" customHeight="1">
      <c r="A10" s="89" t="s">
        <v>2</v>
      </c>
      <c r="B10" s="161">
        <v>128</v>
      </c>
      <c r="C10" s="355">
        <v>320610</v>
      </c>
      <c r="D10" s="356"/>
      <c r="E10" s="355">
        <v>5485</v>
      </c>
      <c r="F10" s="356"/>
      <c r="G10" s="355">
        <v>5485</v>
      </c>
      <c r="H10" s="356"/>
      <c r="I10" s="161">
        <v>0</v>
      </c>
      <c r="J10" s="357">
        <v>0</v>
      </c>
      <c r="K10" s="356"/>
      <c r="L10" s="355">
        <v>0</v>
      </c>
      <c r="M10" s="356"/>
      <c r="N10" s="357">
        <v>0</v>
      </c>
      <c r="O10" s="356"/>
    </row>
    <row r="11" spans="1:15" ht="54.75" customHeight="1">
      <c r="A11" s="91" t="s">
        <v>7</v>
      </c>
      <c r="B11" s="162">
        <v>31</v>
      </c>
      <c r="C11" s="357">
        <v>28397</v>
      </c>
      <c r="D11" s="356"/>
      <c r="E11" s="357">
        <v>672</v>
      </c>
      <c r="F11" s="356"/>
      <c r="G11" s="357">
        <v>672</v>
      </c>
      <c r="H11" s="356"/>
      <c r="I11" s="162">
        <v>0</v>
      </c>
      <c r="J11" s="357">
        <v>0</v>
      </c>
      <c r="K11" s="356"/>
      <c r="L11" s="355">
        <v>0</v>
      </c>
      <c r="M11" s="356"/>
      <c r="N11" s="355">
        <v>0</v>
      </c>
      <c r="O11" s="356"/>
    </row>
    <row r="12" spans="1:15" ht="54.75" customHeight="1" thickBot="1">
      <c r="A12" s="104" t="s">
        <v>16</v>
      </c>
      <c r="B12" s="163">
        <f>SUM(B7:B11)</f>
        <v>452</v>
      </c>
      <c r="C12" s="360">
        <f>SUM(C7:D11)</f>
        <v>570572</v>
      </c>
      <c r="D12" s="359"/>
      <c r="E12" s="358">
        <f>SUM(E7:F11)</f>
        <v>22801</v>
      </c>
      <c r="F12" s="359"/>
      <c r="G12" s="358">
        <f>SUM(G7:H11)</f>
        <v>28766</v>
      </c>
      <c r="H12" s="359"/>
      <c r="I12" s="163">
        <f>SUM(I7:I11)</f>
        <v>5</v>
      </c>
      <c r="J12" s="360">
        <f>SUM(J7:K11)</f>
        <v>4612</v>
      </c>
      <c r="K12" s="359"/>
      <c r="L12" s="358">
        <f>SUM(L7:M11)</f>
        <v>19362</v>
      </c>
      <c r="M12" s="359"/>
      <c r="N12" s="358">
        <f>SUM(N7:O11)</f>
        <v>38724</v>
      </c>
      <c r="O12" s="359"/>
    </row>
    <row r="13" spans="1:15" ht="7.5" customHeight="1">
      <c r="A13" s="92"/>
      <c r="B13" s="19"/>
      <c r="C13" s="19"/>
      <c r="D13" s="83"/>
      <c r="E13" s="93"/>
      <c r="F13" s="83"/>
      <c r="G13" s="93"/>
      <c r="H13" s="83"/>
      <c r="I13" s="19"/>
      <c r="J13" s="19"/>
      <c r="K13" s="83"/>
      <c r="L13" s="93"/>
      <c r="M13" s="83"/>
      <c r="N13" s="93"/>
      <c r="O13" s="83"/>
    </row>
    <row r="14" spans="1:15" ht="27" customHeight="1">
      <c r="A14" s="372" t="s">
        <v>196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93"/>
      <c r="M14" s="83"/>
      <c r="N14" s="93"/>
      <c r="O14" s="83"/>
    </row>
    <row r="15" spans="1:15" ht="54" customHeight="1" thickBot="1">
      <c r="A15" s="105" t="s">
        <v>95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113.25" customHeight="1">
      <c r="A16" s="347" t="s">
        <v>96</v>
      </c>
      <c r="B16" s="361" t="s">
        <v>152</v>
      </c>
      <c r="C16" s="362"/>
      <c r="D16" s="364" t="s">
        <v>153</v>
      </c>
      <c r="E16" s="362"/>
      <c r="F16" s="365" t="s">
        <v>155</v>
      </c>
      <c r="G16" s="366"/>
      <c r="H16" s="366"/>
      <c r="I16" s="365" t="s">
        <v>154</v>
      </c>
      <c r="J16" s="366"/>
      <c r="K16" s="366"/>
      <c r="L16" s="366"/>
      <c r="M16" s="352" t="s">
        <v>156</v>
      </c>
      <c r="N16" s="353"/>
      <c r="O16" s="353"/>
    </row>
    <row r="17" spans="1:15" ht="49.5" customHeight="1">
      <c r="A17" s="348"/>
      <c r="B17" s="363"/>
      <c r="C17" s="363"/>
      <c r="D17" s="363"/>
      <c r="E17" s="363"/>
      <c r="F17" s="337" t="s">
        <v>59</v>
      </c>
      <c r="G17" s="368"/>
      <c r="H17" s="34" t="s">
        <v>60</v>
      </c>
      <c r="I17" s="337" t="s">
        <v>59</v>
      </c>
      <c r="J17" s="368"/>
      <c r="K17" s="367" t="s">
        <v>3</v>
      </c>
      <c r="L17" s="368"/>
      <c r="M17" s="337" t="s">
        <v>59</v>
      </c>
      <c r="N17" s="368"/>
      <c r="O17" s="33" t="s">
        <v>60</v>
      </c>
    </row>
    <row r="18" spans="1:15" ht="54.75" customHeight="1">
      <c r="A18" s="90" t="s">
        <v>13</v>
      </c>
      <c r="B18" s="355">
        <v>41269456</v>
      </c>
      <c r="C18" s="356"/>
      <c r="D18" s="355">
        <v>1238129</v>
      </c>
      <c r="E18" s="356"/>
      <c r="F18" s="355">
        <v>3892</v>
      </c>
      <c r="G18" s="356"/>
      <c r="H18" s="161">
        <v>364787</v>
      </c>
      <c r="I18" s="371">
        <v>0</v>
      </c>
      <c r="J18" s="370"/>
      <c r="K18" s="371">
        <v>0</v>
      </c>
      <c r="L18" s="370"/>
      <c r="M18" s="355">
        <v>1313</v>
      </c>
      <c r="N18" s="356"/>
      <c r="O18" s="161">
        <v>224757</v>
      </c>
    </row>
    <row r="19" spans="1:15" ht="54.75" customHeight="1">
      <c r="A19" s="89" t="s">
        <v>14</v>
      </c>
      <c r="B19" s="355">
        <v>17277084</v>
      </c>
      <c r="C19" s="356"/>
      <c r="D19" s="355">
        <v>518383</v>
      </c>
      <c r="E19" s="356"/>
      <c r="F19" s="355">
        <v>209</v>
      </c>
      <c r="G19" s="356"/>
      <c r="H19" s="161">
        <v>31952</v>
      </c>
      <c r="I19" s="371">
        <v>0</v>
      </c>
      <c r="J19" s="370"/>
      <c r="K19" s="369">
        <v>0</v>
      </c>
      <c r="L19" s="370"/>
      <c r="M19" s="355">
        <v>138</v>
      </c>
      <c r="N19" s="356"/>
      <c r="O19" s="162">
        <v>34680</v>
      </c>
    </row>
    <row r="20" spans="1:15" ht="54.75" customHeight="1">
      <c r="A20" s="89" t="s">
        <v>15</v>
      </c>
      <c r="B20" s="355">
        <v>101089</v>
      </c>
      <c r="C20" s="356"/>
      <c r="D20" s="355">
        <v>2962</v>
      </c>
      <c r="E20" s="356"/>
      <c r="F20" s="355">
        <v>0</v>
      </c>
      <c r="G20" s="356"/>
      <c r="H20" s="161">
        <v>0</v>
      </c>
      <c r="I20" s="369">
        <v>0</v>
      </c>
      <c r="J20" s="370"/>
      <c r="K20" s="369">
        <v>0</v>
      </c>
      <c r="L20" s="370"/>
      <c r="M20" s="355">
        <v>1</v>
      </c>
      <c r="N20" s="356"/>
      <c r="O20" s="161">
        <v>124</v>
      </c>
    </row>
    <row r="21" spans="1:15" ht="54.75" customHeight="1">
      <c r="A21" s="89" t="s">
        <v>2</v>
      </c>
      <c r="B21" s="355">
        <v>570537</v>
      </c>
      <c r="C21" s="356"/>
      <c r="D21" s="357">
        <v>17082</v>
      </c>
      <c r="E21" s="356"/>
      <c r="F21" s="355">
        <v>1</v>
      </c>
      <c r="G21" s="356"/>
      <c r="H21" s="162">
        <v>8</v>
      </c>
      <c r="I21" s="371">
        <v>0</v>
      </c>
      <c r="J21" s="370"/>
      <c r="K21" s="369">
        <v>0</v>
      </c>
      <c r="L21" s="370"/>
      <c r="M21" s="357">
        <v>1</v>
      </c>
      <c r="N21" s="356"/>
      <c r="O21" s="162">
        <v>48</v>
      </c>
    </row>
    <row r="22" spans="1:15" ht="54.75" customHeight="1">
      <c r="A22" s="91" t="s">
        <v>7</v>
      </c>
      <c r="B22" s="357">
        <v>213022</v>
      </c>
      <c r="C22" s="356"/>
      <c r="D22" s="357">
        <v>6379</v>
      </c>
      <c r="E22" s="356"/>
      <c r="F22" s="357">
        <v>0</v>
      </c>
      <c r="G22" s="356"/>
      <c r="H22" s="161">
        <v>1</v>
      </c>
      <c r="I22" s="371">
        <v>0</v>
      </c>
      <c r="J22" s="370"/>
      <c r="K22" s="369">
        <v>0</v>
      </c>
      <c r="L22" s="370"/>
      <c r="M22" s="355">
        <v>2</v>
      </c>
      <c r="N22" s="356"/>
      <c r="O22" s="161">
        <v>545</v>
      </c>
    </row>
    <row r="23" spans="1:15" ht="54.75" customHeight="1" thickBot="1">
      <c r="A23" s="104" t="s">
        <v>16</v>
      </c>
      <c r="B23" s="358">
        <f>SUM(B18:C22)</f>
        <v>59431188</v>
      </c>
      <c r="C23" s="359"/>
      <c r="D23" s="358">
        <f>SUM(D18:E22)</f>
        <v>1782935</v>
      </c>
      <c r="E23" s="359"/>
      <c r="F23" s="358">
        <f>SUM(F18:G22)</f>
        <v>4102</v>
      </c>
      <c r="G23" s="359"/>
      <c r="H23" s="164">
        <f>SUM(H18:H22)</f>
        <v>396748</v>
      </c>
      <c r="I23" s="375">
        <f>SUM(I18:J22)</f>
        <v>0</v>
      </c>
      <c r="J23" s="374"/>
      <c r="K23" s="373">
        <f>SUM(K18:L22)</f>
        <v>0</v>
      </c>
      <c r="L23" s="374"/>
      <c r="M23" s="360">
        <f>SUM(M18:N22)</f>
        <v>1455</v>
      </c>
      <c r="N23" s="359"/>
      <c r="O23" s="164">
        <f>SUM(O18:O22)</f>
        <v>260154</v>
      </c>
    </row>
  </sheetData>
  <sheetProtection/>
  <mergeCells count="95">
    <mergeCell ref="A14:K14"/>
    <mergeCell ref="K23:L23"/>
    <mergeCell ref="M23:N23"/>
    <mergeCell ref="B22:C22"/>
    <mergeCell ref="D22:E22"/>
    <mergeCell ref="B23:C23"/>
    <mergeCell ref="D23:E23"/>
    <mergeCell ref="F23:G23"/>
    <mergeCell ref="I23:J23"/>
    <mergeCell ref="F22:G22"/>
    <mergeCell ref="I22:J22"/>
    <mergeCell ref="K20:L20"/>
    <mergeCell ref="M20:N20"/>
    <mergeCell ref="K21:L21"/>
    <mergeCell ref="M21:N21"/>
    <mergeCell ref="K22:L22"/>
    <mergeCell ref="M22:N22"/>
    <mergeCell ref="B21:C21"/>
    <mergeCell ref="D21:E21"/>
    <mergeCell ref="F21:G21"/>
    <mergeCell ref="I21:J21"/>
    <mergeCell ref="B20:C20"/>
    <mergeCell ref="D20:E20"/>
    <mergeCell ref="F20:G20"/>
    <mergeCell ref="I20:J20"/>
    <mergeCell ref="F18:G18"/>
    <mergeCell ref="I18:J18"/>
    <mergeCell ref="B18:C18"/>
    <mergeCell ref="D18:E18"/>
    <mergeCell ref="B19:C19"/>
    <mergeCell ref="D19:E19"/>
    <mergeCell ref="K19:L19"/>
    <mergeCell ref="M19:N19"/>
    <mergeCell ref="K18:L18"/>
    <mergeCell ref="M18:N18"/>
    <mergeCell ref="M16:O16"/>
    <mergeCell ref="F17:G17"/>
    <mergeCell ref="I17:J17"/>
    <mergeCell ref="M17:N17"/>
    <mergeCell ref="F19:G19"/>
    <mergeCell ref="I19:J19"/>
    <mergeCell ref="A16:A17"/>
    <mergeCell ref="B16:C17"/>
    <mergeCell ref="D16:E17"/>
    <mergeCell ref="F16:H16"/>
    <mergeCell ref="I16:L16"/>
    <mergeCell ref="K17:L17"/>
    <mergeCell ref="L12:M12"/>
    <mergeCell ref="N12:O12"/>
    <mergeCell ref="C11:D11"/>
    <mergeCell ref="E11:F11"/>
    <mergeCell ref="C12:D12"/>
    <mergeCell ref="E12:F12"/>
    <mergeCell ref="G12:H12"/>
    <mergeCell ref="J12:K12"/>
    <mergeCell ref="G11:H11"/>
    <mergeCell ref="J11:K11"/>
    <mergeCell ref="L9:M9"/>
    <mergeCell ref="N9:O9"/>
    <mergeCell ref="L10:M10"/>
    <mergeCell ref="N10:O10"/>
    <mergeCell ref="L11:M11"/>
    <mergeCell ref="N11:O11"/>
    <mergeCell ref="C10:D10"/>
    <mergeCell ref="E10:F10"/>
    <mergeCell ref="G10:H10"/>
    <mergeCell ref="J10:K10"/>
    <mergeCell ref="C9:D9"/>
    <mergeCell ref="E9:F9"/>
    <mergeCell ref="G9:H9"/>
    <mergeCell ref="J9:K9"/>
    <mergeCell ref="C7:D7"/>
    <mergeCell ref="E7:F7"/>
    <mergeCell ref="G7:H7"/>
    <mergeCell ref="C8:D8"/>
    <mergeCell ref="E8:F8"/>
    <mergeCell ref="G8:H8"/>
    <mergeCell ref="J6:K6"/>
    <mergeCell ref="L6:M6"/>
    <mergeCell ref="L8:M8"/>
    <mergeCell ref="N8:O8"/>
    <mergeCell ref="J8:K8"/>
    <mergeCell ref="J7:K7"/>
    <mergeCell ref="L7:M7"/>
    <mergeCell ref="N7:O7"/>
    <mergeCell ref="A4:E4"/>
    <mergeCell ref="N5:O5"/>
    <mergeCell ref="C6:D6"/>
    <mergeCell ref="E6:F6"/>
    <mergeCell ref="G6:H6"/>
    <mergeCell ref="N6:O6"/>
    <mergeCell ref="A5:A6"/>
    <mergeCell ref="B5:F5"/>
    <mergeCell ref="G5:H5"/>
    <mergeCell ref="I5:M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"/>
  <sheetViews>
    <sheetView zoomScale="75" zoomScaleNormal="75" zoomScalePageLayoutView="0" workbookViewId="0" topLeftCell="A1">
      <selection activeCell="I6" sqref="I6"/>
    </sheetView>
  </sheetViews>
  <sheetFormatPr defaultColWidth="9.00390625" defaultRowHeight="13.5"/>
  <cols>
    <col min="1" max="1" width="7.25390625" style="0" customWidth="1"/>
    <col min="2" max="2" width="9.375" style="0" customWidth="1"/>
    <col min="3" max="3" width="5.625" style="0" customWidth="1"/>
    <col min="4" max="4" width="8.125" style="0" customWidth="1"/>
    <col min="5" max="5" width="10.00390625" style="0" customWidth="1"/>
    <col min="6" max="6" width="4.75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3.125" style="0" customWidth="1"/>
    <col min="11" max="11" width="7.00390625" style="0" customWidth="1"/>
    <col min="12" max="12" width="7.50390625" style="0" customWidth="1"/>
    <col min="13" max="13" width="7.75390625" style="0" customWidth="1"/>
    <col min="14" max="14" width="9.875" style="0" customWidth="1"/>
    <col min="15" max="15" width="4.25390625" style="0" customWidth="1"/>
    <col min="16" max="16" width="16.50390625" style="0" customWidth="1"/>
    <col min="17" max="17" width="3.375" style="0" customWidth="1"/>
  </cols>
  <sheetData>
    <row r="3" ht="11.25" customHeight="1"/>
    <row r="4" spans="1:3" ht="15" customHeight="1" thickBot="1">
      <c r="A4" s="3"/>
      <c r="B4" s="3"/>
      <c r="C4" s="3"/>
    </row>
    <row r="5" spans="1:16" ht="115.5" customHeight="1">
      <c r="A5" s="395" t="s">
        <v>157</v>
      </c>
      <c r="B5" s="396"/>
      <c r="C5" s="396"/>
      <c r="D5" s="396"/>
      <c r="E5" s="397"/>
      <c r="F5" s="398" t="s">
        <v>4</v>
      </c>
      <c r="G5" s="399"/>
      <c r="H5" s="400"/>
      <c r="I5" s="390" t="s">
        <v>212</v>
      </c>
      <c r="J5" s="391"/>
      <c r="K5" s="391"/>
      <c r="L5" s="392"/>
      <c r="M5" s="393" t="s">
        <v>158</v>
      </c>
      <c r="N5" s="393"/>
      <c r="O5" s="393"/>
      <c r="P5" s="394"/>
    </row>
    <row r="6" spans="1:17" ht="49.5" customHeight="1">
      <c r="A6" s="17" t="s">
        <v>100</v>
      </c>
      <c r="B6" s="387" t="s">
        <v>101</v>
      </c>
      <c r="C6" s="388"/>
      <c r="D6" s="389" t="s">
        <v>97</v>
      </c>
      <c r="E6" s="388"/>
      <c r="F6" s="387" t="s">
        <v>98</v>
      </c>
      <c r="G6" s="387"/>
      <c r="H6" s="388"/>
      <c r="I6" s="17" t="s">
        <v>102</v>
      </c>
      <c r="J6" s="387" t="s">
        <v>48</v>
      </c>
      <c r="K6" s="387"/>
      <c r="L6" s="387"/>
      <c r="M6" s="17" t="s">
        <v>103</v>
      </c>
      <c r="N6" s="387" t="s">
        <v>104</v>
      </c>
      <c r="O6" s="387"/>
      <c r="P6" s="18" t="s">
        <v>105</v>
      </c>
      <c r="Q6" s="4"/>
    </row>
    <row r="7" spans="1:16" ht="54.75" customHeight="1">
      <c r="A7" s="112">
        <v>9014</v>
      </c>
      <c r="B7" s="386">
        <v>5924980</v>
      </c>
      <c r="C7" s="384"/>
      <c r="D7" s="386">
        <v>41340066</v>
      </c>
      <c r="E7" s="384"/>
      <c r="F7" s="386">
        <v>82471347</v>
      </c>
      <c r="G7" s="386"/>
      <c r="H7" s="384"/>
      <c r="I7" s="119">
        <v>6</v>
      </c>
      <c r="J7" s="386">
        <v>70610</v>
      </c>
      <c r="K7" s="386"/>
      <c r="L7" s="386"/>
      <c r="M7" s="166">
        <v>0</v>
      </c>
      <c r="N7" s="384">
        <v>0</v>
      </c>
      <c r="O7" s="384"/>
      <c r="P7" s="167">
        <v>0</v>
      </c>
    </row>
    <row r="8" spans="1:16" ht="54.75" customHeight="1">
      <c r="A8" s="119">
        <v>2087</v>
      </c>
      <c r="B8" s="386">
        <v>2337071</v>
      </c>
      <c r="C8" s="384"/>
      <c r="D8" s="386">
        <v>17278392</v>
      </c>
      <c r="E8" s="384"/>
      <c r="F8" s="386">
        <v>34546482</v>
      </c>
      <c r="G8" s="386"/>
      <c r="H8" s="384"/>
      <c r="I8" s="112">
        <v>1</v>
      </c>
      <c r="J8" s="386">
        <v>1308</v>
      </c>
      <c r="K8" s="386"/>
      <c r="L8" s="386"/>
      <c r="M8" s="166">
        <v>0</v>
      </c>
      <c r="N8" s="384">
        <v>0</v>
      </c>
      <c r="O8" s="384"/>
      <c r="P8" s="167">
        <v>0</v>
      </c>
    </row>
    <row r="9" spans="1:16" ht="54.75" customHeight="1">
      <c r="A9" s="119">
        <v>314</v>
      </c>
      <c r="B9" s="386">
        <v>735218</v>
      </c>
      <c r="C9" s="384"/>
      <c r="D9" s="383">
        <v>101714</v>
      </c>
      <c r="E9" s="384"/>
      <c r="F9" s="386">
        <v>101714</v>
      </c>
      <c r="G9" s="386"/>
      <c r="H9" s="384"/>
      <c r="I9" s="112">
        <v>8</v>
      </c>
      <c r="J9" s="386">
        <v>625</v>
      </c>
      <c r="K9" s="386"/>
      <c r="L9" s="386"/>
      <c r="M9" s="166">
        <v>0</v>
      </c>
      <c r="N9" s="384">
        <v>0</v>
      </c>
      <c r="O9" s="384"/>
      <c r="P9" s="168">
        <v>0</v>
      </c>
    </row>
    <row r="10" spans="1:16" ht="54.75" customHeight="1">
      <c r="A10" s="112">
        <v>231</v>
      </c>
      <c r="B10" s="386">
        <v>7881818</v>
      </c>
      <c r="C10" s="384"/>
      <c r="D10" s="386">
        <v>570537</v>
      </c>
      <c r="E10" s="384"/>
      <c r="F10" s="386">
        <v>570537</v>
      </c>
      <c r="G10" s="386"/>
      <c r="H10" s="384"/>
      <c r="I10" s="112">
        <v>0</v>
      </c>
      <c r="J10" s="383">
        <v>0</v>
      </c>
      <c r="K10" s="383"/>
      <c r="L10" s="383"/>
      <c r="M10" s="166">
        <v>0</v>
      </c>
      <c r="N10" s="384">
        <v>0</v>
      </c>
      <c r="O10" s="384"/>
      <c r="P10" s="168">
        <v>0</v>
      </c>
    </row>
    <row r="11" spans="1:16" ht="54.75" customHeight="1">
      <c r="A11" s="119">
        <v>50</v>
      </c>
      <c r="B11" s="383">
        <v>526573</v>
      </c>
      <c r="C11" s="384"/>
      <c r="D11" s="383">
        <v>225118</v>
      </c>
      <c r="E11" s="384"/>
      <c r="F11" s="383">
        <v>225118</v>
      </c>
      <c r="G11" s="383"/>
      <c r="H11" s="384"/>
      <c r="I11" s="119">
        <v>3</v>
      </c>
      <c r="J11" s="383">
        <v>12096</v>
      </c>
      <c r="K11" s="383"/>
      <c r="L11" s="383"/>
      <c r="M11" s="166">
        <v>0</v>
      </c>
      <c r="N11" s="384">
        <v>0</v>
      </c>
      <c r="O11" s="384"/>
      <c r="P11" s="167">
        <v>0</v>
      </c>
    </row>
    <row r="12" spans="1:16" ht="52.5" customHeight="1" thickBot="1">
      <c r="A12" s="165">
        <f>SUM(A7:A11)</f>
        <v>11696</v>
      </c>
      <c r="B12" s="402">
        <f>SUM(B7:C11)</f>
        <v>17405660</v>
      </c>
      <c r="C12" s="382"/>
      <c r="D12" s="381">
        <f>SUM(D7:E11)</f>
        <v>59515827</v>
      </c>
      <c r="E12" s="382"/>
      <c r="F12" s="381">
        <f>SUM(F7:H11)</f>
        <v>117915198</v>
      </c>
      <c r="G12" s="381"/>
      <c r="H12" s="382"/>
      <c r="I12" s="169">
        <f>SUM(I7:I11)</f>
        <v>18</v>
      </c>
      <c r="J12" s="402">
        <f>SUM(J7:L11)</f>
        <v>84639</v>
      </c>
      <c r="K12" s="402"/>
      <c r="L12" s="402"/>
      <c r="M12" s="170">
        <v>0</v>
      </c>
      <c r="N12" s="382">
        <v>0</v>
      </c>
      <c r="O12" s="382"/>
      <c r="P12" s="171">
        <f>SUM(P7:P11)</f>
        <v>0</v>
      </c>
    </row>
    <row r="13" spans="1:16" ht="7.5" customHeight="1">
      <c r="A13" s="19"/>
      <c r="B13" s="13"/>
      <c r="C13" s="14"/>
      <c r="D13" s="15"/>
      <c r="E13" s="14"/>
      <c r="F13" s="15"/>
      <c r="G13" s="15"/>
      <c r="H13" s="14"/>
      <c r="I13" s="12"/>
      <c r="J13" s="13"/>
      <c r="K13" s="13"/>
      <c r="L13" s="13"/>
      <c r="M13" s="20"/>
      <c r="N13" s="14"/>
      <c r="O13" s="14"/>
      <c r="P13" s="20"/>
    </row>
    <row r="14" spans="1:16" ht="26.25" customHeight="1">
      <c r="A14" s="19"/>
      <c r="B14" s="13"/>
      <c r="C14" s="14"/>
      <c r="D14" s="15"/>
      <c r="E14" s="14"/>
      <c r="F14" s="15"/>
      <c r="G14" s="15"/>
      <c r="H14" s="14"/>
      <c r="I14" s="12"/>
      <c r="J14" s="13"/>
      <c r="K14" s="13"/>
      <c r="L14" s="13"/>
      <c r="M14" s="20"/>
      <c r="N14" s="14"/>
      <c r="O14" s="14"/>
      <c r="P14" s="20"/>
    </row>
    <row r="15" spans="1:16" ht="54" customHeight="1" thickBo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ht="113.25" customHeight="1">
      <c r="A16" s="408" t="s">
        <v>49</v>
      </c>
      <c r="B16" s="409"/>
      <c r="C16" s="410"/>
      <c r="D16" s="406" t="s">
        <v>50</v>
      </c>
      <c r="E16" s="407"/>
      <c r="F16" s="407"/>
      <c r="G16" s="403" t="s">
        <v>199</v>
      </c>
      <c r="H16" s="404"/>
      <c r="I16" s="404"/>
      <c r="J16" s="405"/>
      <c r="K16" s="411" t="s">
        <v>200</v>
      </c>
      <c r="L16" s="412"/>
      <c r="M16" s="106"/>
      <c r="N16" s="106"/>
      <c r="O16" s="106"/>
      <c r="P16" s="106"/>
    </row>
    <row r="17" spans="1:16" ht="49.5" customHeight="1">
      <c r="A17" s="16" t="s">
        <v>106</v>
      </c>
      <c r="B17" s="385" t="s">
        <v>197</v>
      </c>
      <c r="C17" s="385"/>
      <c r="D17" s="21" t="s">
        <v>160</v>
      </c>
      <c r="E17" s="385" t="s">
        <v>3</v>
      </c>
      <c r="F17" s="385"/>
      <c r="G17" s="16" t="s">
        <v>161</v>
      </c>
      <c r="H17" s="401" t="s">
        <v>198</v>
      </c>
      <c r="I17" s="401"/>
      <c r="J17" s="401"/>
      <c r="K17" s="413" t="s">
        <v>159</v>
      </c>
      <c r="L17" s="414"/>
      <c r="M17" s="106"/>
      <c r="N17" s="106"/>
      <c r="O17" s="106"/>
      <c r="P17" s="106"/>
    </row>
    <row r="18" spans="1:16" ht="54.75" customHeight="1">
      <c r="A18" s="161">
        <v>103</v>
      </c>
      <c r="B18" s="355">
        <v>43429</v>
      </c>
      <c r="C18" s="355"/>
      <c r="D18" s="162">
        <v>2</v>
      </c>
      <c r="E18" s="356">
        <v>518</v>
      </c>
      <c r="F18" s="356"/>
      <c r="G18" s="162">
        <v>12</v>
      </c>
      <c r="H18" s="356">
        <v>2313</v>
      </c>
      <c r="I18" s="356"/>
      <c r="J18" s="356"/>
      <c r="K18" s="356">
        <f>SUM('P82'!D18:E18)-SUM('P82'!H18)-SUM('P82'!K18:L18)-SUM('P82'!O18)-SUM('P83'!E18:F18)-SUM('P83'!H18:J18)</f>
        <v>645754</v>
      </c>
      <c r="L18" s="376"/>
      <c r="M18" s="106"/>
      <c r="N18" s="106"/>
      <c r="O18" s="106"/>
      <c r="P18" s="106"/>
    </row>
    <row r="19" spans="1:16" ht="54.75" customHeight="1">
      <c r="A19" s="161">
        <v>132</v>
      </c>
      <c r="B19" s="355">
        <v>41163</v>
      </c>
      <c r="C19" s="355"/>
      <c r="D19" s="162">
        <v>0</v>
      </c>
      <c r="E19" s="356">
        <v>0</v>
      </c>
      <c r="F19" s="356"/>
      <c r="G19" s="161">
        <v>10</v>
      </c>
      <c r="H19" s="356">
        <v>2461</v>
      </c>
      <c r="I19" s="356"/>
      <c r="J19" s="356"/>
      <c r="K19" s="356">
        <f>SUM('P82'!D19:E19)-SUM('P82'!H19)-SUM('P82'!K19:L19)-SUM('P82'!O19)-SUM('P83'!E19:F19)-SUM('P83'!H19:J19)</f>
        <v>449290</v>
      </c>
      <c r="L19" s="376"/>
      <c r="M19" s="106"/>
      <c r="N19" s="106"/>
      <c r="O19" s="106"/>
      <c r="P19" s="106"/>
    </row>
    <row r="20" spans="1:16" ht="54.75" customHeight="1">
      <c r="A20" s="161">
        <v>0</v>
      </c>
      <c r="B20" s="355">
        <v>0</v>
      </c>
      <c r="C20" s="355"/>
      <c r="D20" s="161">
        <v>0</v>
      </c>
      <c r="E20" s="356">
        <v>0</v>
      </c>
      <c r="F20" s="356"/>
      <c r="G20" s="161">
        <v>0</v>
      </c>
      <c r="H20" s="378">
        <v>0</v>
      </c>
      <c r="I20" s="379"/>
      <c r="J20" s="380"/>
      <c r="K20" s="356">
        <f>SUM('P82'!D20:E20)-SUM('P82'!H20)-SUM('P82'!K20:L20)-SUM('P82'!O20)-SUM('P83'!E20:F20)-SUM('P83'!H20:J20)</f>
        <v>2838</v>
      </c>
      <c r="L20" s="376"/>
      <c r="M20" s="106"/>
      <c r="N20" s="106"/>
      <c r="O20" s="106"/>
      <c r="P20" s="106"/>
    </row>
    <row r="21" spans="1:16" ht="54.75" customHeight="1">
      <c r="A21" s="161">
        <v>0</v>
      </c>
      <c r="B21" s="357">
        <v>0</v>
      </c>
      <c r="C21" s="357"/>
      <c r="D21" s="162">
        <v>1</v>
      </c>
      <c r="E21" s="356">
        <v>3</v>
      </c>
      <c r="F21" s="356"/>
      <c r="G21" s="161">
        <v>0</v>
      </c>
      <c r="H21" s="356">
        <v>0</v>
      </c>
      <c r="I21" s="356"/>
      <c r="J21" s="356"/>
      <c r="K21" s="356">
        <f>SUM('P82'!D21:E21)-SUM('P82'!H21)-SUM('P82'!K21:L21)-SUM('P82'!O21)-SUM('P83'!E21:F21)-SUM('P83'!H21:J21)</f>
        <v>17023</v>
      </c>
      <c r="L21" s="376"/>
      <c r="M21" s="106"/>
      <c r="N21" s="106"/>
      <c r="O21" s="106"/>
      <c r="P21" s="106"/>
    </row>
    <row r="22" spans="1:16" ht="54.75" customHeight="1">
      <c r="A22" s="162">
        <v>0</v>
      </c>
      <c r="B22" s="355">
        <v>0</v>
      </c>
      <c r="C22" s="355"/>
      <c r="D22" s="162">
        <v>0</v>
      </c>
      <c r="E22" s="356">
        <v>0</v>
      </c>
      <c r="F22" s="356"/>
      <c r="G22" s="161">
        <v>1</v>
      </c>
      <c r="H22" s="356">
        <v>13</v>
      </c>
      <c r="I22" s="356"/>
      <c r="J22" s="356"/>
      <c r="K22" s="356">
        <f>SUM('P82'!D22:E22)-SUM('P82'!H22)-SUM('P82'!K22:L22)-SUM('P82'!O22)-SUM('P83'!E22:F22)-SUM('P83'!H22:J22)</f>
        <v>5820</v>
      </c>
      <c r="L22" s="376"/>
      <c r="M22" s="106"/>
      <c r="N22" s="106"/>
      <c r="O22" s="106"/>
      <c r="P22" s="106"/>
    </row>
    <row r="23" spans="1:16" ht="52.5" customHeight="1" thickBot="1">
      <c r="A23" s="164">
        <f>SUM(A18:A22)</f>
        <v>235</v>
      </c>
      <c r="B23" s="358">
        <f>SUM(B18:C22)</f>
        <v>84592</v>
      </c>
      <c r="C23" s="358"/>
      <c r="D23" s="164">
        <f>SUM(D18:D22)</f>
        <v>3</v>
      </c>
      <c r="E23" s="359">
        <f>SUM(E18:F22)</f>
        <v>521</v>
      </c>
      <c r="F23" s="359"/>
      <c r="G23" s="163">
        <f>SUM(G18:G22)</f>
        <v>23</v>
      </c>
      <c r="H23" s="359">
        <f>SUM(H18:J22)</f>
        <v>4787</v>
      </c>
      <c r="I23" s="359"/>
      <c r="J23" s="359"/>
      <c r="K23" s="359">
        <f>SUM(K18:L22)</f>
        <v>1120725</v>
      </c>
      <c r="L23" s="377"/>
      <c r="M23" s="106"/>
      <c r="N23" s="106"/>
      <c r="O23" s="106"/>
      <c r="P23" s="106"/>
    </row>
    <row r="24" spans="1:16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</sheetData>
  <sheetProtection/>
  <mergeCells count="71">
    <mergeCell ref="J10:L10"/>
    <mergeCell ref="N6:O6"/>
    <mergeCell ref="N10:O10"/>
    <mergeCell ref="N9:O9"/>
    <mergeCell ref="N8:O8"/>
    <mergeCell ref="N7:O7"/>
    <mergeCell ref="J7:L7"/>
    <mergeCell ref="J8:L8"/>
    <mergeCell ref="B17:C17"/>
    <mergeCell ref="H17:J17"/>
    <mergeCell ref="J11:L11"/>
    <mergeCell ref="J12:L12"/>
    <mergeCell ref="G16:J16"/>
    <mergeCell ref="D16:F16"/>
    <mergeCell ref="A16:C16"/>
    <mergeCell ref="K16:L16"/>
    <mergeCell ref="K17:L17"/>
    <mergeCell ref="B12:C12"/>
    <mergeCell ref="B6:C6"/>
    <mergeCell ref="D6:E6"/>
    <mergeCell ref="F6:H6"/>
    <mergeCell ref="J6:L6"/>
    <mergeCell ref="I5:L5"/>
    <mergeCell ref="M5:P5"/>
    <mergeCell ref="A5:E5"/>
    <mergeCell ref="F5:H5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N11:O11"/>
    <mergeCell ref="B10:C10"/>
    <mergeCell ref="D10:E10"/>
    <mergeCell ref="F10:H10"/>
    <mergeCell ref="B11:C11"/>
    <mergeCell ref="D11:E11"/>
    <mergeCell ref="J9:L9"/>
    <mergeCell ref="D12:E12"/>
    <mergeCell ref="F12:H12"/>
    <mergeCell ref="F11:H11"/>
    <mergeCell ref="N12:O12"/>
    <mergeCell ref="E17:F17"/>
    <mergeCell ref="B23:C23"/>
    <mergeCell ref="B22:C22"/>
    <mergeCell ref="B21:C21"/>
    <mergeCell ref="B20:C20"/>
    <mergeCell ref="B19:C19"/>
    <mergeCell ref="B18:C18"/>
    <mergeCell ref="E23:F23"/>
    <mergeCell ref="E22:F22"/>
    <mergeCell ref="E21:F21"/>
    <mergeCell ref="H23:J23"/>
    <mergeCell ref="H22:J22"/>
    <mergeCell ref="H20:J20"/>
    <mergeCell ref="H21:J21"/>
    <mergeCell ref="H19:J19"/>
    <mergeCell ref="H18:J18"/>
    <mergeCell ref="E20:F20"/>
    <mergeCell ref="E19:F19"/>
    <mergeCell ref="E18:F18"/>
    <mergeCell ref="K19:L19"/>
    <mergeCell ref="K18:L18"/>
    <mergeCell ref="K23:L23"/>
    <mergeCell ref="K22:L22"/>
    <mergeCell ref="K21:L21"/>
    <mergeCell ref="K20:L2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18"/>
  <sheetViews>
    <sheetView tabSelected="1" zoomScale="75" zoomScaleNormal="75" zoomScalePageLayoutView="0" workbookViewId="0" topLeftCell="A1">
      <selection activeCell="AM11" sqref="AM11"/>
    </sheetView>
  </sheetViews>
  <sheetFormatPr defaultColWidth="2.625" defaultRowHeight="13.5"/>
  <cols>
    <col min="1" max="4" width="3.125" style="11" customWidth="1"/>
    <col min="5" max="6" width="3.50390625" style="11" customWidth="1"/>
    <col min="7" max="9" width="3.875" style="11" customWidth="1"/>
    <col min="10" max="11" width="3.50390625" style="11" customWidth="1"/>
    <col min="12" max="14" width="3.875" style="11" customWidth="1"/>
    <col min="15" max="16" width="3.50390625" style="11" customWidth="1"/>
    <col min="17" max="19" width="3.875" style="11" customWidth="1"/>
    <col min="20" max="21" width="3.50390625" style="11" customWidth="1"/>
    <col min="22" max="24" width="3.875" style="11" customWidth="1"/>
    <col min="25" max="26" width="3.50390625" style="11" customWidth="1"/>
    <col min="27" max="29" width="3.875" style="11" customWidth="1"/>
    <col min="30" max="16384" width="2.625" style="11" customWidth="1"/>
  </cols>
  <sheetData>
    <row r="1" ht="34.5" customHeight="1"/>
    <row r="2" ht="15" customHeight="1"/>
    <row r="3" spans="1:29" ht="18" customHeight="1">
      <c r="A3" s="417" t="s">
        <v>203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8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23.25" customHeight="1" thickBo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28.5" customHeight="1">
      <c r="A6" s="425" t="s">
        <v>204</v>
      </c>
      <c r="B6" s="420"/>
      <c r="C6" s="420"/>
      <c r="D6" s="420"/>
      <c r="E6" s="420" t="s">
        <v>17</v>
      </c>
      <c r="F6" s="420"/>
      <c r="G6" s="420"/>
      <c r="H6" s="420"/>
      <c r="I6" s="420"/>
      <c r="J6" s="419" t="s">
        <v>162</v>
      </c>
      <c r="K6" s="419"/>
      <c r="L6" s="419"/>
      <c r="M6" s="419"/>
      <c r="N6" s="419"/>
      <c r="O6" s="419" t="s">
        <v>163</v>
      </c>
      <c r="P6" s="419"/>
      <c r="Q6" s="419"/>
      <c r="R6" s="419"/>
      <c r="S6" s="419"/>
      <c r="T6" s="429" t="s">
        <v>164</v>
      </c>
      <c r="U6" s="430"/>
      <c r="V6" s="430"/>
      <c r="W6" s="430"/>
      <c r="X6" s="431"/>
      <c r="Y6" s="419" t="s">
        <v>165</v>
      </c>
      <c r="Z6" s="419"/>
      <c r="AA6" s="432"/>
      <c r="AB6" s="432"/>
      <c r="AC6" s="432"/>
    </row>
    <row r="7" spans="1:29" ht="28.5" customHeight="1">
      <c r="A7" s="422"/>
      <c r="B7" s="423"/>
      <c r="C7" s="423"/>
      <c r="D7" s="423"/>
      <c r="E7" s="426" t="s">
        <v>107</v>
      </c>
      <c r="F7" s="426"/>
      <c r="G7" s="421" t="s">
        <v>108</v>
      </c>
      <c r="H7" s="421"/>
      <c r="I7" s="421"/>
      <c r="J7" s="426" t="s">
        <v>107</v>
      </c>
      <c r="K7" s="426"/>
      <c r="L7" s="421" t="s">
        <v>108</v>
      </c>
      <c r="M7" s="421"/>
      <c r="N7" s="421"/>
      <c r="O7" s="426" t="s">
        <v>107</v>
      </c>
      <c r="P7" s="426"/>
      <c r="Q7" s="421" t="s">
        <v>108</v>
      </c>
      <c r="R7" s="421"/>
      <c r="S7" s="421"/>
      <c r="T7" s="426" t="s">
        <v>107</v>
      </c>
      <c r="U7" s="426"/>
      <c r="V7" s="421" t="s">
        <v>108</v>
      </c>
      <c r="W7" s="421"/>
      <c r="X7" s="421"/>
      <c r="Y7" s="426" t="s">
        <v>107</v>
      </c>
      <c r="Z7" s="426"/>
      <c r="AA7" s="421" t="s">
        <v>108</v>
      </c>
      <c r="AB7" s="421"/>
      <c r="AC7" s="421"/>
    </row>
    <row r="8" spans="1:29" ht="32.25" customHeight="1">
      <c r="A8" s="424" t="s">
        <v>13</v>
      </c>
      <c r="B8" s="421"/>
      <c r="C8" s="421"/>
      <c r="D8" s="421"/>
      <c r="E8" s="428">
        <v>113</v>
      </c>
      <c r="F8" s="428"/>
      <c r="G8" s="428">
        <v>2735</v>
      </c>
      <c r="H8" s="428"/>
      <c r="I8" s="428"/>
      <c r="J8" s="428">
        <v>18</v>
      </c>
      <c r="K8" s="428"/>
      <c r="L8" s="428">
        <v>2122</v>
      </c>
      <c r="M8" s="428"/>
      <c r="N8" s="428"/>
      <c r="O8" s="428">
        <v>37</v>
      </c>
      <c r="P8" s="428"/>
      <c r="Q8" s="428">
        <v>6251</v>
      </c>
      <c r="R8" s="428"/>
      <c r="S8" s="428"/>
      <c r="T8" s="428">
        <v>1658</v>
      </c>
      <c r="U8" s="428"/>
      <c r="V8" s="428">
        <v>1982216</v>
      </c>
      <c r="W8" s="428"/>
      <c r="X8" s="428"/>
      <c r="Y8" s="428">
        <v>687</v>
      </c>
      <c r="Z8" s="428"/>
      <c r="AA8" s="428">
        <v>1339282</v>
      </c>
      <c r="AB8" s="428"/>
      <c r="AC8" s="433"/>
    </row>
    <row r="9" spans="1:29" ht="32.25" customHeight="1">
      <c r="A9" s="424" t="s">
        <v>19</v>
      </c>
      <c r="B9" s="421"/>
      <c r="C9" s="421"/>
      <c r="D9" s="421"/>
      <c r="E9" s="428">
        <v>53</v>
      </c>
      <c r="F9" s="428"/>
      <c r="G9" s="428">
        <v>4821</v>
      </c>
      <c r="H9" s="428"/>
      <c r="I9" s="428"/>
      <c r="J9" s="418">
        <v>33</v>
      </c>
      <c r="K9" s="418"/>
      <c r="L9" s="418">
        <v>3820</v>
      </c>
      <c r="M9" s="418"/>
      <c r="N9" s="418"/>
      <c r="O9" s="428">
        <v>74</v>
      </c>
      <c r="P9" s="428"/>
      <c r="Q9" s="428">
        <v>13060</v>
      </c>
      <c r="R9" s="428"/>
      <c r="S9" s="428"/>
      <c r="T9" s="418">
        <v>733</v>
      </c>
      <c r="U9" s="418"/>
      <c r="V9" s="418">
        <v>566828</v>
      </c>
      <c r="W9" s="418"/>
      <c r="X9" s="418"/>
      <c r="Y9" s="428">
        <v>179</v>
      </c>
      <c r="Z9" s="428"/>
      <c r="AA9" s="428">
        <v>352392</v>
      </c>
      <c r="AB9" s="428"/>
      <c r="AC9" s="433"/>
    </row>
    <row r="10" spans="1:29" ht="32.25" customHeight="1">
      <c r="A10" s="422" t="s">
        <v>20</v>
      </c>
      <c r="B10" s="423"/>
      <c r="C10" s="423"/>
      <c r="D10" s="423"/>
      <c r="E10" s="418">
        <v>179</v>
      </c>
      <c r="F10" s="418"/>
      <c r="G10" s="418">
        <v>7530</v>
      </c>
      <c r="H10" s="418"/>
      <c r="I10" s="418"/>
      <c r="J10" s="418">
        <v>55</v>
      </c>
      <c r="K10" s="418"/>
      <c r="L10" s="418">
        <v>6217</v>
      </c>
      <c r="M10" s="418"/>
      <c r="N10" s="418"/>
      <c r="O10" s="418">
        <v>125</v>
      </c>
      <c r="P10" s="418"/>
      <c r="Q10" s="418">
        <v>20183</v>
      </c>
      <c r="R10" s="418"/>
      <c r="S10" s="418"/>
      <c r="T10" s="418">
        <v>136</v>
      </c>
      <c r="U10" s="418"/>
      <c r="V10" s="418">
        <v>36536</v>
      </c>
      <c r="W10" s="418"/>
      <c r="X10" s="418"/>
      <c r="Y10" s="428">
        <v>4</v>
      </c>
      <c r="Z10" s="428"/>
      <c r="AA10" s="428">
        <v>6443</v>
      </c>
      <c r="AB10" s="428"/>
      <c r="AC10" s="433"/>
    </row>
    <row r="11" spans="1:29" ht="32.25" customHeight="1">
      <c r="A11" s="422" t="s">
        <v>21</v>
      </c>
      <c r="B11" s="423"/>
      <c r="C11" s="423"/>
      <c r="D11" s="423"/>
      <c r="E11" s="428">
        <v>186</v>
      </c>
      <c r="F11" s="428"/>
      <c r="G11" s="428">
        <v>4706</v>
      </c>
      <c r="H11" s="428"/>
      <c r="I11" s="428"/>
      <c r="J11" s="428">
        <v>28</v>
      </c>
      <c r="K11" s="428"/>
      <c r="L11" s="428">
        <v>3248</v>
      </c>
      <c r="M11" s="428"/>
      <c r="N11" s="428"/>
      <c r="O11" s="428">
        <v>50</v>
      </c>
      <c r="P11" s="428"/>
      <c r="Q11" s="428">
        <v>8047</v>
      </c>
      <c r="R11" s="428"/>
      <c r="S11" s="428"/>
      <c r="T11" s="428">
        <v>61</v>
      </c>
      <c r="U11" s="428"/>
      <c r="V11" s="428">
        <v>64169</v>
      </c>
      <c r="W11" s="428"/>
      <c r="X11" s="428"/>
      <c r="Y11" s="428">
        <v>13</v>
      </c>
      <c r="Z11" s="428"/>
      <c r="AA11" s="428">
        <v>22968</v>
      </c>
      <c r="AB11" s="428"/>
      <c r="AC11" s="433"/>
    </row>
    <row r="12" spans="1:29" ht="32.25" customHeight="1">
      <c r="A12" s="424" t="s">
        <v>22</v>
      </c>
      <c r="B12" s="421"/>
      <c r="C12" s="421"/>
      <c r="D12" s="421"/>
      <c r="E12" s="428">
        <v>9</v>
      </c>
      <c r="F12" s="428"/>
      <c r="G12" s="428">
        <v>852</v>
      </c>
      <c r="H12" s="428"/>
      <c r="I12" s="428"/>
      <c r="J12" s="418">
        <v>2</v>
      </c>
      <c r="K12" s="418"/>
      <c r="L12" s="418">
        <v>219</v>
      </c>
      <c r="M12" s="418"/>
      <c r="N12" s="418"/>
      <c r="O12" s="418">
        <v>7</v>
      </c>
      <c r="P12" s="418"/>
      <c r="Q12" s="418">
        <v>1118</v>
      </c>
      <c r="R12" s="418"/>
      <c r="S12" s="418"/>
      <c r="T12" s="428">
        <v>30</v>
      </c>
      <c r="U12" s="428"/>
      <c r="V12" s="428">
        <v>19301</v>
      </c>
      <c r="W12" s="428"/>
      <c r="X12" s="428"/>
      <c r="Y12" s="428">
        <v>10</v>
      </c>
      <c r="Z12" s="428"/>
      <c r="AA12" s="418">
        <v>17844</v>
      </c>
      <c r="AB12" s="418"/>
      <c r="AC12" s="433"/>
    </row>
    <row r="13" spans="1:29" ht="32.25" customHeight="1" thickBot="1">
      <c r="A13" s="435" t="s">
        <v>16</v>
      </c>
      <c r="B13" s="436"/>
      <c r="C13" s="436"/>
      <c r="D13" s="436"/>
      <c r="E13" s="415">
        <f>SUM(E8:F12)</f>
        <v>540</v>
      </c>
      <c r="F13" s="415"/>
      <c r="G13" s="415">
        <f>SUM(G8:I12)</f>
        <v>20644</v>
      </c>
      <c r="H13" s="415"/>
      <c r="I13" s="415"/>
      <c r="J13" s="427">
        <f>SUM(J8:K12)</f>
        <v>136</v>
      </c>
      <c r="K13" s="427"/>
      <c r="L13" s="415">
        <f>SUM(L8:N12)</f>
        <v>15626</v>
      </c>
      <c r="M13" s="415"/>
      <c r="N13" s="415"/>
      <c r="O13" s="427">
        <f>SUM(O8:P12)</f>
        <v>293</v>
      </c>
      <c r="P13" s="427"/>
      <c r="Q13" s="415">
        <f>SUM(Q8:S12)</f>
        <v>48659</v>
      </c>
      <c r="R13" s="415"/>
      <c r="S13" s="415"/>
      <c r="T13" s="415">
        <f>SUM(T8:U12)</f>
        <v>2618</v>
      </c>
      <c r="U13" s="415"/>
      <c r="V13" s="415">
        <f>SUM(V8:X12)</f>
        <v>2669050</v>
      </c>
      <c r="W13" s="415"/>
      <c r="X13" s="415"/>
      <c r="Y13" s="415">
        <f>SUM(Y8:Z12)</f>
        <v>893</v>
      </c>
      <c r="Z13" s="415"/>
      <c r="AA13" s="415">
        <f>SUM(AA8:AC12)</f>
        <v>1738929</v>
      </c>
      <c r="AB13" s="415"/>
      <c r="AC13" s="434"/>
    </row>
    <row r="14" spans="1:29" ht="13.5" customHeight="1">
      <c r="A14" s="81"/>
      <c r="B14" s="81"/>
      <c r="C14" s="81"/>
      <c r="D14" s="81"/>
      <c r="E14" s="82"/>
      <c r="F14" s="82"/>
      <c r="G14" s="82"/>
      <c r="H14" s="82"/>
      <c r="I14" s="82"/>
      <c r="J14" s="81"/>
      <c r="K14" s="81"/>
      <c r="L14" s="82"/>
      <c r="M14" s="82"/>
      <c r="N14" s="82"/>
      <c r="O14" s="81"/>
      <c r="P14" s="81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23"/>
      <c r="AB14" s="23"/>
      <c r="AC14" s="83"/>
    </row>
    <row r="15" spans="1:25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"/>
      <c r="V15" s="5"/>
      <c r="W15" s="5"/>
      <c r="X15" s="5"/>
      <c r="Y15" s="5"/>
    </row>
    <row r="16" spans="1:29" ht="15" customHeight="1">
      <c r="A16" s="81"/>
      <c r="B16" s="81"/>
      <c r="C16" s="81"/>
      <c r="D16" s="81"/>
      <c r="E16" s="82"/>
      <c r="F16" s="82"/>
      <c r="G16" s="82"/>
      <c r="H16" s="82"/>
      <c r="I16" s="82"/>
      <c r="J16" s="81"/>
      <c r="K16" s="81"/>
      <c r="L16" s="82"/>
      <c r="M16" s="82"/>
      <c r="N16" s="82"/>
      <c r="O16" s="81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23"/>
      <c r="AB16" s="23"/>
      <c r="AC16" s="83"/>
    </row>
    <row r="17" spans="1:29" ht="13.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3.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</sheetData>
  <sheetProtection/>
  <mergeCells count="84">
    <mergeCell ref="V12:X12"/>
    <mergeCell ref="V11:X11"/>
    <mergeCell ref="V10:X10"/>
    <mergeCell ref="V9:X9"/>
    <mergeCell ref="Y12:Z12"/>
    <mergeCell ref="Y11:Z11"/>
    <mergeCell ref="Y10:Z10"/>
    <mergeCell ref="Y9:Z9"/>
    <mergeCell ref="Q8:S8"/>
    <mergeCell ref="O12:P12"/>
    <mergeCell ref="O11:P11"/>
    <mergeCell ref="O10:P10"/>
    <mergeCell ref="O9:P9"/>
    <mergeCell ref="O8:P8"/>
    <mergeCell ref="Q11:S11"/>
    <mergeCell ref="Q12:S12"/>
    <mergeCell ref="Q10:S10"/>
    <mergeCell ref="Q9:S9"/>
    <mergeCell ref="L8:N8"/>
    <mergeCell ref="J12:K12"/>
    <mergeCell ref="J11:K11"/>
    <mergeCell ref="J10:K10"/>
    <mergeCell ref="J9:K9"/>
    <mergeCell ref="J8:K8"/>
    <mergeCell ref="L12:N12"/>
    <mergeCell ref="L11:N11"/>
    <mergeCell ref="L10:N10"/>
    <mergeCell ref="L9:N9"/>
    <mergeCell ref="G8:I8"/>
    <mergeCell ref="E12:F12"/>
    <mergeCell ref="E11:F11"/>
    <mergeCell ref="E10:F10"/>
    <mergeCell ref="E9:F9"/>
    <mergeCell ref="E8:F8"/>
    <mergeCell ref="G12:I12"/>
    <mergeCell ref="G11:I11"/>
    <mergeCell ref="G9:I9"/>
    <mergeCell ref="G10:I10"/>
    <mergeCell ref="AA13:AC13"/>
    <mergeCell ref="A13:D13"/>
    <mergeCell ref="Y13:Z13"/>
    <mergeCell ref="V13:X13"/>
    <mergeCell ref="T13:U13"/>
    <mergeCell ref="Q13:S13"/>
    <mergeCell ref="O13:P13"/>
    <mergeCell ref="L13:N13"/>
    <mergeCell ref="J13:K13"/>
    <mergeCell ref="G13:I13"/>
    <mergeCell ref="AA9:AC9"/>
    <mergeCell ref="AA10:AC10"/>
    <mergeCell ref="AA11:AC11"/>
    <mergeCell ref="AA12:AC12"/>
    <mergeCell ref="V8:X8"/>
    <mergeCell ref="T8:U8"/>
    <mergeCell ref="T12:U12"/>
    <mergeCell ref="T11:U11"/>
    <mergeCell ref="T10:U10"/>
    <mergeCell ref="T9:U9"/>
    <mergeCell ref="T6:X6"/>
    <mergeCell ref="Y7:Z7"/>
    <mergeCell ref="V7:X7"/>
    <mergeCell ref="Y6:AC6"/>
    <mergeCell ref="AA7:AC7"/>
    <mergeCell ref="AA8:AC8"/>
    <mergeCell ref="Y8:Z8"/>
    <mergeCell ref="T7:U7"/>
    <mergeCell ref="O6:S6"/>
    <mergeCell ref="J6:N6"/>
    <mergeCell ref="E6:I6"/>
    <mergeCell ref="J7:K7"/>
    <mergeCell ref="G7:I7"/>
    <mergeCell ref="E7:F7"/>
    <mergeCell ref="Q7:S7"/>
    <mergeCell ref="O7:P7"/>
    <mergeCell ref="L7:N7"/>
    <mergeCell ref="E13:F13"/>
    <mergeCell ref="A6:D7"/>
    <mergeCell ref="A8:D8"/>
    <mergeCell ref="A12:D12"/>
    <mergeCell ref="A11:D11"/>
    <mergeCell ref="A10:D10"/>
    <mergeCell ref="A9:D9"/>
    <mergeCell ref="A5:K5"/>
    <mergeCell ref="A3:Q4"/>
  </mergeCells>
  <printOptions horizontalCentered="1" verticalCentered="1"/>
  <pageMargins left="0.7874015748031497" right="0.7874015748031497" top="0.3937007874015748" bottom="0.984251968503937" header="0" footer="0"/>
  <pageSetup horizontalDpi="600" verticalDpi="600" orientation="portrait" paperSize="9" scale="80" r:id="rId2"/>
  <rowBreaks count="1" manualBreakCount="1">
    <brk id="16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2013-05-04T16:57:42Z</cp:lastPrinted>
  <dcterms:created xsi:type="dcterms:W3CDTF">2009-06-12T06:06:35Z</dcterms:created>
  <dcterms:modified xsi:type="dcterms:W3CDTF">2014-02-04T01:56:50Z</dcterms:modified>
  <cp:category/>
  <cp:version/>
  <cp:contentType/>
  <cp:contentStatus/>
</cp:coreProperties>
</file>