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0"/>
  </bookViews>
  <sheets>
    <sheet name="77~78" sheetId="1" r:id="rId1"/>
  </sheets>
  <definedNames>
    <definedName name="_xlnm.Print_Area" localSheetId="0">'77~78'!$A$1:$S$24,'77~78'!$T:$AR</definedName>
  </definedNames>
  <calcPr fullCalcOnLoad="1"/>
</workbook>
</file>

<file path=xl/sharedStrings.xml><?xml version="1.0" encoding="utf-8"?>
<sst xmlns="http://schemas.openxmlformats.org/spreadsheetml/2006/main" count="134" uniqueCount="62">
  <si>
    <t>法人県民税</t>
  </si>
  <si>
    <t>法人事業税</t>
  </si>
  <si>
    <t>個人事業税</t>
  </si>
  <si>
    <t>不動産取得税</t>
  </si>
  <si>
    <t>自動車税</t>
  </si>
  <si>
    <t>自動車取得税</t>
  </si>
  <si>
    <t>軽油引取税</t>
  </si>
  <si>
    <t>利子割県民税</t>
  </si>
  <si>
    <t>たばこ税</t>
  </si>
  <si>
    <t>ゴルフ場利用税</t>
  </si>
  <si>
    <t>鉱区税</t>
  </si>
  <si>
    <t>小計</t>
  </si>
  <si>
    <t>計</t>
  </si>
  <si>
    <t>滞納繰越分</t>
  </si>
  <si>
    <t>合計</t>
  </si>
  <si>
    <t>件数</t>
  </si>
  <si>
    <t>税額</t>
  </si>
  <si>
    <t>千円</t>
  </si>
  <si>
    <t>納期内収入額</t>
  </si>
  <si>
    <t>納期内納付率</t>
  </si>
  <si>
    <t>（②＋④＋⑤）</t>
  </si>
  <si>
    <t>⑥</t>
  </si>
  <si>
    <t>滞納処分の停止</t>
  </si>
  <si>
    <t>狩猟税</t>
  </si>
  <si>
    <t xml:space="preserve">産業廃棄物税 </t>
  </si>
  <si>
    <t>①</t>
  </si>
  <si>
    <t>②</t>
  </si>
  <si>
    <t>③</t>
  </si>
  <si>
    <t>⑦</t>
  </si>
  <si>
    <t>⑧</t>
  </si>
  <si>
    <t>区　　　分</t>
  </si>
  <si>
    <t>②／①</t>
  </si>
  <si>
    <t>（①－②）</t>
  </si>
  <si>
    <t>④</t>
  </si>
  <si>
    <t>そ　　の　　他　　の　　税</t>
  </si>
  <si>
    <t>現　　　　　　年　　　　　　課　　　　　　税　　　　　　分</t>
  </si>
  <si>
    <t>（①－⑥＋⑦－⑧）</t>
  </si>
  <si>
    <t>件　数</t>
  </si>
  <si>
    <t>税　額</t>
  </si>
  <si>
    <t>調　　定　　額</t>
  </si>
  <si>
    <t>滞　　納　　額</t>
  </si>
  <si>
    <t>任　　意　　徴　　収</t>
  </si>
  <si>
    <t>任　意　納　付</t>
  </si>
  <si>
    <t>滞　　納　　額　　③　　の　　う　　ち　　整　　理　　済　　額</t>
  </si>
  <si>
    <t>収　入　額　計</t>
  </si>
  <si>
    <t>還　付　未　済　額</t>
  </si>
  <si>
    <t>欠　損　処　分　額</t>
  </si>
  <si>
    <t>整　理　未　済　額</t>
  </si>
  <si>
    <t>そ　の　他</t>
  </si>
  <si>
    <t>分　納　誓　約</t>
  </si>
  <si>
    <t>交　付　要　求</t>
  </si>
  <si>
    <t>徴 収 嘱 託</t>
  </si>
  <si>
    <t>徴 収 猶 予</t>
  </si>
  <si>
    <t>換　価　猶　予</t>
  </si>
  <si>
    <t>財　産　差　押</t>
  </si>
  <si>
    <t>（つづき）</t>
  </si>
  <si>
    <t>整    理    未    済    額    ⑨    の    内    訳</t>
  </si>
  <si>
    <t>％</t>
  </si>
  <si>
    <r>
      <t>　　　差　　押　　徴　　収　　　⑤</t>
    </r>
    <r>
      <rPr>
        <strike/>
        <sz val="14"/>
        <rFont val="ＭＳ 明朝"/>
        <family val="1"/>
      </rPr>
      <t>　</t>
    </r>
  </si>
  <si>
    <t>滞　納　処　分　徴　収</t>
  </si>
  <si>
    <t>　１．平成２４年度徴収状況に関する調べ（個人県民税・地方消費税を除く）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</si>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</sst>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trike/>
      <sz val="14"/>
      <name val="ＭＳ 明朝"/>
      <family val="1"/>
    </font>
    <font>
      <sz val="24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top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shrinkToFit="1"/>
    </xf>
    <xf numFmtId="0" fontId="5" fillId="0" borderId="16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vertical="center"/>
    </xf>
    <xf numFmtId="176" fontId="5" fillId="33" borderId="22" xfId="48" applyNumberFormat="1" applyFont="1" applyFill="1" applyBorder="1" applyAlignment="1">
      <alignment vertical="center"/>
    </xf>
    <xf numFmtId="38" fontId="5" fillId="33" borderId="23" xfId="48" applyFont="1" applyFill="1" applyBorder="1" applyAlignment="1">
      <alignment vertical="center"/>
    </xf>
    <xf numFmtId="0" fontId="8" fillId="33" borderId="22" xfId="0" applyFont="1" applyFill="1" applyBorder="1" applyAlignment="1">
      <alignment horizontal="distributed" vertical="center"/>
    </xf>
    <xf numFmtId="38" fontId="9" fillId="33" borderId="22" xfId="48" applyFont="1" applyFill="1" applyBorder="1" applyAlignment="1">
      <alignment vertical="center"/>
    </xf>
    <xf numFmtId="176" fontId="9" fillId="33" borderId="22" xfId="48" applyNumberFormat="1" applyFont="1" applyFill="1" applyBorder="1" applyAlignment="1">
      <alignment vertical="center"/>
    </xf>
    <xf numFmtId="38" fontId="9" fillId="33" borderId="23" xfId="48" applyFont="1" applyFill="1" applyBorder="1" applyAlignment="1">
      <alignment vertical="center"/>
    </xf>
    <xf numFmtId="38" fontId="9" fillId="33" borderId="15" xfId="48" applyFont="1" applyFill="1" applyBorder="1" applyAlignment="1">
      <alignment vertical="center"/>
    </xf>
    <xf numFmtId="176" fontId="9" fillId="33" borderId="15" xfId="48" applyNumberFormat="1" applyFont="1" applyFill="1" applyBorder="1" applyAlignment="1">
      <alignment vertical="center"/>
    </xf>
    <xf numFmtId="38" fontId="9" fillId="33" borderId="17" xfId="48" applyFont="1" applyFill="1" applyBorder="1" applyAlignment="1">
      <alignment vertical="center"/>
    </xf>
    <xf numFmtId="38" fontId="5" fillId="33" borderId="22" xfId="48" applyFont="1" applyFill="1" applyBorder="1" applyAlignment="1">
      <alignment horizontal="right" vertical="center"/>
    </xf>
    <xf numFmtId="38" fontId="9" fillId="33" borderId="24" xfId="48" applyFont="1" applyFill="1" applyBorder="1" applyAlignment="1">
      <alignment vertical="center"/>
    </xf>
    <xf numFmtId="176" fontId="9" fillId="33" borderId="24" xfId="48" applyNumberFormat="1" applyFont="1" applyFill="1" applyBorder="1" applyAlignment="1">
      <alignment vertical="center"/>
    </xf>
    <xf numFmtId="38" fontId="9" fillId="33" borderId="25" xfId="48" applyFont="1" applyFill="1" applyBorder="1" applyAlignment="1">
      <alignment vertical="center"/>
    </xf>
    <xf numFmtId="38" fontId="9" fillId="33" borderId="24" xfId="48" applyFont="1" applyFill="1" applyBorder="1" applyAlignment="1">
      <alignment vertical="center" shrinkToFit="1"/>
    </xf>
    <xf numFmtId="0" fontId="2" fillId="33" borderId="2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vertical="center" textRotation="255"/>
    </xf>
    <xf numFmtId="0" fontId="5" fillId="33" borderId="35" xfId="0" applyFont="1" applyFill="1" applyBorder="1" applyAlignment="1">
      <alignment vertical="center" textRotation="255"/>
    </xf>
    <xf numFmtId="0" fontId="2" fillId="33" borderId="22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 textRotation="255"/>
    </xf>
    <xf numFmtId="0" fontId="10" fillId="33" borderId="14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distributed" vertical="center"/>
    </xf>
    <xf numFmtId="0" fontId="8" fillId="33" borderId="37" xfId="0" applyFont="1" applyFill="1" applyBorder="1" applyAlignment="1">
      <alignment horizontal="distributed" vertical="center"/>
    </xf>
    <xf numFmtId="0" fontId="8" fillId="33" borderId="24" xfId="0" applyFont="1" applyFill="1" applyBorder="1" applyAlignment="1">
      <alignment horizontal="distributed" vertical="center"/>
    </xf>
    <xf numFmtId="0" fontId="8" fillId="33" borderId="3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view="pageBreakPreview" zoomScale="75" zoomScaleNormal="60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S1"/>
    </sheetView>
  </sheetViews>
  <sheetFormatPr defaultColWidth="8.796875" defaultRowHeight="14.25"/>
  <cols>
    <col min="1" max="2" width="3" style="5" customWidth="1"/>
    <col min="3" max="3" width="11.59765625" style="5" customWidth="1"/>
    <col min="4" max="4" width="8.59765625" style="5" bestFit="1" customWidth="1"/>
    <col min="5" max="5" width="17.3984375" style="5" bestFit="1" customWidth="1"/>
    <col min="6" max="6" width="9.19921875" style="5" bestFit="1" customWidth="1"/>
    <col min="7" max="7" width="17.3984375" style="5" bestFit="1" customWidth="1"/>
    <col min="8" max="9" width="7.796875" style="5" bestFit="1" customWidth="1"/>
    <col min="10" max="10" width="9.19921875" style="5" bestFit="1" customWidth="1"/>
    <col min="11" max="11" width="16.19921875" style="5" bestFit="1" customWidth="1"/>
    <col min="12" max="12" width="9.59765625" style="5" customWidth="1"/>
    <col min="13" max="13" width="12.59765625" style="5" customWidth="1"/>
    <col min="14" max="14" width="9.59765625" style="5" customWidth="1"/>
    <col min="15" max="15" width="12.59765625" style="5" customWidth="1"/>
    <col min="16" max="16" width="9.59765625" style="5" customWidth="1"/>
    <col min="17" max="17" width="12.59765625" style="5" customWidth="1"/>
    <col min="18" max="18" width="9.59765625" style="5" customWidth="1"/>
    <col min="19" max="19" width="12.59765625" style="5" customWidth="1"/>
    <col min="20" max="21" width="3" style="5" customWidth="1"/>
    <col min="22" max="22" width="10.8984375" style="5" bestFit="1" customWidth="1"/>
    <col min="23" max="23" width="7.69921875" style="5" customWidth="1"/>
    <col min="24" max="24" width="10.5" style="5" customWidth="1"/>
    <col min="25" max="25" width="7.19921875" style="5" customWidth="1"/>
    <col min="26" max="26" width="12.5" style="5" customWidth="1"/>
    <col min="27" max="27" width="7.59765625" style="5" bestFit="1" customWidth="1"/>
    <col min="28" max="28" width="12.5" style="5" customWidth="1"/>
    <col min="29" max="29" width="7.5" style="5" customWidth="1"/>
    <col min="30" max="30" width="12.5" style="5" customWidth="1"/>
    <col min="31" max="31" width="3.59765625" style="5" customWidth="1"/>
    <col min="32" max="32" width="7" style="5" customWidth="1"/>
    <col min="33" max="33" width="6.5" style="5" customWidth="1"/>
    <col min="34" max="34" width="8.59765625" style="5" customWidth="1"/>
    <col min="35" max="35" width="6.3984375" style="5" customWidth="1"/>
    <col min="36" max="36" width="13.69921875" style="5" bestFit="1" customWidth="1"/>
    <col min="37" max="38" width="5.3984375" style="5" bestFit="1" customWidth="1"/>
    <col min="39" max="39" width="4.3984375" style="5" bestFit="1" customWidth="1"/>
    <col min="40" max="40" width="11.296875" style="5" bestFit="1" customWidth="1"/>
    <col min="41" max="41" width="7.19921875" style="5" bestFit="1" customWidth="1"/>
    <col min="42" max="42" width="12.5" style="5" bestFit="1" customWidth="1"/>
    <col min="43" max="43" width="7.5" style="5" bestFit="1" customWidth="1"/>
    <col min="44" max="44" width="11.3984375" style="5" customWidth="1"/>
    <col min="45" max="45" width="8.59765625" style="5" customWidth="1"/>
    <col min="46" max="46" width="8.69921875" style="5" hidden="1" customWidth="1"/>
    <col min="47" max="47" width="10.59765625" style="5" customWidth="1"/>
    <col min="48" max="49" width="8.69921875" style="5" customWidth="1"/>
    <col min="50" max="50" width="13" style="5" bestFit="1" customWidth="1"/>
    <col min="51" max="16384" width="8.69921875" style="5" customWidth="1"/>
  </cols>
  <sheetData>
    <row r="1" spans="1:19" ht="49.5" customHeight="1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6:22" ht="49.5" customHeight="1" thickBot="1"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75" t="s">
        <v>55</v>
      </c>
      <c r="U2" s="75"/>
      <c r="V2" s="75"/>
    </row>
    <row r="3" spans="1:44" ht="30" customHeight="1">
      <c r="A3" s="69" t="s">
        <v>30</v>
      </c>
      <c r="B3" s="70"/>
      <c r="C3" s="51"/>
      <c r="D3" s="50" t="s">
        <v>39</v>
      </c>
      <c r="E3" s="51"/>
      <c r="F3" s="50" t="s">
        <v>18</v>
      </c>
      <c r="G3" s="51"/>
      <c r="H3" s="50" t="s">
        <v>19</v>
      </c>
      <c r="I3" s="51"/>
      <c r="J3" s="50" t="s">
        <v>40</v>
      </c>
      <c r="K3" s="51"/>
      <c r="L3" s="54" t="s">
        <v>43</v>
      </c>
      <c r="M3" s="55"/>
      <c r="N3" s="55"/>
      <c r="O3" s="55"/>
      <c r="P3" s="55"/>
      <c r="Q3" s="80"/>
      <c r="R3" s="50" t="s">
        <v>44</v>
      </c>
      <c r="S3" s="78"/>
      <c r="T3" s="69" t="s">
        <v>30</v>
      </c>
      <c r="U3" s="70"/>
      <c r="V3" s="51"/>
      <c r="W3" s="50" t="s">
        <v>45</v>
      </c>
      <c r="X3" s="51"/>
      <c r="Y3" s="50" t="s">
        <v>46</v>
      </c>
      <c r="Z3" s="51"/>
      <c r="AA3" s="50" t="s">
        <v>47</v>
      </c>
      <c r="AB3" s="51"/>
      <c r="AC3" s="54" t="s">
        <v>56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6"/>
    </row>
    <row r="4" spans="1:44" ht="30" customHeight="1">
      <c r="A4" s="71"/>
      <c r="B4" s="72"/>
      <c r="C4" s="53"/>
      <c r="D4" s="52"/>
      <c r="E4" s="53"/>
      <c r="F4" s="52"/>
      <c r="G4" s="53"/>
      <c r="H4" s="52" t="s">
        <v>31</v>
      </c>
      <c r="I4" s="53"/>
      <c r="J4" s="52" t="s">
        <v>32</v>
      </c>
      <c r="K4" s="53"/>
      <c r="L4" s="52" t="s">
        <v>41</v>
      </c>
      <c r="M4" s="53"/>
      <c r="N4" s="76" t="s">
        <v>58</v>
      </c>
      <c r="O4" s="79"/>
      <c r="P4" s="79"/>
      <c r="Q4" s="77"/>
      <c r="R4" s="52" t="s">
        <v>20</v>
      </c>
      <c r="S4" s="81"/>
      <c r="T4" s="71"/>
      <c r="U4" s="72"/>
      <c r="V4" s="53"/>
      <c r="W4" s="52"/>
      <c r="X4" s="53"/>
      <c r="Y4" s="52"/>
      <c r="Z4" s="53"/>
      <c r="AA4" s="52" t="s">
        <v>36</v>
      </c>
      <c r="AB4" s="72"/>
      <c r="AC4" s="40" t="s">
        <v>54</v>
      </c>
      <c r="AD4" s="44"/>
      <c r="AE4" s="46" t="s">
        <v>53</v>
      </c>
      <c r="AF4" s="47"/>
      <c r="AG4" s="40" t="s">
        <v>22</v>
      </c>
      <c r="AH4" s="44"/>
      <c r="AI4" s="40" t="s">
        <v>52</v>
      </c>
      <c r="AJ4" s="44"/>
      <c r="AK4" s="46" t="s">
        <v>51</v>
      </c>
      <c r="AL4" s="47"/>
      <c r="AM4" s="40" t="s">
        <v>50</v>
      </c>
      <c r="AN4" s="44"/>
      <c r="AO4" s="40" t="s">
        <v>49</v>
      </c>
      <c r="AP4" s="44"/>
      <c r="AQ4" s="40" t="s">
        <v>48</v>
      </c>
      <c r="AR4" s="41"/>
    </row>
    <row r="5" spans="1:44" ht="30" customHeight="1">
      <c r="A5" s="71"/>
      <c r="B5" s="72"/>
      <c r="C5" s="53"/>
      <c r="D5" s="2"/>
      <c r="E5" s="3" t="s">
        <v>25</v>
      </c>
      <c r="F5" s="2"/>
      <c r="G5" s="3" t="s">
        <v>26</v>
      </c>
      <c r="H5" s="2"/>
      <c r="I5" s="3"/>
      <c r="J5" s="2"/>
      <c r="K5" s="3" t="s">
        <v>27</v>
      </c>
      <c r="L5" s="7"/>
      <c r="M5" s="3" t="s">
        <v>33</v>
      </c>
      <c r="N5" s="42" t="s">
        <v>42</v>
      </c>
      <c r="O5" s="74"/>
      <c r="P5" s="76" t="s">
        <v>59</v>
      </c>
      <c r="Q5" s="77"/>
      <c r="R5" s="7"/>
      <c r="S5" s="20" t="s">
        <v>21</v>
      </c>
      <c r="T5" s="71"/>
      <c r="U5" s="72"/>
      <c r="V5" s="53"/>
      <c r="W5" s="2"/>
      <c r="X5" s="3" t="s">
        <v>28</v>
      </c>
      <c r="Y5" s="2"/>
      <c r="Z5" s="3" t="s">
        <v>29</v>
      </c>
      <c r="AA5" s="2"/>
      <c r="AB5" s="4"/>
      <c r="AC5" s="42"/>
      <c r="AD5" s="45"/>
      <c r="AE5" s="48"/>
      <c r="AF5" s="49"/>
      <c r="AG5" s="42"/>
      <c r="AH5" s="45"/>
      <c r="AI5" s="42"/>
      <c r="AJ5" s="45"/>
      <c r="AK5" s="48"/>
      <c r="AL5" s="49"/>
      <c r="AM5" s="42"/>
      <c r="AN5" s="45"/>
      <c r="AO5" s="42"/>
      <c r="AP5" s="45"/>
      <c r="AQ5" s="42"/>
      <c r="AR5" s="43"/>
    </row>
    <row r="6" spans="1:44" ht="30" customHeight="1">
      <c r="A6" s="71"/>
      <c r="B6" s="72"/>
      <c r="C6" s="53"/>
      <c r="D6" s="13" t="s">
        <v>37</v>
      </c>
      <c r="E6" s="13" t="s">
        <v>38</v>
      </c>
      <c r="F6" s="13" t="s">
        <v>37</v>
      </c>
      <c r="G6" s="13" t="s">
        <v>38</v>
      </c>
      <c r="H6" s="13" t="s">
        <v>37</v>
      </c>
      <c r="I6" s="13" t="s">
        <v>38</v>
      </c>
      <c r="J6" s="13" t="s">
        <v>37</v>
      </c>
      <c r="K6" s="13" t="s">
        <v>38</v>
      </c>
      <c r="L6" s="13" t="s">
        <v>37</v>
      </c>
      <c r="M6" s="13" t="s">
        <v>38</v>
      </c>
      <c r="N6" s="13" t="s">
        <v>37</v>
      </c>
      <c r="O6" s="13" t="s">
        <v>38</v>
      </c>
      <c r="P6" s="13" t="s">
        <v>37</v>
      </c>
      <c r="Q6" s="13" t="s">
        <v>38</v>
      </c>
      <c r="R6" s="13" t="s">
        <v>37</v>
      </c>
      <c r="S6" s="21" t="s">
        <v>38</v>
      </c>
      <c r="T6" s="71"/>
      <c r="U6" s="72"/>
      <c r="V6" s="53"/>
      <c r="W6" s="13" t="s">
        <v>37</v>
      </c>
      <c r="X6" s="13" t="s">
        <v>38</v>
      </c>
      <c r="Y6" s="13" t="s">
        <v>37</v>
      </c>
      <c r="Z6" s="13" t="s">
        <v>38</v>
      </c>
      <c r="AA6" s="13" t="s">
        <v>37</v>
      </c>
      <c r="AB6" s="13" t="s">
        <v>38</v>
      </c>
      <c r="AC6" s="13" t="s">
        <v>37</v>
      </c>
      <c r="AD6" s="13" t="s">
        <v>38</v>
      </c>
      <c r="AE6" s="14" t="s">
        <v>15</v>
      </c>
      <c r="AF6" s="15" t="s">
        <v>38</v>
      </c>
      <c r="AG6" s="14" t="s">
        <v>37</v>
      </c>
      <c r="AH6" s="14" t="s">
        <v>38</v>
      </c>
      <c r="AI6" s="14" t="s">
        <v>37</v>
      </c>
      <c r="AJ6" s="14" t="s">
        <v>38</v>
      </c>
      <c r="AK6" s="14" t="s">
        <v>15</v>
      </c>
      <c r="AL6" s="14" t="s">
        <v>16</v>
      </c>
      <c r="AM6" s="14" t="s">
        <v>37</v>
      </c>
      <c r="AN6" s="14" t="s">
        <v>38</v>
      </c>
      <c r="AO6" s="15" t="s">
        <v>37</v>
      </c>
      <c r="AP6" s="15" t="s">
        <v>38</v>
      </c>
      <c r="AQ6" s="14" t="s">
        <v>37</v>
      </c>
      <c r="AR6" s="16" t="s">
        <v>38</v>
      </c>
    </row>
    <row r="7" spans="1:48" ht="30" customHeight="1">
      <c r="A7" s="71"/>
      <c r="B7" s="72"/>
      <c r="C7" s="53"/>
      <c r="D7" s="9"/>
      <c r="E7" s="10" t="s">
        <v>17</v>
      </c>
      <c r="F7" s="11"/>
      <c r="G7" s="10" t="s">
        <v>17</v>
      </c>
      <c r="H7" s="10" t="s">
        <v>57</v>
      </c>
      <c r="I7" s="10" t="s">
        <v>57</v>
      </c>
      <c r="J7" s="11"/>
      <c r="K7" s="10" t="s">
        <v>17</v>
      </c>
      <c r="L7" s="6"/>
      <c r="M7" s="10" t="s">
        <v>17</v>
      </c>
      <c r="N7" s="11"/>
      <c r="O7" s="10" t="s">
        <v>17</v>
      </c>
      <c r="P7" s="11"/>
      <c r="Q7" s="10" t="s">
        <v>17</v>
      </c>
      <c r="R7" s="11"/>
      <c r="S7" s="22" t="s">
        <v>17</v>
      </c>
      <c r="T7" s="73"/>
      <c r="U7" s="74"/>
      <c r="V7" s="45"/>
      <c r="W7" s="9"/>
      <c r="X7" s="10" t="s">
        <v>17</v>
      </c>
      <c r="Y7" s="11"/>
      <c r="Z7" s="10" t="s">
        <v>17</v>
      </c>
      <c r="AA7" s="11"/>
      <c r="AB7" s="10" t="s">
        <v>17</v>
      </c>
      <c r="AC7" s="11"/>
      <c r="AD7" s="10" t="s">
        <v>17</v>
      </c>
      <c r="AE7" s="9"/>
      <c r="AF7" s="10" t="s">
        <v>17</v>
      </c>
      <c r="AG7" s="11"/>
      <c r="AH7" s="10" t="s">
        <v>17</v>
      </c>
      <c r="AI7" s="11"/>
      <c r="AJ7" s="10" t="s">
        <v>17</v>
      </c>
      <c r="AK7" s="11"/>
      <c r="AL7" s="11" t="s">
        <v>17</v>
      </c>
      <c r="AM7" s="11"/>
      <c r="AN7" s="10" t="s">
        <v>17</v>
      </c>
      <c r="AO7" s="12"/>
      <c r="AP7" s="10" t="s">
        <v>17</v>
      </c>
      <c r="AQ7" s="11"/>
      <c r="AR7" s="17" t="s">
        <v>17</v>
      </c>
      <c r="AT7" s="8"/>
      <c r="AV7" s="8"/>
    </row>
    <row r="8" spans="1:50" ht="60" customHeight="1">
      <c r="A8" s="57" t="s">
        <v>35</v>
      </c>
      <c r="B8" s="59" t="s">
        <v>0</v>
      </c>
      <c r="C8" s="59"/>
      <c r="D8" s="24">
        <v>27001</v>
      </c>
      <c r="E8" s="24">
        <v>3965489</v>
      </c>
      <c r="F8" s="24">
        <v>22464</v>
      </c>
      <c r="G8" s="24">
        <v>2791868</v>
      </c>
      <c r="H8" s="25">
        <f aca="true" t="shared" si="0" ref="H8:H22">F8/D8</f>
        <v>0.8319691863264324</v>
      </c>
      <c r="I8" s="25">
        <f aca="true" t="shared" si="1" ref="I8:I22">G8/E8</f>
        <v>0.7040412922592901</v>
      </c>
      <c r="J8" s="24">
        <f aca="true" t="shared" si="2" ref="J8:J20">D8-F8</f>
        <v>4537</v>
      </c>
      <c r="K8" s="24">
        <f>E8-G8</f>
        <v>1173621</v>
      </c>
      <c r="L8" s="24">
        <v>4136</v>
      </c>
      <c r="M8" s="24">
        <v>1159272</v>
      </c>
      <c r="N8" s="24">
        <v>7</v>
      </c>
      <c r="O8" s="24">
        <v>222</v>
      </c>
      <c r="P8" s="24">
        <v>10</v>
      </c>
      <c r="Q8" s="24">
        <v>450</v>
      </c>
      <c r="R8" s="24">
        <f aca="true" t="shared" si="3" ref="R8:R20">F8+L8+N8+P8</f>
        <v>26617</v>
      </c>
      <c r="S8" s="26">
        <f>G8+M8+O8+Q8</f>
        <v>3951812</v>
      </c>
      <c r="T8" s="57" t="s">
        <v>35</v>
      </c>
      <c r="U8" s="59" t="s">
        <v>0</v>
      </c>
      <c r="V8" s="59"/>
      <c r="W8" s="24">
        <v>0</v>
      </c>
      <c r="X8" s="24">
        <v>0</v>
      </c>
      <c r="Y8" s="24">
        <v>2</v>
      </c>
      <c r="Z8" s="24">
        <v>28</v>
      </c>
      <c r="AA8" s="24">
        <f aca="true" t="shared" si="4" ref="AA8:AA20">D8-R8+W8-Y8</f>
        <v>382</v>
      </c>
      <c r="AB8" s="24">
        <f>E8-S8+X8-Z8</f>
        <v>13649</v>
      </c>
      <c r="AC8" s="24">
        <v>6</v>
      </c>
      <c r="AD8" s="24">
        <v>207</v>
      </c>
      <c r="AE8" s="24">
        <v>0</v>
      </c>
      <c r="AF8" s="24">
        <v>0</v>
      </c>
      <c r="AG8" s="24">
        <v>4</v>
      </c>
      <c r="AH8" s="24">
        <v>205</v>
      </c>
      <c r="AI8" s="24">
        <v>0</v>
      </c>
      <c r="AJ8" s="24">
        <v>0</v>
      </c>
      <c r="AK8" s="24">
        <v>0</v>
      </c>
      <c r="AL8" s="24">
        <v>0</v>
      </c>
      <c r="AM8" s="24">
        <v>10</v>
      </c>
      <c r="AN8" s="24">
        <v>286</v>
      </c>
      <c r="AO8" s="24">
        <v>34</v>
      </c>
      <c r="AP8" s="24">
        <v>1015</v>
      </c>
      <c r="AQ8" s="24">
        <v>328</v>
      </c>
      <c r="AR8" s="26">
        <v>11936</v>
      </c>
      <c r="AT8" s="1">
        <f>AC8+AE8+AG8+AI8+AK8+AM8+AO8+AQ8</f>
        <v>382</v>
      </c>
      <c r="AU8" s="1">
        <f>AD8+AF8+AH8+AJ8+AL8+AN8+AP8+AR8</f>
        <v>13649</v>
      </c>
      <c r="AW8" s="1">
        <f>AA8-AC8-AE8-AG8-AI8-AK8-AM8-AO8-AQ8</f>
        <v>0</v>
      </c>
      <c r="AX8" s="1">
        <f>AB8-AD8-AF8-AH8-AJ8-AL8-AN8-AP8-AR8</f>
        <v>0</v>
      </c>
    </row>
    <row r="9" spans="1:50" ht="60" customHeight="1">
      <c r="A9" s="57"/>
      <c r="B9" s="59" t="s">
        <v>1</v>
      </c>
      <c r="C9" s="59"/>
      <c r="D9" s="24">
        <v>12979</v>
      </c>
      <c r="E9" s="24">
        <v>10640610</v>
      </c>
      <c r="F9" s="24">
        <v>10186</v>
      </c>
      <c r="G9" s="24">
        <v>7364170</v>
      </c>
      <c r="H9" s="25">
        <f t="shared" si="0"/>
        <v>0.7848062254410971</v>
      </c>
      <c r="I9" s="25">
        <f t="shared" si="1"/>
        <v>0.6920815629930991</v>
      </c>
      <c r="J9" s="24">
        <f t="shared" si="2"/>
        <v>2793</v>
      </c>
      <c r="K9" s="24">
        <f>E9-G9</f>
        <v>3276440</v>
      </c>
      <c r="L9" s="24">
        <v>2688</v>
      </c>
      <c r="M9" s="24">
        <v>3255679</v>
      </c>
      <c r="N9" s="24">
        <v>5</v>
      </c>
      <c r="O9" s="24">
        <v>226</v>
      </c>
      <c r="P9" s="24">
        <v>1</v>
      </c>
      <c r="Q9" s="24">
        <v>4</v>
      </c>
      <c r="R9" s="24">
        <f t="shared" si="3"/>
        <v>12880</v>
      </c>
      <c r="S9" s="26">
        <f aca="true" t="shared" si="5" ref="S9:S20">G9+M9+O9+Q9</f>
        <v>10620079</v>
      </c>
      <c r="T9" s="57"/>
      <c r="U9" s="59" t="s">
        <v>1</v>
      </c>
      <c r="V9" s="59"/>
      <c r="W9" s="24">
        <v>0</v>
      </c>
      <c r="X9" s="24">
        <v>0</v>
      </c>
      <c r="Y9" s="24">
        <v>0</v>
      </c>
      <c r="Z9" s="24">
        <v>0</v>
      </c>
      <c r="AA9" s="24">
        <f t="shared" si="4"/>
        <v>99</v>
      </c>
      <c r="AB9" s="24">
        <f aca="true" t="shared" si="6" ref="AB9:AB20">E9-S9+X9-Z9</f>
        <v>20531</v>
      </c>
      <c r="AC9" s="24">
        <v>0</v>
      </c>
      <c r="AD9" s="24">
        <v>0</v>
      </c>
      <c r="AE9" s="24">
        <v>0</v>
      </c>
      <c r="AF9" s="24">
        <v>0</v>
      </c>
      <c r="AG9" s="24">
        <v>1</v>
      </c>
      <c r="AH9" s="24">
        <v>469</v>
      </c>
      <c r="AI9" s="24">
        <v>0</v>
      </c>
      <c r="AJ9" s="24">
        <v>0</v>
      </c>
      <c r="AK9" s="24">
        <v>0</v>
      </c>
      <c r="AL9" s="24">
        <v>0</v>
      </c>
      <c r="AM9" s="24">
        <v>2</v>
      </c>
      <c r="AN9" s="24">
        <v>366</v>
      </c>
      <c r="AO9" s="24">
        <v>9</v>
      </c>
      <c r="AP9" s="24">
        <v>1595</v>
      </c>
      <c r="AQ9" s="24">
        <v>87</v>
      </c>
      <c r="AR9" s="26">
        <v>18101</v>
      </c>
      <c r="AT9" s="1">
        <f aca="true" t="shared" si="7" ref="AT9:AT24">AC9+AE9+AG9+AI9+AK9+AM9+AO9+AQ9</f>
        <v>99</v>
      </c>
      <c r="AU9" s="1">
        <f aca="true" t="shared" si="8" ref="AU9:AU24">AD9+AF9+AH9+AJ9+AL9+AN9+AP9+AR9</f>
        <v>20531</v>
      </c>
      <c r="AW9" s="1">
        <f aca="true" t="shared" si="9" ref="AW9:AW24">AA9-AC9-AE9-AG9-AI9-AK9-AM9-AO9-AQ9</f>
        <v>0</v>
      </c>
      <c r="AX9" s="1">
        <f aca="true" t="shared" si="10" ref="AX9:AX24">AB9-AD9-AF9-AH9-AJ9-AL9-AN9-AP9-AR9</f>
        <v>0</v>
      </c>
    </row>
    <row r="10" spans="1:50" ht="60" customHeight="1">
      <c r="A10" s="57"/>
      <c r="B10" s="59" t="s">
        <v>2</v>
      </c>
      <c r="C10" s="59"/>
      <c r="D10" s="24">
        <v>13391</v>
      </c>
      <c r="E10" s="24">
        <v>1159334</v>
      </c>
      <c r="F10" s="24">
        <v>11369</v>
      </c>
      <c r="G10" s="24">
        <v>1025122</v>
      </c>
      <c r="H10" s="25">
        <f t="shared" si="0"/>
        <v>0.8490030617578971</v>
      </c>
      <c r="I10" s="25">
        <f t="shared" si="1"/>
        <v>0.884233534080774</v>
      </c>
      <c r="J10" s="24">
        <f t="shared" si="2"/>
        <v>2022</v>
      </c>
      <c r="K10" s="24">
        <f aca="true" t="shared" si="11" ref="K10:K20">E10-G10</f>
        <v>134212</v>
      </c>
      <c r="L10" s="24">
        <v>1832</v>
      </c>
      <c r="M10" s="24">
        <v>120944</v>
      </c>
      <c r="N10" s="24">
        <v>3</v>
      </c>
      <c r="O10" s="24">
        <v>91</v>
      </c>
      <c r="P10" s="24">
        <v>6</v>
      </c>
      <c r="Q10" s="24">
        <v>456</v>
      </c>
      <c r="R10" s="24">
        <f t="shared" si="3"/>
        <v>13210</v>
      </c>
      <c r="S10" s="26">
        <f t="shared" si="5"/>
        <v>1146613</v>
      </c>
      <c r="T10" s="57"/>
      <c r="U10" s="59" t="s">
        <v>2</v>
      </c>
      <c r="V10" s="59"/>
      <c r="W10" s="24">
        <v>0</v>
      </c>
      <c r="X10" s="24">
        <v>0</v>
      </c>
      <c r="Y10" s="24">
        <v>0</v>
      </c>
      <c r="Z10" s="24">
        <v>0</v>
      </c>
      <c r="AA10" s="24">
        <f t="shared" si="4"/>
        <v>181</v>
      </c>
      <c r="AB10" s="24">
        <f t="shared" si="6"/>
        <v>12721</v>
      </c>
      <c r="AC10" s="24">
        <v>2</v>
      </c>
      <c r="AD10" s="24">
        <v>259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8</v>
      </c>
      <c r="AN10" s="24">
        <v>638</v>
      </c>
      <c r="AO10" s="24">
        <v>48</v>
      </c>
      <c r="AP10" s="24">
        <v>5479</v>
      </c>
      <c r="AQ10" s="24">
        <v>123</v>
      </c>
      <c r="AR10" s="26">
        <v>6345</v>
      </c>
      <c r="AT10" s="1">
        <f t="shared" si="7"/>
        <v>181</v>
      </c>
      <c r="AU10" s="1">
        <f t="shared" si="8"/>
        <v>12721</v>
      </c>
      <c r="AW10" s="1">
        <f t="shared" si="9"/>
        <v>0</v>
      </c>
      <c r="AX10" s="1">
        <f t="shared" si="10"/>
        <v>0</v>
      </c>
    </row>
    <row r="11" spans="1:50" ht="60" customHeight="1">
      <c r="A11" s="57"/>
      <c r="B11" s="59" t="s">
        <v>3</v>
      </c>
      <c r="C11" s="59"/>
      <c r="D11" s="24">
        <v>8705</v>
      </c>
      <c r="E11" s="24">
        <v>1991788</v>
      </c>
      <c r="F11" s="24">
        <v>7260</v>
      </c>
      <c r="G11" s="24">
        <v>1669665</v>
      </c>
      <c r="H11" s="25">
        <f t="shared" si="0"/>
        <v>0.8340034462952326</v>
      </c>
      <c r="I11" s="25">
        <f t="shared" si="1"/>
        <v>0.8382744549118681</v>
      </c>
      <c r="J11" s="24">
        <f t="shared" si="2"/>
        <v>1445</v>
      </c>
      <c r="K11" s="24">
        <f t="shared" si="11"/>
        <v>322123</v>
      </c>
      <c r="L11" s="24">
        <v>964</v>
      </c>
      <c r="M11" s="24">
        <v>172532</v>
      </c>
      <c r="N11" s="24">
        <v>11</v>
      </c>
      <c r="O11" s="24">
        <v>6574</v>
      </c>
      <c r="P11" s="24">
        <v>5</v>
      </c>
      <c r="Q11" s="24">
        <v>676</v>
      </c>
      <c r="R11" s="24">
        <f t="shared" si="3"/>
        <v>8240</v>
      </c>
      <c r="S11" s="26">
        <f>G11+M11+O11+Q11</f>
        <v>1849447</v>
      </c>
      <c r="T11" s="57"/>
      <c r="U11" s="59" t="s">
        <v>3</v>
      </c>
      <c r="V11" s="59"/>
      <c r="W11" s="24">
        <v>0</v>
      </c>
      <c r="X11" s="24">
        <v>0</v>
      </c>
      <c r="Y11" s="24">
        <v>0</v>
      </c>
      <c r="Z11" s="24">
        <v>0</v>
      </c>
      <c r="AA11" s="24">
        <f t="shared" si="4"/>
        <v>465</v>
      </c>
      <c r="AB11" s="24">
        <f>E11-S11+X11-Z11</f>
        <v>142341</v>
      </c>
      <c r="AC11" s="24">
        <v>2</v>
      </c>
      <c r="AD11" s="24">
        <v>216</v>
      </c>
      <c r="AE11" s="24">
        <v>0</v>
      </c>
      <c r="AF11" s="24">
        <v>0</v>
      </c>
      <c r="AG11" s="24">
        <v>0</v>
      </c>
      <c r="AH11" s="24">
        <v>0</v>
      </c>
      <c r="AI11" s="24">
        <v>277</v>
      </c>
      <c r="AJ11" s="24">
        <v>97781</v>
      </c>
      <c r="AK11" s="24">
        <v>0</v>
      </c>
      <c r="AL11" s="24">
        <v>0</v>
      </c>
      <c r="AM11" s="24">
        <v>7</v>
      </c>
      <c r="AN11" s="24">
        <v>1203</v>
      </c>
      <c r="AO11" s="24">
        <v>49</v>
      </c>
      <c r="AP11" s="24">
        <v>13425</v>
      </c>
      <c r="AQ11" s="24">
        <v>130</v>
      </c>
      <c r="AR11" s="26">
        <v>29716</v>
      </c>
      <c r="AT11" s="1">
        <f t="shared" si="7"/>
        <v>465</v>
      </c>
      <c r="AU11" s="1">
        <f t="shared" si="8"/>
        <v>142341</v>
      </c>
      <c r="AW11" s="1">
        <f t="shared" si="9"/>
        <v>0</v>
      </c>
      <c r="AX11" s="1">
        <f t="shared" si="10"/>
        <v>0</v>
      </c>
    </row>
    <row r="12" spans="1:50" ht="60" customHeight="1">
      <c r="A12" s="57"/>
      <c r="B12" s="59" t="s">
        <v>4</v>
      </c>
      <c r="C12" s="59"/>
      <c r="D12" s="24">
        <v>471538</v>
      </c>
      <c r="E12" s="24">
        <v>16200952</v>
      </c>
      <c r="F12" s="24">
        <v>404687</v>
      </c>
      <c r="G12" s="24">
        <v>13783484</v>
      </c>
      <c r="H12" s="25">
        <f t="shared" si="0"/>
        <v>0.8582277568297783</v>
      </c>
      <c r="I12" s="25">
        <f t="shared" si="1"/>
        <v>0.8507823490866463</v>
      </c>
      <c r="J12" s="24">
        <f t="shared" si="2"/>
        <v>66851</v>
      </c>
      <c r="K12" s="24">
        <f t="shared" si="11"/>
        <v>2417468</v>
      </c>
      <c r="L12" s="24">
        <v>61447</v>
      </c>
      <c r="M12" s="24">
        <v>2219066</v>
      </c>
      <c r="N12" s="24">
        <v>54</v>
      </c>
      <c r="O12" s="24">
        <v>2259</v>
      </c>
      <c r="P12" s="24">
        <v>30</v>
      </c>
      <c r="Q12" s="24">
        <v>762</v>
      </c>
      <c r="R12" s="24">
        <f t="shared" si="3"/>
        <v>466218</v>
      </c>
      <c r="S12" s="26">
        <f>G12+M12+O12+Q12</f>
        <v>16005571</v>
      </c>
      <c r="T12" s="57"/>
      <c r="U12" s="59" t="s">
        <v>4</v>
      </c>
      <c r="V12" s="59"/>
      <c r="W12" s="24">
        <v>0</v>
      </c>
      <c r="X12" s="24">
        <v>0</v>
      </c>
      <c r="Y12" s="24">
        <v>1</v>
      </c>
      <c r="Z12" s="24">
        <v>26</v>
      </c>
      <c r="AA12" s="24">
        <f t="shared" si="4"/>
        <v>5319</v>
      </c>
      <c r="AB12" s="24">
        <f>E12-S12+X12-Z12</f>
        <v>195355</v>
      </c>
      <c r="AC12" s="24">
        <v>10</v>
      </c>
      <c r="AD12" s="24">
        <v>392</v>
      </c>
      <c r="AE12" s="24">
        <v>0</v>
      </c>
      <c r="AF12" s="24">
        <v>0</v>
      </c>
      <c r="AG12" s="24">
        <v>7</v>
      </c>
      <c r="AH12" s="24">
        <v>206</v>
      </c>
      <c r="AI12" s="24">
        <v>0</v>
      </c>
      <c r="AJ12" s="24">
        <v>0</v>
      </c>
      <c r="AK12" s="24">
        <v>0</v>
      </c>
      <c r="AL12" s="24">
        <v>0</v>
      </c>
      <c r="AM12" s="24">
        <v>37</v>
      </c>
      <c r="AN12" s="24">
        <v>1058</v>
      </c>
      <c r="AO12" s="24">
        <v>116</v>
      </c>
      <c r="AP12" s="24">
        <v>3098</v>
      </c>
      <c r="AQ12" s="24">
        <v>5149</v>
      </c>
      <c r="AR12" s="26">
        <v>190601</v>
      </c>
      <c r="AT12" s="1">
        <f t="shared" si="7"/>
        <v>5319</v>
      </c>
      <c r="AU12" s="1">
        <f t="shared" si="8"/>
        <v>195355</v>
      </c>
      <c r="AW12" s="1">
        <f t="shared" si="9"/>
        <v>0</v>
      </c>
      <c r="AX12" s="1">
        <f t="shared" si="10"/>
        <v>0</v>
      </c>
    </row>
    <row r="13" spans="1:50" ht="60" customHeight="1">
      <c r="A13" s="57"/>
      <c r="B13" s="59" t="s">
        <v>5</v>
      </c>
      <c r="C13" s="59"/>
      <c r="D13" s="24">
        <v>37096</v>
      </c>
      <c r="E13" s="24">
        <v>1890886</v>
      </c>
      <c r="F13" s="24">
        <v>37096</v>
      </c>
      <c r="G13" s="24">
        <v>1890886</v>
      </c>
      <c r="H13" s="25">
        <f t="shared" si="0"/>
        <v>1</v>
      </c>
      <c r="I13" s="25">
        <f t="shared" si="1"/>
        <v>1</v>
      </c>
      <c r="J13" s="24">
        <f t="shared" si="2"/>
        <v>0</v>
      </c>
      <c r="K13" s="24">
        <f t="shared" si="11"/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f t="shared" si="3"/>
        <v>37096</v>
      </c>
      <c r="S13" s="26">
        <f t="shared" si="5"/>
        <v>1890886</v>
      </c>
      <c r="T13" s="57"/>
      <c r="U13" s="59" t="s">
        <v>5</v>
      </c>
      <c r="V13" s="59"/>
      <c r="W13" s="24">
        <v>0</v>
      </c>
      <c r="X13" s="24">
        <v>0</v>
      </c>
      <c r="Y13" s="24">
        <v>0</v>
      </c>
      <c r="Z13" s="24">
        <v>0</v>
      </c>
      <c r="AA13" s="24">
        <f t="shared" si="4"/>
        <v>0</v>
      </c>
      <c r="AB13" s="24">
        <f t="shared" si="6"/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6">
        <v>0</v>
      </c>
      <c r="AT13" s="1">
        <f t="shared" si="7"/>
        <v>0</v>
      </c>
      <c r="AU13" s="1">
        <f t="shared" si="8"/>
        <v>0</v>
      </c>
      <c r="AW13" s="1">
        <f t="shared" si="9"/>
        <v>0</v>
      </c>
      <c r="AX13" s="1">
        <f t="shared" si="10"/>
        <v>0</v>
      </c>
    </row>
    <row r="14" spans="1:50" ht="60" customHeight="1">
      <c r="A14" s="57"/>
      <c r="B14" s="59" t="s">
        <v>6</v>
      </c>
      <c r="C14" s="59"/>
      <c r="D14" s="24">
        <v>2006</v>
      </c>
      <c r="E14" s="24">
        <v>5653218</v>
      </c>
      <c r="F14" s="24">
        <v>1799</v>
      </c>
      <c r="G14" s="24">
        <v>4306969</v>
      </c>
      <c r="H14" s="25">
        <f t="shared" si="0"/>
        <v>0.8968095712861416</v>
      </c>
      <c r="I14" s="25">
        <f t="shared" si="1"/>
        <v>0.7618614742965865</v>
      </c>
      <c r="J14" s="24">
        <f t="shared" si="2"/>
        <v>207</v>
      </c>
      <c r="K14" s="24">
        <f>E14-G14</f>
        <v>1346249</v>
      </c>
      <c r="L14" s="24">
        <v>205</v>
      </c>
      <c r="M14" s="24">
        <v>1310623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2004</v>
      </c>
      <c r="S14" s="26">
        <f t="shared" si="5"/>
        <v>5617592</v>
      </c>
      <c r="T14" s="57"/>
      <c r="U14" s="59" t="s">
        <v>6</v>
      </c>
      <c r="V14" s="59"/>
      <c r="W14" s="24">
        <v>0</v>
      </c>
      <c r="X14" s="24">
        <v>0</v>
      </c>
      <c r="Y14" s="24">
        <v>0</v>
      </c>
      <c r="Z14" s="24">
        <v>0</v>
      </c>
      <c r="AA14" s="24">
        <f t="shared" si="4"/>
        <v>2</v>
      </c>
      <c r="AB14" s="24">
        <f>E14-S14+X14-Z14</f>
        <v>35626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2</v>
      </c>
      <c r="AJ14" s="24">
        <v>35626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6">
        <v>0</v>
      </c>
      <c r="AT14" s="1">
        <f t="shared" si="7"/>
        <v>2</v>
      </c>
      <c r="AU14" s="1">
        <f t="shared" si="8"/>
        <v>35626</v>
      </c>
      <c r="AW14" s="1">
        <f t="shared" si="9"/>
        <v>0</v>
      </c>
      <c r="AX14" s="1">
        <f t="shared" si="10"/>
        <v>0</v>
      </c>
    </row>
    <row r="15" spans="1:50" ht="60" customHeight="1">
      <c r="A15" s="57"/>
      <c r="B15" s="60" t="s">
        <v>34</v>
      </c>
      <c r="C15" s="39" t="s">
        <v>7</v>
      </c>
      <c r="D15" s="24">
        <v>3787</v>
      </c>
      <c r="E15" s="24">
        <v>1207673</v>
      </c>
      <c r="F15" s="24">
        <v>3742</v>
      </c>
      <c r="G15" s="24">
        <v>1207566</v>
      </c>
      <c r="H15" s="25">
        <f t="shared" si="0"/>
        <v>0.9881172432004225</v>
      </c>
      <c r="I15" s="25">
        <f t="shared" si="1"/>
        <v>0.9999113998574117</v>
      </c>
      <c r="J15" s="24">
        <f t="shared" si="2"/>
        <v>45</v>
      </c>
      <c r="K15" s="24">
        <f>E15-G15</f>
        <v>107</v>
      </c>
      <c r="L15" s="24">
        <v>45</v>
      </c>
      <c r="M15" s="24">
        <v>107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3787</v>
      </c>
      <c r="S15" s="26">
        <f>G15+M15+O15+Q15</f>
        <v>1207673</v>
      </c>
      <c r="T15" s="57"/>
      <c r="U15" s="60" t="s">
        <v>34</v>
      </c>
      <c r="V15" s="39" t="s">
        <v>7</v>
      </c>
      <c r="W15" s="24">
        <v>0</v>
      </c>
      <c r="X15" s="24">
        <v>0</v>
      </c>
      <c r="Y15" s="24">
        <v>0</v>
      </c>
      <c r="Z15" s="24">
        <v>0</v>
      </c>
      <c r="AA15" s="24">
        <f t="shared" si="4"/>
        <v>0</v>
      </c>
      <c r="AB15" s="24">
        <f>E15-S15+X15-Z15</f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6">
        <v>0</v>
      </c>
      <c r="AT15" s="1">
        <f t="shared" si="7"/>
        <v>0</v>
      </c>
      <c r="AU15" s="1">
        <f t="shared" si="8"/>
        <v>0</v>
      </c>
      <c r="AW15" s="1">
        <f t="shared" si="9"/>
        <v>0</v>
      </c>
      <c r="AX15" s="1">
        <f t="shared" si="10"/>
        <v>0</v>
      </c>
    </row>
    <row r="16" spans="1:50" ht="60" customHeight="1">
      <c r="A16" s="57"/>
      <c r="B16" s="61"/>
      <c r="C16" s="39" t="s">
        <v>8</v>
      </c>
      <c r="D16" s="24">
        <v>78</v>
      </c>
      <c r="E16" s="24">
        <v>2425191</v>
      </c>
      <c r="F16" s="24">
        <v>71</v>
      </c>
      <c r="G16" s="24">
        <v>2425055</v>
      </c>
      <c r="H16" s="25">
        <f t="shared" si="0"/>
        <v>0.9102564102564102</v>
      </c>
      <c r="I16" s="25">
        <f t="shared" si="1"/>
        <v>0.9999439219426429</v>
      </c>
      <c r="J16" s="24">
        <f t="shared" si="2"/>
        <v>7</v>
      </c>
      <c r="K16" s="24">
        <f t="shared" si="11"/>
        <v>136</v>
      </c>
      <c r="L16" s="24">
        <v>7</v>
      </c>
      <c r="M16" s="24">
        <v>136</v>
      </c>
      <c r="N16" s="24">
        <v>0</v>
      </c>
      <c r="O16" s="24">
        <v>0</v>
      </c>
      <c r="P16" s="24">
        <v>0</v>
      </c>
      <c r="Q16" s="24">
        <v>0</v>
      </c>
      <c r="R16" s="24">
        <f t="shared" si="3"/>
        <v>78</v>
      </c>
      <c r="S16" s="26">
        <f t="shared" si="5"/>
        <v>2425191</v>
      </c>
      <c r="T16" s="57"/>
      <c r="U16" s="61"/>
      <c r="V16" s="39" t="s">
        <v>8</v>
      </c>
      <c r="W16" s="24">
        <v>0</v>
      </c>
      <c r="X16" s="24">
        <v>0</v>
      </c>
      <c r="Y16" s="24">
        <v>0</v>
      </c>
      <c r="Z16" s="24">
        <v>0</v>
      </c>
      <c r="AA16" s="24">
        <f t="shared" si="4"/>
        <v>0</v>
      </c>
      <c r="AB16" s="24">
        <f t="shared" si="6"/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6">
        <v>0</v>
      </c>
      <c r="AT16" s="1">
        <f t="shared" si="7"/>
        <v>0</v>
      </c>
      <c r="AU16" s="1">
        <f t="shared" si="8"/>
        <v>0</v>
      </c>
      <c r="AW16" s="1">
        <f t="shared" si="9"/>
        <v>0</v>
      </c>
      <c r="AX16" s="1">
        <f t="shared" si="10"/>
        <v>0</v>
      </c>
    </row>
    <row r="17" spans="1:50" ht="60" customHeight="1">
      <c r="A17" s="57"/>
      <c r="B17" s="61"/>
      <c r="C17" s="39" t="s">
        <v>9</v>
      </c>
      <c r="D17" s="24">
        <v>432</v>
      </c>
      <c r="E17" s="24">
        <v>928498</v>
      </c>
      <c r="F17" s="24">
        <v>408</v>
      </c>
      <c r="G17" s="24">
        <v>888346</v>
      </c>
      <c r="H17" s="25">
        <f t="shared" si="0"/>
        <v>0.9444444444444444</v>
      </c>
      <c r="I17" s="25">
        <f t="shared" si="1"/>
        <v>0.9567559650101561</v>
      </c>
      <c r="J17" s="24">
        <f t="shared" si="2"/>
        <v>24</v>
      </c>
      <c r="K17" s="24">
        <f t="shared" si="11"/>
        <v>40152</v>
      </c>
      <c r="L17" s="24">
        <v>24</v>
      </c>
      <c r="M17" s="24">
        <v>40152</v>
      </c>
      <c r="N17" s="24">
        <v>0</v>
      </c>
      <c r="O17" s="24">
        <v>0</v>
      </c>
      <c r="P17" s="24">
        <v>0</v>
      </c>
      <c r="Q17" s="24">
        <v>0</v>
      </c>
      <c r="R17" s="24">
        <f t="shared" si="3"/>
        <v>432</v>
      </c>
      <c r="S17" s="26">
        <f t="shared" si="5"/>
        <v>928498</v>
      </c>
      <c r="T17" s="57"/>
      <c r="U17" s="61"/>
      <c r="V17" s="39" t="s">
        <v>9</v>
      </c>
      <c r="W17" s="24">
        <v>0</v>
      </c>
      <c r="X17" s="24">
        <v>0</v>
      </c>
      <c r="Y17" s="24">
        <v>0</v>
      </c>
      <c r="Z17" s="24">
        <v>0</v>
      </c>
      <c r="AA17" s="24">
        <f t="shared" si="4"/>
        <v>0</v>
      </c>
      <c r="AB17" s="24">
        <f t="shared" si="6"/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6">
        <v>0</v>
      </c>
      <c r="AT17" s="1">
        <f t="shared" si="7"/>
        <v>0</v>
      </c>
      <c r="AU17" s="1">
        <f t="shared" si="8"/>
        <v>0</v>
      </c>
      <c r="AW17" s="1">
        <f t="shared" si="9"/>
        <v>0</v>
      </c>
      <c r="AX17" s="1">
        <f t="shared" si="10"/>
        <v>0</v>
      </c>
    </row>
    <row r="18" spans="1:50" ht="60" customHeight="1">
      <c r="A18" s="57"/>
      <c r="B18" s="61"/>
      <c r="C18" s="39" t="s">
        <v>10</v>
      </c>
      <c r="D18" s="24">
        <v>16</v>
      </c>
      <c r="E18" s="24">
        <v>987</v>
      </c>
      <c r="F18" s="24">
        <v>16</v>
      </c>
      <c r="G18" s="24">
        <v>987</v>
      </c>
      <c r="H18" s="25">
        <f t="shared" si="0"/>
        <v>1</v>
      </c>
      <c r="I18" s="25">
        <f t="shared" si="1"/>
        <v>1</v>
      </c>
      <c r="J18" s="24">
        <f t="shared" si="2"/>
        <v>0</v>
      </c>
      <c r="K18" s="24">
        <f t="shared" si="11"/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f>F18+L18+N18+P18</f>
        <v>16</v>
      </c>
      <c r="S18" s="26">
        <f t="shared" si="5"/>
        <v>987</v>
      </c>
      <c r="T18" s="57"/>
      <c r="U18" s="61"/>
      <c r="V18" s="39" t="s">
        <v>10</v>
      </c>
      <c r="W18" s="24">
        <v>0</v>
      </c>
      <c r="X18" s="24">
        <v>0</v>
      </c>
      <c r="Y18" s="24">
        <v>0</v>
      </c>
      <c r="Z18" s="24">
        <v>0</v>
      </c>
      <c r="AA18" s="24">
        <f>D18-R18+W18-Y18</f>
        <v>0</v>
      </c>
      <c r="AB18" s="24">
        <f>E18-S18+X18-Z18</f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6">
        <v>0</v>
      </c>
      <c r="AT18" s="1">
        <f t="shared" si="7"/>
        <v>0</v>
      </c>
      <c r="AU18" s="1">
        <f t="shared" si="8"/>
        <v>0</v>
      </c>
      <c r="AW18" s="1">
        <f t="shared" si="9"/>
        <v>0</v>
      </c>
      <c r="AX18" s="1">
        <f t="shared" si="10"/>
        <v>0</v>
      </c>
    </row>
    <row r="19" spans="1:50" ht="60" customHeight="1">
      <c r="A19" s="57"/>
      <c r="B19" s="61"/>
      <c r="C19" s="39" t="s">
        <v>23</v>
      </c>
      <c r="D19" s="24">
        <v>1567</v>
      </c>
      <c r="E19" s="24">
        <v>18379</v>
      </c>
      <c r="F19" s="24">
        <v>1567</v>
      </c>
      <c r="G19" s="24">
        <v>18379</v>
      </c>
      <c r="H19" s="25">
        <f t="shared" si="0"/>
        <v>1</v>
      </c>
      <c r="I19" s="25">
        <f t="shared" si="1"/>
        <v>1</v>
      </c>
      <c r="J19" s="24">
        <f t="shared" si="2"/>
        <v>0</v>
      </c>
      <c r="K19" s="24">
        <f t="shared" si="11"/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f t="shared" si="3"/>
        <v>1567</v>
      </c>
      <c r="S19" s="26">
        <f t="shared" si="5"/>
        <v>18379</v>
      </c>
      <c r="T19" s="57"/>
      <c r="U19" s="61"/>
      <c r="V19" s="39" t="s">
        <v>23</v>
      </c>
      <c r="W19" s="24">
        <v>0</v>
      </c>
      <c r="X19" s="24">
        <v>0</v>
      </c>
      <c r="Y19" s="24">
        <v>0</v>
      </c>
      <c r="Z19" s="24">
        <v>0</v>
      </c>
      <c r="AA19" s="24">
        <f t="shared" si="4"/>
        <v>0</v>
      </c>
      <c r="AB19" s="24">
        <f t="shared" si="6"/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6">
        <v>0</v>
      </c>
      <c r="AT19" s="1">
        <f t="shared" si="7"/>
        <v>0</v>
      </c>
      <c r="AU19" s="1">
        <f t="shared" si="8"/>
        <v>0</v>
      </c>
      <c r="AW19" s="1">
        <f t="shared" si="9"/>
        <v>0</v>
      </c>
      <c r="AX19" s="1">
        <f t="shared" si="10"/>
        <v>0</v>
      </c>
    </row>
    <row r="20" spans="1:50" ht="60" customHeight="1">
      <c r="A20" s="57"/>
      <c r="B20" s="61"/>
      <c r="C20" s="39" t="s">
        <v>24</v>
      </c>
      <c r="D20" s="24">
        <v>117</v>
      </c>
      <c r="E20" s="24">
        <v>96632</v>
      </c>
      <c r="F20" s="24">
        <v>117</v>
      </c>
      <c r="G20" s="24">
        <v>96632</v>
      </c>
      <c r="H20" s="25">
        <f t="shared" si="0"/>
        <v>1</v>
      </c>
      <c r="I20" s="25">
        <f t="shared" si="1"/>
        <v>1</v>
      </c>
      <c r="J20" s="24">
        <f t="shared" si="2"/>
        <v>0</v>
      </c>
      <c r="K20" s="24">
        <f t="shared" si="11"/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117</v>
      </c>
      <c r="S20" s="26">
        <f t="shared" si="5"/>
        <v>96632</v>
      </c>
      <c r="T20" s="57"/>
      <c r="U20" s="61"/>
      <c r="V20" s="39" t="s">
        <v>24</v>
      </c>
      <c r="W20" s="24">
        <v>0</v>
      </c>
      <c r="X20" s="24">
        <v>0</v>
      </c>
      <c r="Y20" s="24">
        <v>0</v>
      </c>
      <c r="Z20" s="24">
        <v>0</v>
      </c>
      <c r="AA20" s="24">
        <f t="shared" si="4"/>
        <v>0</v>
      </c>
      <c r="AB20" s="24">
        <f t="shared" si="6"/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6">
        <v>0</v>
      </c>
      <c r="AT20" s="1">
        <f t="shared" si="7"/>
        <v>0</v>
      </c>
      <c r="AU20" s="1">
        <f t="shared" si="8"/>
        <v>0</v>
      </c>
      <c r="AW20" s="1">
        <f t="shared" si="9"/>
        <v>0</v>
      </c>
      <c r="AX20" s="1">
        <f t="shared" si="10"/>
        <v>0</v>
      </c>
    </row>
    <row r="21" spans="1:50" s="18" customFormat="1" ht="60" customHeight="1">
      <c r="A21" s="57"/>
      <c r="B21" s="62"/>
      <c r="C21" s="27" t="s">
        <v>11</v>
      </c>
      <c r="D21" s="28">
        <f>SUM(D15:D20)</f>
        <v>5997</v>
      </c>
      <c r="E21" s="28">
        <f>SUM(E15:E20)</f>
        <v>4677360</v>
      </c>
      <c r="F21" s="28">
        <f aca="true" t="shared" si="12" ref="F21:S21">SUM(F15:F20)</f>
        <v>5921</v>
      </c>
      <c r="G21" s="28">
        <f t="shared" si="12"/>
        <v>4636965</v>
      </c>
      <c r="H21" s="29">
        <f t="shared" si="0"/>
        <v>0.9873269968317492</v>
      </c>
      <c r="I21" s="29">
        <f t="shared" si="1"/>
        <v>0.9913637179947663</v>
      </c>
      <c r="J21" s="28">
        <f t="shared" si="12"/>
        <v>76</v>
      </c>
      <c r="K21" s="28">
        <f t="shared" si="12"/>
        <v>40395</v>
      </c>
      <c r="L21" s="28">
        <f t="shared" si="12"/>
        <v>76</v>
      </c>
      <c r="M21" s="28">
        <f t="shared" si="12"/>
        <v>40395</v>
      </c>
      <c r="N21" s="28">
        <f t="shared" si="12"/>
        <v>0</v>
      </c>
      <c r="O21" s="28">
        <f t="shared" si="12"/>
        <v>0</v>
      </c>
      <c r="P21" s="28">
        <f t="shared" si="12"/>
        <v>0</v>
      </c>
      <c r="Q21" s="28">
        <f t="shared" si="12"/>
        <v>0</v>
      </c>
      <c r="R21" s="28">
        <f t="shared" si="12"/>
        <v>5997</v>
      </c>
      <c r="S21" s="30">
        <f t="shared" si="12"/>
        <v>4677360</v>
      </c>
      <c r="T21" s="57"/>
      <c r="U21" s="62"/>
      <c r="V21" s="27" t="s">
        <v>11</v>
      </c>
      <c r="W21" s="28">
        <f>SUM(W15:W20)</f>
        <v>0</v>
      </c>
      <c r="X21" s="28">
        <f>SUM(X15:X20)</f>
        <v>0</v>
      </c>
      <c r="Y21" s="28">
        <f>SUM(Y15:Y20)</f>
        <v>0</v>
      </c>
      <c r="Z21" s="28">
        <f>SUM(Z15:Z20)</f>
        <v>0</v>
      </c>
      <c r="AA21" s="28">
        <f>D21-R21+W21-Y21</f>
        <v>0</v>
      </c>
      <c r="AB21" s="28">
        <f>E21-S21+X21-Z21</f>
        <v>0</v>
      </c>
      <c r="AC21" s="28">
        <f aca="true" t="shared" si="13" ref="AC21:AR21">SUM(AC15:AC20)</f>
        <v>0</v>
      </c>
      <c r="AD21" s="28">
        <f t="shared" si="13"/>
        <v>0</v>
      </c>
      <c r="AE21" s="28">
        <f t="shared" si="13"/>
        <v>0</v>
      </c>
      <c r="AF21" s="28">
        <f t="shared" si="13"/>
        <v>0</v>
      </c>
      <c r="AG21" s="28">
        <f t="shared" si="13"/>
        <v>0</v>
      </c>
      <c r="AH21" s="28">
        <f t="shared" si="13"/>
        <v>0</v>
      </c>
      <c r="AI21" s="28">
        <f t="shared" si="13"/>
        <v>0</v>
      </c>
      <c r="AJ21" s="28">
        <f t="shared" si="13"/>
        <v>0</v>
      </c>
      <c r="AK21" s="28">
        <f t="shared" si="13"/>
        <v>0</v>
      </c>
      <c r="AL21" s="28">
        <f t="shared" si="13"/>
        <v>0</v>
      </c>
      <c r="AM21" s="28">
        <f t="shared" si="13"/>
        <v>0</v>
      </c>
      <c r="AN21" s="28">
        <f t="shared" si="13"/>
        <v>0</v>
      </c>
      <c r="AO21" s="28">
        <f t="shared" si="13"/>
        <v>0</v>
      </c>
      <c r="AP21" s="28">
        <f t="shared" si="13"/>
        <v>0</v>
      </c>
      <c r="AQ21" s="28">
        <f t="shared" si="13"/>
        <v>0</v>
      </c>
      <c r="AR21" s="30">
        <f t="shared" si="13"/>
        <v>0</v>
      </c>
      <c r="AT21" s="19">
        <f t="shared" si="7"/>
        <v>0</v>
      </c>
      <c r="AU21" s="19">
        <f t="shared" si="8"/>
        <v>0</v>
      </c>
      <c r="AW21" s="19">
        <f t="shared" si="9"/>
        <v>0</v>
      </c>
      <c r="AX21" s="19">
        <f t="shared" si="10"/>
        <v>0</v>
      </c>
    </row>
    <row r="22" spans="1:50" s="18" customFormat="1" ht="60" customHeight="1">
      <c r="A22" s="58"/>
      <c r="B22" s="63" t="s">
        <v>12</v>
      </c>
      <c r="C22" s="63"/>
      <c r="D22" s="31">
        <f>D8+D9+D10+D11+D12+D13+D14+D21</f>
        <v>578713</v>
      </c>
      <c r="E22" s="31">
        <f>E8+E9+E10+E11+E12+E13+E14+E21</f>
        <v>46179637</v>
      </c>
      <c r="F22" s="31">
        <f aca="true" t="shared" si="14" ref="F22:S22">F8+F9+F10+F11+F12+F13+F14+F21</f>
        <v>500782</v>
      </c>
      <c r="G22" s="31">
        <f t="shared" si="14"/>
        <v>37469129</v>
      </c>
      <c r="H22" s="32">
        <f t="shared" si="0"/>
        <v>0.8653373952200832</v>
      </c>
      <c r="I22" s="32">
        <f t="shared" si="1"/>
        <v>0.8113777291060127</v>
      </c>
      <c r="J22" s="31">
        <f t="shared" si="14"/>
        <v>77931</v>
      </c>
      <c r="K22" s="31">
        <f t="shared" si="14"/>
        <v>8710508</v>
      </c>
      <c r="L22" s="31">
        <f t="shared" si="14"/>
        <v>71348</v>
      </c>
      <c r="M22" s="31">
        <f t="shared" si="14"/>
        <v>8278511</v>
      </c>
      <c r="N22" s="31">
        <f t="shared" si="14"/>
        <v>80</v>
      </c>
      <c r="O22" s="31">
        <f t="shared" si="14"/>
        <v>9372</v>
      </c>
      <c r="P22" s="31">
        <f t="shared" si="14"/>
        <v>52</v>
      </c>
      <c r="Q22" s="31">
        <f t="shared" si="14"/>
        <v>2348</v>
      </c>
      <c r="R22" s="31">
        <f t="shared" si="14"/>
        <v>572262</v>
      </c>
      <c r="S22" s="33">
        <f t="shared" si="14"/>
        <v>45759360</v>
      </c>
      <c r="T22" s="58"/>
      <c r="U22" s="63" t="s">
        <v>12</v>
      </c>
      <c r="V22" s="63"/>
      <c r="W22" s="31">
        <f aca="true" t="shared" si="15" ref="W22:AR22">W8+W9+W10+W11+W12+W13+W14+W21</f>
        <v>0</v>
      </c>
      <c r="X22" s="31">
        <f t="shared" si="15"/>
        <v>0</v>
      </c>
      <c r="Y22" s="31">
        <f t="shared" si="15"/>
        <v>3</v>
      </c>
      <c r="Z22" s="31">
        <f t="shared" si="15"/>
        <v>54</v>
      </c>
      <c r="AA22" s="31">
        <f t="shared" si="15"/>
        <v>6448</v>
      </c>
      <c r="AB22" s="31">
        <f t="shared" si="15"/>
        <v>420223</v>
      </c>
      <c r="AC22" s="31">
        <f t="shared" si="15"/>
        <v>20</v>
      </c>
      <c r="AD22" s="31">
        <f t="shared" si="15"/>
        <v>1074</v>
      </c>
      <c r="AE22" s="31">
        <f t="shared" si="15"/>
        <v>0</v>
      </c>
      <c r="AF22" s="31">
        <f t="shared" si="15"/>
        <v>0</v>
      </c>
      <c r="AG22" s="31">
        <f t="shared" si="15"/>
        <v>12</v>
      </c>
      <c r="AH22" s="31">
        <f t="shared" si="15"/>
        <v>880</v>
      </c>
      <c r="AI22" s="31">
        <f t="shared" si="15"/>
        <v>279</v>
      </c>
      <c r="AJ22" s="31">
        <f t="shared" si="15"/>
        <v>133407</v>
      </c>
      <c r="AK22" s="31">
        <f t="shared" si="15"/>
        <v>0</v>
      </c>
      <c r="AL22" s="31">
        <f t="shared" si="15"/>
        <v>0</v>
      </c>
      <c r="AM22" s="31">
        <f t="shared" si="15"/>
        <v>64</v>
      </c>
      <c r="AN22" s="31">
        <f t="shared" si="15"/>
        <v>3551</v>
      </c>
      <c r="AO22" s="31">
        <f t="shared" si="15"/>
        <v>256</v>
      </c>
      <c r="AP22" s="31">
        <f t="shared" si="15"/>
        <v>24612</v>
      </c>
      <c r="AQ22" s="31">
        <f t="shared" si="15"/>
        <v>5817</v>
      </c>
      <c r="AR22" s="33">
        <f t="shared" si="15"/>
        <v>256699</v>
      </c>
      <c r="AT22" s="19">
        <f t="shared" si="7"/>
        <v>6448</v>
      </c>
      <c r="AU22" s="19">
        <f t="shared" si="8"/>
        <v>420223</v>
      </c>
      <c r="AW22" s="19">
        <f t="shared" si="9"/>
        <v>0</v>
      </c>
      <c r="AX22" s="19">
        <f t="shared" si="10"/>
        <v>0</v>
      </c>
    </row>
    <row r="23" spans="1:50" ht="60" customHeight="1">
      <c r="A23" s="64" t="s">
        <v>13</v>
      </c>
      <c r="B23" s="59"/>
      <c r="C23" s="59"/>
      <c r="D23" s="24">
        <v>25190</v>
      </c>
      <c r="E23" s="24">
        <v>1464567</v>
      </c>
      <c r="F23" s="34">
        <v>0</v>
      </c>
      <c r="G23" s="34">
        <v>0</v>
      </c>
      <c r="H23" s="34">
        <v>0</v>
      </c>
      <c r="I23" s="34">
        <v>0</v>
      </c>
      <c r="J23" s="24">
        <f>D23-F23</f>
        <v>25190</v>
      </c>
      <c r="K23" s="24">
        <f>E23-G23</f>
        <v>1464567</v>
      </c>
      <c r="L23" s="24">
        <v>5136</v>
      </c>
      <c r="M23" s="24">
        <v>265406</v>
      </c>
      <c r="N23" s="24">
        <v>213</v>
      </c>
      <c r="O23" s="24">
        <v>23749</v>
      </c>
      <c r="P23" s="24">
        <v>389</v>
      </c>
      <c r="Q23" s="24">
        <v>29592</v>
      </c>
      <c r="R23" s="24">
        <f>F23+L23+N23+P23</f>
        <v>5738</v>
      </c>
      <c r="S23" s="26">
        <f>G23+M23+O23+Q23</f>
        <v>318747</v>
      </c>
      <c r="T23" s="64" t="s">
        <v>13</v>
      </c>
      <c r="U23" s="59"/>
      <c r="V23" s="59"/>
      <c r="W23" s="24">
        <v>0</v>
      </c>
      <c r="X23" s="24">
        <v>0</v>
      </c>
      <c r="Y23" s="24">
        <v>2787</v>
      </c>
      <c r="Z23" s="24">
        <v>145291</v>
      </c>
      <c r="AA23" s="24">
        <f>D23-R23+W23-Y23</f>
        <v>16665</v>
      </c>
      <c r="AB23" s="24">
        <f>E23-S23+X23-Z23</f>
        <v>1000529</v>
      </c>
      <c r="AC23" s="24">
        <v>920</v>
      </c>
      <c r="AD23" s="24">
        <v>213557</v>
      </c>
      <c r="AE23" s="24">
        <v>0</v>
      </c>
      <c r="AF23" s="24">
        <v>0</v>
      </c>
      <c r="AG23" s="24">
        <v>1427</v>
      </c>
      <c r="AH23" s="24">
        <v>106980</v>
      </c>
      <c r="AI23" s="24">
        <v>182</v>
      </c>
      <c r="AJ23" s="24">
        <v>71063</v>
      </c>
      <c r="AK23" s="24">
        <v>0</v>
      </c>
      <c r="AL23" s="24">
        <v>0</v>
      </c>
      <c r="AM23" s="24">
        <v>505</v>
      </c>
      <c r="AN23" s="24">
        <v>76315</v>
      </c>
      <c r="AO23" s="24">
        <v>1383</v>
      </c>
      <c r="AP23" s="24">
        <v>59904</v>
      </c>
      <c r="AQ23" s="24">
        <v>12248</v>
      </c>
      <c r="AR23" s="26">
        <v>472710</v>
      </c>
      <c r="AT23" s="1">
        <f t="shared" si="7"/>
        <v>16665</v>
      </c>
      <c r="AU23" s="1">
        <f>AD23+AF23+AH23+AJ23+AL23+AN23+AP23+AR23</f>
        <v>1000529</v>
      </c>
      <c r="AW23" s="1">
        <f t="shared" si="9"/>
        <v>0</v>
      </c>
      <c r="AX23" s="1">
        <f t="shared" si="10"/>
        <v>0</v>
      </c>
    </row>
    <row r="24" spans="1:50" ht="60" customHeight="1" thickBot="1">
      <c r="A24" s="65" t="s">
        <v>14</v>
      </c>
      <c r="B24" s="66"/>
      <c r="C24" s="67"/>
      <c r="D24" s="35">
        <f>SUM(D22:D23)</f>
        <v>603903</v>
      </c>
      <c r="E24" s="35">
        <f aca="true" t="shared" si="16" ref="E24:AR24">SUM(E22:E23)</f>
        <v>47644204</v>
      </c>
      <c r="F24" s="35">
        <f t="shared" si="16"/>
        <v>500782</v>
      </c>
      <c r="G24" s="35">
        <f t="shared" si="16"/>
        <v>37469129</v>
      </c>
      <c r="H24" s="36">
        <f>F24/D24</f>
        <v>0.8292424445647728</v>
      </c>
      <c r="I24" s="36">
        <f>G24/E24</f>
        <v>0.7864362473135242</v>
      </c>
      <c r="J24" s="35">
        <f t="shared" si="16"/>
        <v>103121</v>
      </c>
      <c r="K24" s="35">
        <f t="shared" si="16"/>
        <v>10175075</v>
      </c>
      <c r="L24" s="35">
        <f t="shared" si="16"/>
        <v>76484</v>
      </c>
      <c r="M24" s="35">
        <f t="shared" si="16"/>
        <v>8543917</v>
      </c>
      <c r="N24" s="35">
        <f t="shared" si="16"/>
        <v>293</v>
      </c>
      <c r="O24" s="35">
        <f t="shared" si="16"/>
        <v>33121</v>
      </c>
      <c r="P24" s="35">
        <f t="shared" si="16"/>
        <v>441</v>
      </c>
      <c r="Q24" s="35">
        <f t="shared" si="16"/>
        <v>31940</v>
      </c>
      <c r="R24" s="35">
        <f t="shared" si="16"/>
        <v>578000</v>
      </c>
      <c r="S24" s="37">
        <f t="shared" si="16"/>
        <v>46078107</v>
      </c>
      <c r="T24" s="65" t="s">
        <v>14</v>
      </c>
      <c r="U24" s="66"/>
      <c r="V24" s="67"/>
      <c r="W24" s="35">
        <f t="shared" si="16"/>
        <v>0</v>
      </c>
      <c r="X24" s="35">
        <f t="shared" si="16"/>
        <v>0</v>
      </c>
      <c r="Y24" s="35">
        <f t="shared" si="16"/>
        <v>2790</v>
      </c>
      <c r="Z24" s="35">
        <f t="shared" si="16"/>
        <v>145345</v>
      </c>
      <c r="AA24" s="35">
        <f t="shared" si="16"/>
        <v>23113</v>
      </c>
      <c r="AB24" s="35">
        <f t="shared" si="16"/>
        <v>1420752</v>
      </c>
      <c r="AC24" s="35">
        <f t="shared" si="16"/>
        <v>940</v>
      </c>
      <c r="AD24" s="35">
        <f t="shared" si="16"/>
        <v>214631</v>
      </c>
      <c r="AE24" s="35">
        <f t="shared" si="16"/>
        <v>0</v>
      </c>
      <c r="AF24" s="35">
        <f t="shared" si="16"/>
        <v>0</v>
      </c>
      <c r="AG24" s="35">
        <f t="shared" si="16"/>
        <v>1439</v>
      </c>
      <c r="AH24" s="35">
        <f t="shared" si="16"/>
        <v>107860</v>
      </c>
      <c r="AI24" s="38">
        <f t="shared" si="16"/>
        <v>461</v>
      </c>
      <c r="AJ24" s="35">
        <f t="shared" si="16"/>
        <v>204470</v>
      </c>
      <c r="AK24" s="35">
        <f t="shared" si="16"/>
        <v>0</v>
      </c>
      <c r="AL24" s="35">
        <f t="shared" si="16"/>
        <v>0</v>
      </c>
      <c r="AM24" s="35">
        <f t="shared" si="16"/>
        <v>569</v>
      </c>
      <c r="AN24" s="35">
        <f t="shared" si="16"/>
        <v>79866</v>
      </c>
      <c r="AO24" s="35">
        <f t="shared" si="16"/>
        <v>1639</v>
      </c>
      <c r="AP24" s="35">
        <f t="shared" si="16"/>
        <v>84516</v>
      </c>
      <c r="AQ24" s="35">
        <f t="shared" si="16"/>
        <v>18065</v>
      </c>
      <c r="AR24" s="37">
        <f t="shared" si="16"/>
        <v>729409</v>
      </c>
      <c r="AT24" s="1">
        <f t="shared" si="7"/>
        <v>23113</v>
      </c>
      <c r="AU24" s="1">
        <f t="shared" si="8"/>
        <v>1420752</v>
      </c>
      <c r="AW24" s="1">
        <f t="shared" si="9"/>
        <v>0</v>
      </c>
      <c r="AX24" s="1">
        <f t="shared" si="10"/>
        <v>0</v>
      </c>
    </row>
    <row r="25" ht="13.5">
      <c r="AR25" s="5" t="s">
        <v>61</v>
      </c>
    </row>
  </sheetData>
  <sheetProtection/>
  <mergeCells count="54">
    <mergeCell ref="A1:S1"/>
    <mergeCell ref="R4:S4"/>
    <mergeCell ref="AA4:AB4"/>
    <mergeCell ref="AA3:AB3"/>
    <mergeCell ref="AC4:AD5"/>
    <mergeCell ref="AE4:AF5"/>
    <mergeCell ref="AG4:AH5"/>
    <mergeCell ref="B13:C13"/>
    <mergeCell ref="B14:C14"/>
    <mergeCell ref="N5:O5"/>
    <mergeCell ref="A3:C7"/>
    <mergeCell ref="H3:I3"/>
    <mergeCell ref="J3:K3"/>
    <mergeCell ref="N4:Q4"/>
    <mergeCell ref="L4:M4"/>
    <mergeCell ref="L3:Q3"/>
    <mergeCell ref="H4:I4"/>
    <mergeCell ref="A24:C24"/>
    <mergeCell ref="B8:C8"/>
    <mergeCell ref="B9:C9"/>
    <mergeCell ref="B10:C10"/>
    <mergeCell ref="B11:C11"/>
    <mergeCell ref="B15:B21"/>
    <mergeCell ref="B22:C22"/>
    <mergeCell ref="A8:A22"/>
    <mergeCell ref="A23:C23"/>
    <mergeCell ref="B12:C12"/>
    <mergeCell ref="T23:V23"/>
    <mergeCell ref="T24:V24"/>
    <mergeCell ref="D3:E4"/>
    <mergeCell ref="F3:G4"/>
    <mergeCell ref="T3:V7"/>
    <mergeCell ref="T2:V2"/>
    <mergeCell ref="P5:Q5"/>
    <mergeCell ref="R3:S3"/>
    <mergeCell ref="J4:K4"/>
    <mergeCell ref="T8:T22"/>
    <mergeCell ref="U8:V8"/>
    <mergeCell ref="U9:V9"/>
    <mergeCell ref="U10:V10"/>
    <mergeCell ref="U11:V11"/>
    <mergeCell ref="U12:V12"/>
    <mergeCell ref="U13:V13"/>
    <mergeCell ref="U14:V14"/>
    <mergeCell ref="U15:U21"/>
    <mergeCell ref="U22:V22"/>
    <mergeCell ref="AQ4:AR5"/>
    <mergeCell ref="AO4:AP5"/>
    <mergeCell ref="AM4:AN5"/>
    <mergeCell ref="AK4:AL5"/>
    <mergeCell ref="W3:X4"/>
    <mergeCell ref="Y3:Z4"/>
    <mergeCell ref="AI4:AJ5"/>
    <mergeCell ref="AC3:AR3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45" r:id="rId1"/>
  <colBreaks count="2" manualBreakCount="2">
    <brk id="11" max="23" man="1"/>
    <brk id="30" max="23" man="1"/>
  </colBreaks>
  <ignoredErrors>
    <ignoredError sqref="W21:AR21 L21:R21 W22:Z22 AE22:AR22" formulaRange="1"/>
    <ignoredError sqref="AA22:AD2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2015-06-26T09:34:26Z</cp:lastPrinted>
  <dcterms:created xsi:type="dcterms:W3CDTF">2004-10-25T09:06:13Z</dcterms:created>
  <dcterms:modified xsi:type="dcterms:W3CDTF">2015-06-26T09:35:52Z</dcterms:modified>
  <cp:category/>
  <cp:version/>
  <cp:contentType/>
  <cp:contentStatus/>
</cp:coreProperties>
</file>