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325" activeTab="0"/>
  </bookViews>
  <sheets>
    <sheet name="表紙" sheetId="1" r:id="rId1"/>
    <sheet name="目次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</sheets>
  <definedNames>
    <definedName name="_xlnm.Print_Area" localSheetId="11">'P10'!$A$1:$E$14</definedName>
    <definedName name="_xlnm.Print_Area" localSheetId="12">'P11'!$A$1:$F$28</definedName>
    <definedName name="_xlnm.Print_Area" localSheetId="13">'P12'!$A$1:$T$30</definedName>
    <definedName name="_xlnm.Print_Area" localSheetId="4">'P3'!$A$1:$V$30</definedName>
    <definedName name="_xlnm.Print_Area" localSheetId="10">'P9'!$A$1:$F$35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<sst xmlns="http://schemas.openxmlformats.org/spreadsheetml/2006/main" count="374" uniqueCount="309">
  <si>
    <t>１６</t>
  </si>
  <si>
    <t>１８</t>
  </si>
  <si>
    <t>２０</t>
  </si>
  <si>
    <t>2．奈 良 県 観 光 客 数 の 推 移</t>
  </si>
  <si>
    <t>平成４年～平成２０年</t>
  </si>
  <si>
    <t>年</t>
  </si>
  <si>
    <t>平成　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</si>
  <si>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</si>
  <si>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</si>
  <si>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</si>
  <si>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</si>
  <si>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</si>
  <si>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</si>
  <si>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</si>
  <si>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</si>
  <si>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</si>
  <si>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</si>
  <si>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</si>
  <si>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</si>
  <si>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１９</t>
  </si>
  <si>
    <t>地域名</t>
  </si>
  <si>
    <t>奈良</t>
  </si>
  <si>
    <t>月ヶ瀬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</si>
  <si>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</si>
  <si>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</si>
  <si>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</si>
  <si>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</si>
  <si>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</si>
  <si>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</si>
  <si>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</si>
  <si>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</si>
  <si>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</si>
  <si>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</si>
  <si>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</si>
  <si>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</si>
  <si>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</si>
  <si>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</si>
  <si>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</si>
  <si>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</si>
  <si>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</si>
  <si>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</si>
  <si>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</si>
  <si>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計</t>
  </si>
  <si>
    <t>※市町村合併により月ヶ瀬地域は、奈良地域に含めています。</t>
  </si>
  <si>
    <t>-</t>
  </si>
  <si>
    <r>
      <t>７．観光客への聞き取り調査結果による１人あたりの観光消費額</t>
    </r>
    <r>
      <rPr>
        <sz val="20"/>
        <rFont val="ＭＳ Ｐ明朝"/>
        <family val="1"/>
      </rPr>
      <t xml:space="preserve">
　</t>
    </r>
    <r>
      <rPr>
        <sz val="14"/>
        <rFont val="ＭＳ Ｐ明朝"/>
        <family val="1"/>
      </rPr>
      <t>　（平成１８年４月～平成１９年３月調査）</t>
    </r>
  </si>
  <si>
    <t>（１）回収サンプル数</t>
  </si>
  <si>
    <t>（単位：人）</t>
  </si>
  <si>
    <t>季節</t>
  </si>
  <si>
    <t>日帰り</t>
  </si>
  <si>
    <t>宿泊</t>
  </si>
  <si>
    <t>春</t>
  </si>
  <si>
    <t>夏</t>
  </si>
  <si>
    <t>秋</t>
  </si>
  <si>
    <t>冬</t>
  </si>
  <si>
    <t>（２）１人あたりの観光消費額</t>
  </si>
  <si>
    <t>（単位：円）</t>
  </si>
  <si>
    <t>宿泊費</t>
  </si>
  <si>
    <t>－</t>
  </si>
  <si>
    <t>飲食費</t>
  </si>
  <si>
    <t>交通費</t>
  </si>
  <si>
    <t>土産物代</t>
  </si>
  <si>
    <t>入場・観覧費、その他</t>
  </si>
  <si>
    <t>総額</t>
  </si>
  <si>
    <t>８．上記調査結果に基づく平成20年総観光消費額（推計）</t>
  </si>
  <si>
    <t>（単位：億円）</t>
  </si>
  <si>
    <r>
      <t>９．観光客への聞き取り調査結果に基づく来訪者の発地
　　</t>
    </r>
    <r>
      <rPr>
        <sz val="12"/>
        <rFont val="ＪＳ明朝"/>
        <family val="1"/>
      </rPr>
      <t>（平成２０年４月～平成２１年３月調査）</t>
    </r>
  </si>
  <si>
    <t>北海道
・東北</t>
  </si>
  <si>
    <t>北関東</t>
  </si>
  <si>
    <t>埼玉</t>
  </si>
  <si>
    <t>千葉</t>
  </si>
  <si>
    <t>東京</t>
  </si>
  <si>
    <t>神奈川</t>
  </si>
  <si>
    <t>中部</t>
  </si>
  <si>
    <t>静岡</t>
  </si>
  <si>
    <t>愛知</t>
  </si>
  <si>
    <t>三重</t>
  </si>
  <si>
    <t>滋賀</t>
  </si>
  <si>
    <t>京都</t>
  </si>
  <si>
    <t>大阪</t>
  </si>
  <si>
    <t>兵庫</t>
  </si>
  <si>
    <t>和歌山</t>
  </si>
  <si>
    <t>中国
・四国</t>
  </si>
  <si>
    <t>九州</t>
  </si>
  <si>
    <t>合計</t>
  </si>
  <si>
    <t>※宿泊客シェア</t>
  </si>
  <si>
    <r>
      <t>首都圏　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％</t>
    </r>
  </si>
  <si>
    <t>中部圏　23.6％</t>
  </si>
  <si>
    <t>近畿圏　28.6％</t>
  </si>
  <si>
    <t>（埼玉から神奈川）</t>
  </si>
  <si>
    <t>（中部から三重）</t>
  </si>
  <si>
    <t>（滋賀から和歌山）</t>
  </si>
  <si>
    <t>３月</t>
  </si>
  <si>
    <t>４月</t>
  </si>
  <si>
    <t>５月</t>
  </si>
  <si>
    <t>６月</t>
  </si>
  <si>
    <t>７月</t>
  </si>
  <si>
    <t>８月</t>
  </si>
  <si>
    <t>９月</t>
  </si>
  <si>
    <t>３．奈良県地域別・月別観光客数</t>
  </si>
  <si>
    <t>(平成20年）</t>
  </si>
  <si>
    <t>月</t>
  </si>
  <si>
    <t>１月</t>
  </si>
  <si>
    <t>２月</t>
  </si>
  <si>
    <t>10月</t>
  </si>
  <si>
    <t>11月</t>
  </si>
  <si>
    <t>12月</t>
  </si>
  <si>
    <t>種別</t>
  </si>
  <si>
    <t>ホ　　テ  　ル</t>
  </si>
  <si>
    <t>旅　　　　　館</t>
  </si>
  <si>
    <t>簡　易　宿　所</t>
  </si>
  <si>
    <t>合　　　　　計</t>
  </si>
  <si>
    <t>市町村別</t>
  </si>
  <si>
    <t>施設数</t>
  </si>
  <si>
    <t>客室数</t>
  </si>
  <si>
    <t>収容人員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</si>
  <si>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</si>
  <si>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</si>
  <si>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</si>
  <si>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</si>
  <si>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</si>
  <si>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</si>
  <si>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</si>
  <si>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</si>
  <si>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</si>
  <si>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</si>
  <si>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市 部 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</si>
  <si>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</si>
  <si>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</si>
  <si>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</si>
  <si>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</si>
  <si>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</si>
  <si>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</si>
  <si>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</si>
  <si>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</si>
  <si>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</si>
  <si>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</si>
  <si>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</si>
  <si>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</si>
  <si>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</si>
  <si>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</si>
  <si>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</si>
  <si>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</si>
  <si>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</si>
  <si>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</si>
  <si>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</si>
  <si>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</si>
  <si>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</si>
  <si>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</si>
  <si>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</si>
  <si>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</si>
  <si>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</si>
  <si>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</si>
  <si>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</si>
  <si>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</si>
  <si>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</si>
  <si>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</si>
  <si>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</si>
  <si>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</si>
  <si>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</si>
  <si>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</si>
  <si>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郡 部 計</t>
  </si>
  <si>
    <t>合　　計</t>
  </si>
  <si>
    <t>４．　県 内 の 旅 館 等 施 設 状 況</t>
  </si>
  <si>
    <t>(平成21年3月31日現在)</t>
  </si>
  <si>
    <t>葛城市</t>
  </si>
  <si>
    <t>宇陀市</t>
  </si>
  <si>
    <t>　　(消費・生活安全課・保健所調)</t>
  </si>
  <si>
    <t>５．観光客宿泊状況</t>
  </si>
  <si>
    <t>（単位：千人）</t>
  </si>
  <si>
    <t>年　</t>
  </si>
  <si>
    <t>平成15年</t>
  </si>
  <si>
    <t>平成16年</t>
  </si>
  <si>
    <t>平成17年</t>
  </si>
  <si>
    <t>平成18年</t>
  </si>
  <si>
    <t>平成19年</t>
  </si>
  <si>
    <t>平成20年</t>
  </si>
  <si>
    <t>種　別</t>
  </si>
  <si>
    <t>増減</t>
  </si>
  <si>
    <t>前年比（％）</t>
  </si>
  <si>
    <t>一般観光客</t>
  </si>
  <si>
    <t>修学旅行客</t>
  </si>
  <si>
    <t>合　　　計</t>
  </si>
  <si>
    <t>６．交通機関利用者数からの入込者数推計</t>
  </si>
  <si>
    <t>（１）ＪＲ主要駅</t>
  </si>
  <si>
    <t>駅名</t>
  </si>
  <si>
    <t>平成19年　（人）</t>
  </si>
  <si>
    <t>平成20年　（人）</t>
  </si>
  <si>
    <t>前年比</t>
  </si>
  <si>
    <t>奈良</t>
  </si>
  <si>
    <t>郡山</t>
  </si>
  <si>
    <t>法隆寺</t>
  </si>
  <si>
    <t>王寺</t>
  </si>
  <si>
    <t>三郷</t>
  </si>
  <si>
    <t>三輪</t>
  </si>
  <si>
    <t>高田</t>
  </si>
  <si>
    <t>（２）近鉄主要駅</t>
  </si>
  <si>
    <t>近鉄奈良</t>
  </si>
  <si>
    <t>大和西大寺</t>
  </si>
  <si>
    <t>西ノ京</t>
  </si>
  <si>
    <t>信貴山下</t>
  </si>
  <si>
    <t>近鉄郡山</t>
  </si>
  <si>
    <t>ファミリー公園前</t>
  </si>
  <si>
    <t>大和八木</t>
  </si>
  <si>
    <t>橿原神宮前</t>
  </si>
  <si>
    <t>飛鳥</t>
  </si>
  <si>
    <t>岡寺</t>
  </si>
  <si>
    <t>壷阪山</t>
  </si>
  <si>
    <t>桜井</t>
  </si>
  <si>
    <t>長谷寺</t>
  </si>
  <si>
    <t>室生口大野</t>
  </si>
  <si>
    <t>近鉄御所</t>
  </si>
  <si>
    <t>当麻寺</t>
  </si>
  <si>
    <t>二上神社口</t>
  </si>
  <si>
    <t>吉野</t>
  </si>
  <si>
    <t>下市口</t>
  </si>
  <si>
    <t>大和上市</t>
  </si>
  <si>
    <t>奈良県観光客動態調査報告書</t>
  </si>
  <si>
    <t>奈良県地域振興部</t>
  </si>
  <si>
    <t>文化観光局観光振興課</t>
  </si>
  <si>
    <t>目　　　　　次</t>
  </si>
  <si>
    <t>１．奈良県観光客動態調査報告</t>
  </si>
  <si>
    <t>（１）全国の観光概要　・・・・・・・・・・・・・・・・・・・・・・・・・・・・・・・・・・・・・・・</t>
  </si>
  <si>
    <t>１</t>
  </si>
  <si>
    <t>（２）本県の観光概要　・・・・・・・・・・・・・・・・・・・・・・・・・・・・・・・・・・・・・・・</t>
  </si>
  <si>
    <t>①宿泊施設の概要　・・・・・・・・・・・・・・・・・・・・・・・・・・・・・・・・・・・</t>
  </si>
  <si>
    <t>２</t>
  </si>
  <si>
    <t>②宿泊人数の推計　・・・・・・・・・・・・・・・・・・・・・・・・・・・・・・・・・・・</t>
  </si>
  <si>
    <t>③外国人観光客の状況　・・・・・・・・・・・・・・・・・・・・・・・・・・・・・・・</t>
  </si>
  <si>
    <t>④観光消費による直接消費額　・・・・・・・・・・・・・・・・・・・・・・・・・</t>
  </si>
  <si>
    <t>⑤来訪者の発地　・・・・・・・・・・・・・・・・・・・・・・・・・・・・・・・・・・・</t>
  </si>
  <si>
    <t>４．県内の旅館等施設状況　・・・・・・・・・・・・・・・・・・・・・・・・・・・・・・・・・・・・・</t>
  </si>
  <si>
    <t>５．観光客宿泊状況　・・・・・・・・・・・・・・・・・・・・・・・・・・・・・・・・・・・・・・・・・・</t>
  </si>
  <si>
    <t>６．交通機関利用者数からの入込者数推計</t>
  </si>
  <si>
    <t>（１）ＪＲ主要駅　・・・・・・・・・・・・・・・・・・・・・・・・・・・・・・・・・・・・・・・・・・</t>
  </si>
  <si>
    <t>（２）近鉄主要駅　・・・・・・・・・・・・・・・・・・・・・・・・・・・・・・・・・・・・・・・・</t>
  </si>
  <si>
    <t>（３）主な駐車場利用状況　・・・・・・・・・・・・・・・・・・・・・・・・・・・・・・・・・</t>
  </si>
  <si>
    <t>７．観光客への聞き取り調査結果</t>
  </si>
  <si>
    <t>（１）回収サンプル数　・・・・・・・・・・・・・・・・・・・・・・・・・・・・・・・・・・・・・・</t>
  </si>
  <si>
    <t>（２）１人あたりの観光消費額　・・・・・・・・・・・・・・・・・・・・・・・・・・・・・・・</t>
  </si>
  <si>
    <t>８．観光客への聞き取り調査結果に基づく総観光消費額　・・・・・・・・・・・・・・・・・・</t>
  </si>
  <si>
    <t>９．観光客への聞き取り調査結果に基づく来訪者の発地　・・・・・・・・・・・・・・・・・・</t>
  </si>
  <si>
    <t>１．奈良県観光客動態調査報告</t>
  </si>
  <si>
    <t>（１）全国の観光概要</t>
  </si>
  <si>
    <t>（２）本県の観光概要</t>
  </si>
  <si>
    <t>①宿泊施設の概要</t>
  </si>
  <si>
    <t>②宿泊人数の推計</t>
  </si>
  <si>
    <t>③外国人観光客の状況</t>
  </si>
  <si>
    <t>④観光消費による直接消費額</t>
  </si>
  <si>
    <t>平成２０年（１月～１２月）</t>
  </si>
  <si>
    <t>３．奈良県地域別・月別観光客数　・・・・・・・・・・・・・・・・・・</t>
  </si>
  <si>
    <t>２．奈良県観光客数の推移（平成４年～平成20年）　・・・・・・・・・・・・・・・・・・・・・・・・・・・・・・・・・</t>
  </si>
  <si>
    <t>３、4</t>
  </si>
  <si>
    <t>５、６</t>
  </si>
  <si>
    <t>７</t>
  </si>
  <si>
    <t>８</t>
  </si>
  <si>
    <t>９</t>
  </si>
  <si>
    <t>１０</t>
  </si>
  <si>
    <t>１１</t>
  </si>
  <si>
    <t>１２</t>
  </si>
  <si>
    <t>（３）主な駐車場利用状況</t>
  </si>
  <si>
    <t>駐　　車　　場　　名</t>
  </si>
  <si>
    <t>車　　種</t>
  </si>
  <si>
    <t>平成19年（台）</t>
  </si>
  <si>
    <t>平成20年（台）</t>
  </si>
  <si>
    <t>対前年比（％）</t>
  </si>
  <si>
    <t>県営駐車場
（登大路、大仏前、高畑）</t>
  </si>
  <si>
    <t>バス</t>
  </si>
  <si>
    <t>乗用車</t>
  </si>
  <si>
    <t>二輪車</t>
  </si>
  <si>
    <t>その他奈良市内主要駐車場</t>
  </si>
  <si>
    <t>バス</t>
  </si>
  <si>
    <t>町営法隆寺駐車場</t>
  </si>
  <si>
    <t>明日香・石舞台駐車場</t>
  </si>
  <si>
    <t>バス</t>
  </si>
  <si>
    <t>　この調査は、平成２０年１月から１２月までの１年間の観光客数をＪＲ・近鉄の主要駅乗降客数、国立・国定公園及び県立自然公園等利用人数、各社寺の拝観者数、各観光施設の来訪者等の資料を総合して推計し、観光客の動向を把握しようとするものである。</t>
  </si>
  <si>
    <t xml:space="preserve">  平成２1年度版観光白書（国土交通省編）において、「平成２０年度における国民1人当たりの国内宿泊観光旅行回数は、1．５５回と推計され、対前年度比で３.３％増となっている。また、国民１人当たりの国内宿泊観光旅行宿泊数は、２.４４泊と推計され、対前年度比０.８％増となっている。」と報告されている。
　一方、「平成２０年の訪日外国人旅行者数は、８３５万人(対前年比0．０５％増)となり過去最高値を達成した。国・地域別にみると、アジアが６１５万人で全体の７３．７％を占め、次いで北アメリカが９７万人(１１．６％)、ヨーロッパが８９万人(１０．６%)、の順となっている。」と報告されている。</t>
  </si>
  <si>
    <t xml:space="preserve">  平成２０年の推計観光客数は、前年に比べて１.３８％、４８９千人増の３５,７９０千人であった。
  月ごとの入込数を平成１９年と比較すると、１月から６月にかけて２.７％増加、７月から１２月までの間においては０.２５％減少している。
　地域別では、奈良、矢田、信貴、明日香、斑鳩、橿原、室生・長谷、大峯山南部、吉野山の９地域で増加、生駒、曽爾、二上・當麻、大台ケ原、大峯山北部、高野・龍神など１１地域で減少となっている。</t>
  </si>
  <si>
    <t xml:space="preserve">  平成２１年３月３１日現在の旅館等施設状況は、ホテル５５、旅館４４１、簡易宿所２７１、合計７６７の施設が県内にあり、収容人員は、合計で３５,３５２人である。その内、奈良市内の収容人員は、１２,４４８人で、県全体の収容人員の３５.２％を占めている。</t>
  </si>
  <si>
    <t xml:space="preserve">  平成２０年の奈良県での宿泊客は、３,５０５千人、宿泊率は９.８％で、前年に比べ８６千人（２.５０％）の増加となっている。その内訳は、一般観光客が８０千人（２.６０％）の増加で３,１９８千人、修学旅行生が６千人（２.００％）の増加で３０７千人となっている。</t>
  </si>
  <si>
    <t>　（独）国際観光振興機構の平成２０年度のアンケ－ト調査では奈良県への外国人の訪問率は、６.５％、東京、大阪、京都、神奈川、千葉、愛知、福岡、兵庫、北海道に次いで全国で１０番目となっている。</t>
  </si>
  <si>
    <t>　来訪者の発地を日帰り、宿泊別にみると、日帰りの場合、最も多いのが奈良県の３１.９%、次いで大阪府の２８.６%、京都府の６.７%となっている。一方、宿泊の場合、最も多いのが東京都の１２.４%、次いで大阪府の１１.８%、愛知県の９.８%となっている。</t>
  </si>
  <si>
    <t>日帰り</t>
  </si>
  <si>
    <t>宿泊</t>
  </si>
  <si>
    <t>全体</t>
  </si>
  <si>
    <t>　平成１８年４月～平成１９年３月に観光客への聞き取り調査を行った結果、１人あたりの観光消費額は、日帰り客が３,６９０.５円、宿泊客が３０,１１４.５円であった。
　このことから、平成２０年の観光による直接消費額は２,２４７億円であったと推計している。</t>
  </si>
  <si>
    <t>⑤来訪者の発地</t>
  </si>
  <si>
    <t>奈良</t>
  </si>
  <si>
    <t>月ヶ瀬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</si>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</sst>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&quot;\&quot;#,##0;\-&quot;\&quot;#,##0"/>
    <numFmt numFmtId="179" formatCode="&quot;\&quot;#,##0;[Red]\-&quot;\&quot;#,##0"/>
    <numFmt numFmtId="180" formatCode="0.0%"/>
    <numFmt numFmtId="181" formatCode="#,##0;&quot;△ &quot;#,##0"/>
    <numFmt numFmtId="182" formatCode="#,##0_ "/>
    <numFmt numFmtId="183" formatCode="0.0_ 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#,##0.0"/>
    <numFmt numFmtId="191" formatCode="#,##0.0,,;[Red]#,##0.0,,"/>
    <numFmt numFmtId="192" formatCode="#,###&quot;人&quot;"/>
    <numFmt numFmtId="193" formatCode="#,##0.0&quot;億&quot;&quot;円&quot;"/>
    <numFmt numFmtId="194" formatCode="#,##0&quot;億&quot;&quot;円&quot;"/>
    <numFmt numFmtId="195" formatCode="#,##0&quot;件&quot;"/>
    <numFmt numFmtId="196" formatCode="#,##0&quot;人&quot;"/>
    <numFmt numFmtId="197" formatCode="#,##0.0_ "/>
    <numFmt numFmtId="198" formatCode="#,##0.0;[Red]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..;[Red]#,##0.0.."/>
    <numFmt numFmtId="204" formatCode="0.000%"/>
    <numFmt numFmtId="205" formatCode="#,##0_);[Red]\(#,##0\)"/>
    <numFmt numFmtId="206" formatCode="\(#,##0\);\(&quot;△&quot;#,##0\)"/>
    <numFmt numFmtId="207" formatCode="#,##0.000;[Red]\-#,##0.000"/>
    <numFmt numFmtId="208" formatCode="#,##0.0000;[Red]\-#,##0.0000"/>
    <numFmt numFmtId="209" formatCode="#,##0.00000;[Red]\-#,##0.00000"/>
    <numFmt numFmtId="210" formatCode="#,##0.000000;[Red]\-#,##0.000000"/>
    <numFmt numFmtId="211" formatCode="#,##0.0000000;[Red]\-#,##0.0000000"/>
    <numFmt numFmtId="212" formatCode="\(0.0%\)"/>
  </numFmts>
  <fonts count="3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20"/>
      <name val="ＪＳ明朝"/>
      <family val="1"/>
    </font>
    <font>
      <sz val="11"/>
      <name val="ＪＳ明朝"/>
      <family val="1"/>
    </font>
    <font>
      <sz val="16"/>
      <name val="ＭＳ Ｐ明朝"/>
      <family val="1"/>
    </font>
    <font>
      <sz val="34.25"/>
      <name val="ＭＳ Ｐゴシック"/>
      <family val="3"/>
    </font>
    <font>
      <sz val="20.75"/>
      <name val="ＭＳ Ｐゴシック"/>
      <family val="3"/>
    </font>
    <font>
      <sz val="16"/>
      <name val="ＭＳ Ｐゴシック"/>
      <family val="3"/>
    </font>
    <font>
      <sz val="11"/>
      <name val="ｺﾞｼｯｸ"/>
      <family val="3"/>
    </font>
    <font>
      <sz val="18"/>
      <name val="ＪＳ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ＪＳ明朝"/>
      <family val="1"/>
    </font>
    <font>
      <sz val="10"/>
      <name val="ＪＳ明朝"/>
      <family val="1"/>
    </font>
    <font>
      <sz val="8.25"/>
      <name val="ＭＳ Ｐゴシック"/>
      <family val="3"/>
    </font>
    <font>
      <sz val="8"/>
      <name val="ＭＳ Ｐゴシック"/>
      <family val="3"/>
    </font>
    <font>
      <b/>
      <sz val="9.75"/>
      <name val="ＭＳ Ｐゴシック"/>
      <family val="3"/>
    </font>
    <font>
      <sz val="11"/>
      <name val="標準ゴシック"/>
      <family val="3"/>
    </font>
    <font>
      <sz val="13"/>
      <name val="ＪＳ明朝"/>
      <family val="1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24.25"/>
      <name val="ＭＳ Ｐゴシック"/>
      <family val="3"/>
    </font>
    <font>
      <b/>
      <sz val="16.75"/>
      <name val="ＭＳ Ｐゴシック"/>
      <family val="3"/>
    </font>
    <font>
      <b/>
      <sz val="14"/>
      <name val="ＭＳ Ｐゴシック"/>
      <family val="3"/>
    </font>
    <font>
      <sz val="19.25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u val="single"/>
      <sz val="11"/>
      <name val="ＪＳ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hair"/>
      <top style="hair"/>
      <bottom style="hair"/>
      <diagonal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8" fontId="0" fillId="0" borderId="0" xfId="17" applyAlignment="1">
      <alignment/>
    </xf>
    <xf numFmtId="38" fontId="5" fillId="0" borderId="0" xfId="17" applyFont="1" applyAlignment="1">
      <alignment horizontal="right" vertical="center"/>
    </xf>
    <xf numFmtId="38" fontId="5" fillId="0" borderId="1" xfId="17" applyFont="1" applyBorder="1" applyAlignment="1">
      <alignment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5" fillId="0" borderId="5" xfId="17" applyFont="1" applyBorder="1" applyAlignment="1">
      <alignment horizontal="center" vertical="center" shrinkToFit="1"/>
    </xf>
    <xf numFmtId="38" fontId="5" fillId="0" borderId="6" xfId="17" applyFont="1" applyBorder="1" applyAlignment="1">
      <alignment vertical="center"/>
    </xf>
    <xf numFmtId="38" fontId="0" fillId="0" borderId="7" xfId="17" applyBorder="1" applyAlignment="1">
      <alignment/>
    </xf>
    <xf numFmtId="38" fontId="5" fillId="0" borderId="8" xfId="17" applyFont="1" applyBorder="1" applyAlignment="1">
      <alignment horizontal="right" vertical="center" shrinkToFit="1"/>
    </xf>
    <xf numFmtId="38" fontId="5" fillId="0" borderId="9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8" fontId="5" fillId="0" borderId="23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25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27" xfId="17" applyFont="1" applyBorder="1" applyAlignment="1">
      <alignment vertical="center"/>
    </xf>
    <xf numFmtId="38" fontId="5" fillId="0" borderId="28" xfId="17" applyFont="1" applyBorder="1" applyAlignment="1">
      <alignment vertical="center"/>
    </xf>
    <xf numFmtId="0" fontId="15" fillId="0" borderId="0" xfId="25" applyFont="1">
      <alignment vertical="center"/>
      <protection/>
    </xf>
    <xf numFmtId="0" fontId="12" fillId="0" borderId="0" xfId="25" applyFont="1" applyAlignment="1">
      <alignment horizontal="centerContinuous" vertical="center"/>
      <protection/>
    </xf>
    <xf numFmtId="0" fontId="15" fillId="0" borderId="0" xfId="25" applyFont="1" applyAlignment="1">
      <alignment horizontal="centerContinuous" vertical="center"/>
      <protection/>
    </xf>
    <xf numFmtId="0" fontId="13" fillId="0" borderId="0" xfId="25" applyFont="1">
      <alignment vertical="center"/>
      <protection/>
    </xf>
    <xf numFmtId="0" fontId="13" fillId="0" borderId="0" xfId="25" applyFont="1" applyFill="1" applyAlignment="1">
      <alignment horizontal="right"/>
      <protection/>
    </xf>
    <xf numFmtId="0" fontId="13" fillId="0" borderId="29" xfId="25" applyFont="1" applyBorder="1" applyAlignment="1">
      <alignment horizontal="center" vertical="center"/>
      <protection/>
    </xf>
    <xf numFmtId="0" fontId="13" fillId="0" borderId="30" xfId="25" applyFont="1" applyBorder="1" applyAlignment="1">
      <alignment horizontal="distributed" vertical="center"/>
      <protection/>
    </xf>
    <xf numFmtId="0" fontId="13" fillId="0" borderId="31" xfId="25" applyFont="1" applyBorder="1" applyAlignment="1">
      <alignment horizontal="center" vertical="center"/>
      <protection/>
    </xf>
    <xf numFmtId="0" fontId="13" fillId="0" borderId="32" xfId="25" applyFont="1" applyBorder="1" applyAlignment="1">
      <alignment horizontal="center" vertical="center"/>
      <protection/>
    </xf>
    <xf numFmtId="0" fontId="13" fillId="0" borderId="33" xfId="25" applyFont="1" applyBorder="1" applyAlignment="1">
      <alignment horizontal="center" vertical="center"/>
      <protection/>
    </xf>
    <xf numFmtId="0" fontId="13" fillId="0" borderId="0" xfId="25" applyFont="1" applyBorder="1" applyAlignment="1">
      <alignment horizontal="distributed" vertical="center"/>
      <protection/>
    </xf>
    <xf numFmtId="0" fontId="13" fillId="0" borderId="34" xfId="25" applyFont="1" applyBorder="1" applyAlignment="1">
      <alignment horizontal="distributed" vertical="center"/>
      <protection/>
    </xf>
    <xf numFmtId="0" fontId="13" fillId="0" borderId="35" xfId="25" applyFont="1" applyBorder="1" applyAlignment="1">
      <alignment horizontal="distributed" vertical="center"/>
      <protection/>
    </xf>
    <xf numFmtId="0" fontId="13" fillId="0" borderId="36" xfId="25" applyFont="1" applyBorder="1" applyAlignment="1">
      <alignment horizontal="distributed" vertical="center"/>
      <protection/>
    </xf>
    <xf numFmtId="38" fontId="13" fillId="0" borderId="37" xfId="17" applyFont="1" applyBorder="1" applyAlignment="1">
      <alignment vertical="center"/>
    </xf>
    <xf numFmtId="38" fontId="13" fillId="0" borderId="38" xfId="17" applyFont="1" applyBorder="1" applyAlignment="1">
      <alignment vertical="center"/>
    </xf>
    <xf numFmtId="180" fontId="13" fillId="0" borderId="0" xfId="25" applyNumberFormat="1" applyFont="1" applyBorder="1">
      <alignment vertical="center"/>
      <protection/>
    </xf>
    <xf numFmtId="0" fontId="13" fillId="0" borderId="39" xfId="25" applyFont="1" applyBorder="1" applyAlignment="1">
      <alignment horizontal="distributed" vertical="center"/>
      <protection/>
    </xf>
    <xf numFmtId="0" fontId="13" fillId="0" borderId="40" xfId="25" applyFont="1" applyBorder="1" applyAlignment="1">
      <alignment horizontal="distributed" vertical="center"/>
      <protection/>
    </xf>
    <xf numFmtId="0" fontId="13" fillId="0" borderId="41" xfId="25" applyFont="1" applyBorder="1" applyAlignment="1">
      <alignment horizontal="distributed" vertical="center"/>
      <protection/>
    </xf>
    <xf numFmtId="38" fontId="13" fillId="0" borderId="42" xfId="17" applyFont="1" applyBorder="1" applyAlignment="1">
      <alignment vertical="center"/>
    </xf>
    <xf numFmtId="38" fontId="13" fillId="0" borderId="43" xfId="17" applyFont="1" applyBorder="1" applyAlignment="1">
      <alignment vertical="center"/>
    </xf>
    <xf numFmtId="0" fontId="13" fillId="0" borderId="44" xfId="25" applyFont="1" applyBorder="1" applyAlignment="1">
      <alignment horizontal="center" vertical="center"/>
      <protection/>
    </xf>
    <xf numFmtId="0" fontId="13" fillId="0" borderId="45" xfId="25" applyFont="1" applyBorder="1" applyAlignment="1">
      <alignment horizontal="center" vertical="center"/>
      <protection/>
    </xf>
    <xf numFmtId="0" fontId="13" fillId="0" borderId="46" xfId="25" applyFont="1" applyBorder="1" applyAlignment="1">
      <alignment horizontal="center" vertical="center"/>
      <protection/>
    </xf>
    <xf numFmtId="3" fontId="13" fillId="0" borderId="47" xfId="25" applyNumberFormat="1" applyFont="1" applyBorder="1">
      <alignment vertical="center"/>
      <protection/>
    </xf>
    <xf numFmtId="3" fontId="13" fillId="0" borderId="48" xfId="25" applyNumberFormat="1" applyFont="1" applyBorder="1">
      <alignment vertical="center"/>
      <protection/>
    </xf>
    <xf numFmtId="0" fontId="13" fillId="0" borderId="0" xfId="25" applyFont="1" applyFill="1">
      <alignment vertical="center"/>
      <protection/>
    </xf>
    <xf numFmtId="0" fontId="13" fillId="0" borderId="0" xfId="25" applyFont="1" applyFill="1" applyAlignment="1">
      <alignment horizontal="right" vertical="center"/>
      <protection/>
    </xf>
    <xf numFmtId="190" fontId="13" fillId="0" borderId="37" xfId="25" applyNumberFormat="1" applyFont="1" applyFill="1" applyBorder="1" applyAlignment="1">
      <alignment horizontal="right" vertical="center"/>
      <protection/>
    </xf>
    <xf numFmtId="190" fontId="13" fillId="0" borderId="38" xfId="25" applyNumberFormat="1" applyFont="1" applyFill="1" applyBorder="1">
      <alignment vertical="center"/>
      <protection/>
    </xf>
    <xf numFmtId="0" fontId="13" fillId="0" borderId="34" xfId="25" applyFont="1" applyFill="1" applyBorder="1" applyAlignment="1">
      <alignment horizontal="distributed" vertical="center"/>
      <protection/>
    </xf>
    <xf numFmtId="0" fontId="13" fillId="0" borderId="35" xfId="25" applyFont="1" applyFill="1" applyBorder="1" applyAlignment="1">
      <alignment horizontal="distributed" vertical="center"/>
      <protection/>
    </xf>
    <xf numFmtId="0" fontId="13" fillId="0" borderId="36" xfId="25" applyFont="1" applyFill="1" applyBorder="1" applyAlignment="1">
      <alignment horizontal="distributed" vertical="center"/>
      <protection/>
    </xf>
    <xf numFmtId="190" fontId="13" fillId="0" borderId="37" xfId="25" applyNumberFormat="1" applyFont="1" applyFill="1" applyBorder="1">
      <alignment vertical="center"/>
      <protection/>
    </xf>
    <xf numFmtId="0" fontId="13" fillId="0" borderId="39" xfId="25" applyFont="1" applyFill="1" applyBorder="1" applyAlignment="1">
      <alignment horizontal="distributed" vertical="center"/>
      <protection/>
    </xf>
    <xf numFmtId="0" fontId="13" fillId="0" borderId="40" xfId="25" applyFont="1" applyBorder="1" applyAlignment="1">
      <alignment horizontal="distributed" vertical="center" wrapText="1"/>
      <protection/>
    </xf>
    <xf numFmtId="190" fontId="13" fillId="0" borderId="42" xfId="25" applyNumberFormat="1" applyFont="1" applyFill="1" applyBorder="1">
      <alignment vertical="center"/>
      <protection/>
    </xf>
    <xf numFmtId="190" fontId="13" fillId="0" borderId="43" xfId="25" applyNumberFormat="1" applyFont="1" applyFill="1" applyBorder="1">
      <alignment vertical="center"/>
      <protection/>
    </xf>
    <xf numFmtId="0" fontId="13" fillId="0" borderId="44" xfId="25" applyFont="1" applyFill="1" applyBorder="1" applyAlignment="1">
      <alignment horizontal="center" vertical="center"/>
      <protection/>
    </xf>
    <xf numFmtId="0" fontId="13" fillId="0" borderId="45" xfId="25" applyFont="1" applyFill="1" applyBorder="1" applyAlignment="1">
      <alignment horizontal="center" vertical="center"/>
      <protection/>
    </xf>
    <xf numFmtId="0" fontId="13" fillId="0" borderId="46" xfId="25" applyFont="1" applyFill="1" applyBorder="1" applyAlignment="1">
      <alignment horizontal="center" vertical="center"/>
      <protection/>
    </xf>
    <xf numFmtId="190" fontId="13" fillId="0" borderId="47" xfId="25" applyNumberFormat="1" applyFont="1" applyFill="1" applyBorder="1">
      <alignment vertical="center"/>
      <protection/>
    </xf>
    <xf numFmtId="190" fontId="13" fillId="0" borderId="48" xfId="25" applyNumberFormat="1" applyFont="1" applyFill="1" applyBorder="1">
      <alignment vertical="center"/>
      <protection/>
    </xf>
    <xf numFmtId="0" fontId="14" fillId="0" borderId="0" xfId="25" applyFont="1" applyAlignment="1">
      <alignment horizontal="centerContinuous" vertical="center" wrapText="1"/>
      <protection/>
    </xf>
    <xf numFmtId="0" fontId="14" fillId="0" borderId="0" xfId="25" applyFont="1" applyAlignment="1">
      <alignment horizontal="centerContinuous" vertical="center"/>
      <protection/>
    </xf>
    <xf numFmtId="0" fontId="13" fillId="0" borderId="0" xfId="25" applyFont="1" applyAlignment="1">
      <alignment horizontal="right"/>
      <protection/>
    </xf>
    <xf numFmtId="0" fontId="13" fillId="0" borderId="29" xfId="25" applyFont="1" applyFill="1" applyBorder="1" applyAlignment="1">
      <alignment horizontal="center" vertical="center"/>
      <protection/>
    </xf>
    <xf numFmtId="0" fontId="13" fillId="0" borderId="30" xfId="25" applyFont="1" applyFill="1" applyBorder="1" applyAlignment="1">
      <alignment horizontal="distributed" vertical="center"/>
      <protection/>
    </xf>
    <xf numFmtId="0" fontId="13" fillId="0" borderId="31" xfId="25" applyFont="1" applyFill="1" applyBorder="1" applyAlignment="1">
      <alignment horizontal="center" vertical="center"/>
      <protection/>
    </xf>
    <xf numFmtId="0" fontId="15" fillId="0" borderId="0" xfId="25" applyFont="1" applyAlignment="1">
      <alignment horizontal="right" vertical="center"/>
      <protection/>
    </xf>
    <xf numFmtId="180" fontId="5" fillId="0" borderId="0" xfId="26" applyNumberFormat="1" applyFont="1" applyBorder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6" applyFont="1" applyBorder="1">
      <alignment vertical="center"/>
      <protection/>
    </xf>
    <xf numFmtId="10" fontId="5" fillId="0" borderId="0" xfId="25" applyNumberFormat="1" applyFont="1">
      <alignment vertical="center"/>
      <protection/>
    </xf>
    <xf numFmtId="0" fontId="17" fillId="0" borderId="37" xfId="26" applyFont="1" applyFill="1" applyBorder="1" applyAlignment="1">
      <alignment horizontal="center" vertical="center"/>
      <protection/>
    </xf>
    <xf numFmtId="0" fontId="17" fillId="0" borderId="37" xfId="26" applyFont="1" applyFill="1" applyBorder="1" applyAlignment="1">
      <alignment horizontal="center" vertical="center" wrapText="1"/>
      <protection/>
    </xf>
    <xf numFmtId="0" fontId="17" fillId="0" borderId="37" xfId="25" applyFont="1" applyFill="1" applyBorder="1" applyAlignment="1">
      <alignment horizontal="center" vertical="center"/>
      <protection/>
    </xf>
    <xf numFmtId="0" fontId="17" fillId="0" borderId="37" xfId="25" applyFont="1" applyFill="1" applyBorder="1" applyAlignment="1">
      <alignment horizontal="center" vertical="center" wrapText="1"/>
      <protection/>
    </xf>
    <xf numFmtId="0" fontId="17" fillId="0" borderId="0" xfId="25" applyFont="1" applyFill="1" applyBorder="1" applyAlignment="1">
      <alignment horizontal="center" vertical="center"/>
      <protection/>
    </xf>
    <xf numFmtId="10" fontId="17" fillId="0" borderId="0" xfId="25" applyNumberFormat="1" applyFont="1" applyFill="1" applyAlignment="1">
      <alignment horizontal="center" vertical="center"/>
      <protection/>
    </xf>
    <xf numFmtId="0" fontId="17" fillId="0" borderId="0" xfId="25" applyFont="1" applyFill="1" applyAlignment="1">
      <alignment horizontal="center" vertical="center"/>
      <protection/>
    </xf>
    <xf numFmtId="0" fontId="17" fillId="0" borderId="49" xfId="26" applyFont="1" applyFill="1" applyBorder="1">
      <alignment vertical="center"/>
      <protection/>
    </xf>
    <xf numFmtId="182" fontId="17" fillId="0" borderId="0" xfId="26" applyNumberFormat="1" applyFont="1" applyFill="1" applyBorder="1">
      <alignment vertical="center"/>
      <protection/>
    </xf>
    <xf numFmtId="10" fontId="17" fillId="0" borderId="0" xfId="25" applyNumberFormat="1" applyFont="1" applyFill="1">
      <alignment vertical="center"/>
      <protection/>
    </xf>
    <xf numFmtId="0" fontId="17" fillId="0" borderId="0" xfId="25" applyFont="1" applyFill="1">
      <alignment vertical="center"/>
      <protection/>
    </xf>
    <xf numFmtId="0" fontId="17" fillId="0" borderId="50" xfId="26" applyFont="1" applyFill="1" applyBorder="1">
      <alignment vertical="center"/>
      <protection/>
    </xf>
    <xf numFmtId="180" fontId="17" fillId="0" borderId="0" xfId="26" applyNumberFormat="1" applyFont="1" applyFill="1" applyBorder="1">
      <alignment vertical="center"/>
      <protection/>
    </xf>
    <xf numFmtId="0" fontId="0" fillId="0" borderId="0" xfId="25" applyFill="1">
      <alignment vertical="center"/>
      <protection/>
    </xf>
    <xf numFmtId="0" fontId="0" fillId="0" borderId="3" xfId="25" applyFill="1" applyBorder="1">
      <alignment vertical="center"/>
      <protection/>
    </xf>
    <xf numFmtId="0" fontId="0" fillId="0" borderId="51" xfId="25" applyFill="1" applyBorder="1">
      <alignment vertical="center"/>
      <protection/>
    </xf>
    <xf numFmtId="0" fontId="0" fillId="0" borderId="51" xfId="25" applyFont="1" applyFill="1" applyBorder="1">
      <alignment vertical="center"/>
      <protection/>
    </xf>
    <xf numFmtId="0" fontId="0" fillId="0" borderId="2" xfId="25" applyFill="1" applyBorder="1">
      <alignment vertical="center"/>
      <protection/>
    </xf>
    <xf numFmtId="0" fontId="0" fillId="0" borderId="5" xfId="25" applyFill="1" applyBorder="1">
      <alignment vertical="center"/>
      <protection/>
    </xf>
    <xf numFmtId="0" fontId="0" fillId="0" borderId="52" xfId="25" applyFill="1" applyBorder="1">
      <alignment vertical="center"/>
      <protection/>
    </xf>
    <xf numFmtId="0" fontId="0" fillId="0" borderId="52" xfId="25" applyBorder="1">
      <alignment vertical="center"/>
      <protection/>
    </xf>
    <xf numFmtId="0" fontId="0" fillId="0" borderId="8" xfId="25" applyFill="1" applyBorder="1">
      <alignment vertical="center"/>
      <protection/>
    </xf>
    <xf numFmtId="0" fontId="0" fillId="0" borderId="0" xfId="25">
      <alignment vertical="center"/>
      <protection/>
    </xf>
    <xf numFmtId="38" fontId="5" fillId="0" borderId="53" xfId="17" applyFont="1" applyBorder="1" applyAlignment="1">
      <alignment vertical="center"/>
    </xf>
    <xf numFmtId="38" fontId="5" fillId="0" borderId="9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54" xfId="17" applyFont="1" applyBorder="1" applyAlignment="1">
      <alignment vertical="center"/>
    </xf>
    <xf numFmtId="38" fontId="5" fillId="0" borderId="55" xfId="17" applyFont="1" applyBorder="1" applyAlignment="1">
      <alignment vertical="center"/>
    </xf>
    <xf numFmtId="38" fontId="5" fillId="0" borderId="56" xfId="17" applyFont="1" applyBorder="1" applyAlignment="1">
      <alignment vertical="center"/>
    </xf>
    <xf numFmtId="38" fontId="5" fillId="0" borderId="57" xfId="17" applyFont="1" applyBorder="1" applyAlignment="1">
      <alignment vertical="center"/>
    </xf>
    <xf numFmtId="182" fontId="17" fillId="0" borderId="49" xfId="26" applyNumberFormat="1" applyFont="1" applyFill="1" applyBorder="1" applyAlignment="1">
      <alignment horizontal="center" vertical="center"/>
      <protection/>
    </xf>
    <xf numFmtId="180" fontId="17" fillId="0" borderId="58" xfId="26" applyNumberFormat="1" applyFont="1" applyFill="1" applyBorder="1" applyAlignment="1">
      <alignment horizontal="center" vertical="center"/>
      <protection/>
    </xf>
    <xf numFmtId="182" fontId="17" fillId="0" borderId="59" xfId="26" applyNumberFormat="1" applyFont="1" applyFill="1" applyBorder="1" applyAlignment="1">
      <alignment horizontal="center" vertical="center"/>
      <protection/>
    </xf>
    <xf numFmtId="180" fontId="17" fillId="0" borderId="50" xfId="26" applyNumberFormat="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 vertical="center"/>
      <protection/>
    </xf>
    <xf numFmtId="0" fontId="21" fillId="0" borderId="0" xfId="21" applyFont="1" applyAlignment="1">
      <alignment horizontal="centerContinuous" vertical="center"/>
      <protection/>
    </xf>
    <xf numFmtId="0" fontId="10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21" fillId="0" borderId="0" xfId="21" applyFont="1" applyAlignment="1">
      <alignment/>
      <protection/>
    </xf>
    <xf numFmtId="0" fontId="21" fillId="0" borderId="0" xfId="21" applyFont="1" applyAlignment="1">
      <alignment vertical="center"/>
      <protection/>
    </xf>
    <xf numFmtId="0" fontId="5" fillId="0" borderId="60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Continuous" vertical="center"/>
      <protection/>
    </xf>
    <xf numFmtId="0" fontId="5" fillId="0" borderId="35" xfId="21" applyFont="1" applyBorder="1" applyAlignment="1">
      <alignment horizontal="centerContinuous" vertical="center"/>
      <protection/>
    </xf>
    <xf numFmtId="0" fontId="5" fillId="0" borderId="36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Continuous"/>
      <protection/>
    </xf>
    <xf numFmtId="0" fontId="5" fillId="0" borderId="37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3" fontId="5" fillId="0" borderId="37" xfId="21" applyNumberFormat="1" applyFont="1" applyBorder="1" applyAlignment="1">
      <alignment horizontal="right" vertical="center"/>
      <protection/>
    </xf>
    <xf numFmtId="3" fontId="5" fillId="2" borderId="37" xfId="21" applyNumberFormat="1" applyFont="1" applyFill="1" applyBorder="1" applyAlignment="1">
      <alignment horizontal="right" vertical="center"/>
      <protection/>
    </xf>
    <xf numFmtId="0" fontId="5" fillId="0" borderId="52" xfId="21" applyFont="1" applyBorder="1" applyAlignment="1">
      <alignment horizontal="centerContinuous" vertical="center"/>
      <protection/>
    </xf>
    <xf numFmtId="0" fontId="5" fillId="0" borderId="49" xfId="21" applyFont="1" applyBorder="1" applyAlignment="1">
      <alignment horizontal="center" vertical="center" shrinkToFit="1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3" xfId="21" applyFont="1" applyBorder="1" applyAlignment="1">
      <alignment horizontal="center" vertical="center" shrinkToFit="1"/>
      <protection/>
    </xf>
    <xf numFmtId="0" fontId="5" fillId="0" borderId="50" xfId="21" applyFont="1" applyBorder="1" applyAlignment="1">
      <alignment horizontal="center" vertical="center" shrinkToFit="1"/>
      <protection/>
    </xf>
    <xf numFmtId="0" fontId="5" fillId="0" borderId="3" xfId="21" applyFont="1" applyBorder="1" applyAlignment="1">
      <alignment horizontal="center" vertical="center"/>
      <protection/>
    </xf>
    <xf numFmtId="3" fontId="10" fillId="0" borderId="0" xfId="21" applyNumberFormat="1">
      <alignment/>
      <protection/>
    </xf>
    <xf numFmtId="0" fontId="22" fillId="2" borderId="0" xfId="21" applyFont="1" applyFill="1" applyAlignment="1">
      <alignment horizontal="left"/>
      <protection/>
    </xf>
    <xf numFmtId="0" fontId="5" fillId="2" borderId="0" xfId="21" applyFont="1" applyFill="1" applyAlignment="1">
      <alignment horizontal="center"/>
      <protection/>
    </xf>
    <xf numFmtId="3" fontId="21" fillId="0" borderId="0" xfId="21" applyNumberFormat="1" applyFont="1" applyBorder="1" applyAlignment="1">
      <alignment horizontal="right" vertical="center"/>
      <protection/>
    </xf>
    <xf numFmtId="0" fontId="10" fillId="0" borderId="0" xfId="21" applyAlignment="1">
      <alignment horizontal="center"/>
      <protection/>
    </xf>
    <xf numFmtId="0" fontId="21" fillId="2" borderId="0" xfId="21" applyFont="1" applyFill="1" applyAlignment="1">
      <alignment/>
      <protection/>
    </xf>
    <xf numFmtId="0" fontId="21" fillId="0" borderId="0" xfId="21" applyFont="1" applyAlignment="1">
      <alignment horizontal="right" vertical="center"/>
      <protection/>
    </xf>
    <xf numFmtId="0" fontId="10" fillId="0" borderId="0" xfId="21" applyAlignment="1">
      <alignment/>
      <protection/>
    </xf>
    <xf numFmtId="0" fontId="0" fillId="0" borderId="0" xfId="22">
      <alignment vertical="center"/>
      <protection/>
    </xf>
    <xf numFmtId="0" fontId="24" fillId="0" borderId="0" xfId="22" applyFo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5" fillId="0" borderId="64" xfId="22" applyFont="1" applyBorder="1" applyAlignment="1">
      <alignment horizontal="right" vertical="center"/>
      <protection/>
    </xf>
    <xf numFmtId="0" fontId="25" fillId="0" borderId="65" xfId="22" applyFont="1" applyBorder="1">
      <alignment vertical="center"/>
      <protection/>
    </xf>
    <xf numFmtId="0" fontId="0" fillId="0" borderId="47" xfId="22" applyBorder="1" applyAlignment="1">
      <alignment horizontal="distributed" vertical="center"/>
      <protection/>
    </xf>
    <xf numFmtId="0" fontId="0" fillId="0" borderId="66" xfId="22" applyBorder="1" applyAlignment="1">
      <alignment horizontal="center" vertical="center"/>
      <protection/>
    </xf>
    <xf numFmtId="0" fontId="0" fillId="0" borderId="67" xfId="22" applyBorder="1" applyAlignment="1">
      <alignment horizontal="center" vertical="center"/>
      <protection/>
    </xf>
    <xf numFmtId="0" fontId="25" fillId="0" borderId="68" xfId="22" applyFont="1" applyBorder="1" applyAlignment="1">
      <alignment horizontal="center" vertical="center"/>
      <protection/>
    </xf>
    <xf numFmtId="38" fontId="25" fillId="0" borderId="31" xfId="17" applyFont="1" applyBorder="1" applyAlignment="1">
      <alignment vertical="center"/>
    </xf>
    <xf numFmtId="38" fontId="25" fillId="0" borderId="32" xfId="17" applyFont="1" applyBorder="1" applyAlignment="1">
      <alignment vertical="center"/>
    </xf>
    <xf numFmtId="0" fontId="25" fillId="0" borderId="32" xfId="17" applyNumberFormat="1" applyFont="1" applyBorder="1" applyAlignment="1">
      <alignment vertical="center"/>
    </xf>
    <xf numFmtId="180" fontId="25" fillId="0" borderId="33" xfId="17" applyNumberFormat="1" applyFont="1" applyBorder="1" applyAlignment="1">
      <alignment vertical="center"/>
    </xf>
    <xf numFmtId="0" fontId="25" fillId="0" borderId="69" xfId="22" applyFont="1" applyBorder="1" applyAlignment="1">
      <alignment horizontal="center" vertical="center"/>
      <protection/>
    </xf>
    <xf numFmtId="38" fontId="25" fillId="0" borderId="36" xfId="17" applyFont="1" applyBorder="1" applyAlignment="1">
      <alignment vertical="center"/>
    </xf>
    <xf numFmtId="38" fontId="25" fillId="0" borderId="37" xfId="17" applyFont="1" applyBorder="1" applyAlignment="1">
      <alignment vertical="center"/>
    </xf>
    <xf numFmtId="0" fontId="25" fillId="0" borderId="37" xfId="17" applyNumberFormat="1" applyFont="1" applyBorder="1" applyAlignment="1">
      <alignment vertical="center"/>
    </xf>
    <xf numFmtId="180" fontId="25" fillId="0" borderId="38" xfId="17" applyNumberFormat="1" applyFont="1" applyBorder="1" applyAlignment="1">
      <alignment vertical="center"/>
    </xf>
    <xf numFmtId="0" fontId="25" fillId="0" borderId="70" xfId="22" applyFont="1" applyBorder="1" applyAlignment="1">
      <alignment horizontal="center" vertical="center"/>
      <protection/>
    </xf>
    <xf numFmtId="38" fontId="25" fillId="0" borderId="71" xfId="17" applyFont="1" applyBorder="1" applyAlignment="1">
      <alignment vertical="center"/>
    </xf>
    <xf numFmtId="38" fontId="25" fillId="0" borderId="66" xfId="17" applyFont="1" applyBorder="1" applyAlignment="1">
      <alignment vertical="center"/>
    </xf>
    <xf numFmtId="0" fontId="25" fillId="0" borderId="66" xfId="17" applyNumberFormat="1" applyFont="1" applyBorder="1" applyAlignment="1">
      <alignment vertical="center"/>
    </xf>
    <xf numFmtId="180" fontId="25" fillId="0" borderId="67" xfId="17" applyNumberFormat="1" applyFont="1" applyBorder="1" applyAlignment="1">
      <alignment vertical="center"/>
    </xf>
    <xf numFmtId="0" fontId="12" fillId="0" borderId="0" xfId="23" applyFont="1" applyAlignment="1">
      <alignment horizontal="centerContinuous" vertical="center"/>
      <protection/>
    </xf>
    <xf numFmtId="0" fontId="15" fillId="0" borderId="0" xfId="23" applyFont="1" applyAlignment="1">
      <alignment horizontal="centerContinuous" vertical="center"/>
      <protection/>
    </xf>
    <xf numFmtId="0" fontId="0" fillId="0" borderId="0" xfId="23">
      <alignment vertical="center"/>
      <protection/>
    </xf>
    <xf numFmtId="0" fontId="13" fillId="0" borderId="0" xfId="23" applyFont="1">
      <alignment vertical="center"/>
      <protection/>
    </xf>
    <xf numFmtId="0" fontId="13" fillId="0" borderId="29" xfId="23" applyFont="1" applyBorder="1" applyAlignment="1">
      <alignment horizontal="center" vertical="center"/>
      <protection/>
    </xf>
    <xf numFmtId="0" fontId="13" fillId="0" borderId="30" xfId="23" applyFont="1" applyBorder="1" applyAlignment="1">
      <alignment horizontal="distributed" vertical="center"/>
      <protection/>
    </xf>
    <xf numFmtId="0" fontId="13" fillId="0" borderId="31" xfId="23" applyFont="1" applyBorder="1" applyAlignment="1">
      <alignment horizontal="center" vertical="center"/>
      <protection/>
    </xf>
    <xf numFmtId="0" fontId="13" fillId="0" borderId="32" xfId="23" applyFont="1" applyBorder="1" applyAlignment="1">
      <alignment horizontal="center" vertical="center"/>
      <protection/>
    </xf>
    <xf numFmtId="0" fontId="13" fillId="0" borderId="33" xfId="23" applyFont="1" applyBorder="1" applyAlignment="1">
      <alignment horizontal="distributed" vertical="center"/>
      <protection/>
    </xf>
    <xf numFmtId="0" fontId="13" fillId="0" borderId="34" xfId="23" applyFont="1" applyBorder="1" applyAlignment="1">
      <alignment horizontal="distributed" vertical="center"/>
      <protection/>
    </xf>
    <xf numFmtId="0" fontId="13" fillId="0" borderId="35" xfId="23" applyFont="1" applyBorder="1" applyAlignment="1">
      <alignment horizontal="distributed" vertical="center"/>
      <protection/>
    </xf>
    <xf numFmtId="0" fontId="13" fillId="0" borderId="36" xfId="23" applyFont="1" applyBorder="1" applyAlignment="1">
      <alignment horizontal="distributed" vertical="center"/>
      <protection/>
    </xf>
    <xf numFmtId="180" fontId="13" fillId="0" borderId="38" xfId="23" applyNumberFormat="1" applyFont="1" applyBorder="1">
      <alignment vertical="center"/>
      <protection/>
    </xf>
    <xf numFmtId="0" fontId="13" fillId="0" borderId="39" xfId="23" applyFont="1" applyBorder="1" applyAlignment="1">
      <alignment horizontal="distributed" vertical="center"/>
      <protection/>
    </xf>
    <xf numFmtId="0" fontId="13" fillId="0" borderId="40" xfId="23" applyFont="1" applyBorder="1" applyAlignment="1">
      <alignment horizontal="distributed" vertical="center"/>
      <protection/>
    </xf>
    <xf numFmtId="0" fontId="13" fillId="0" borderId="41" xfId="23" applyFont="1" applyBorder="1" applyAlignment="1">
      <alignment horizontal="distributed" vertical="center"/>
      <protection/>
    </xf>
    <xf numFmtId="180" fontId="13" fillId="0" borderId="43" xfId="23" applyNumberFormat="1" applyFont="1" applyBorder="1">
      <alignment vertical="center"/>
      <protection/>
    </xf>
    <xf numFmtId="0" fontId="13" fillId="0" borderId="44" xfId="23" applyFont="1" applyBorder="1" applyAlignment="1">
      <alignment horizontal="center" vertical="center"/>
      <protection/>
    </xf>
    <xf numFmtId="0" fontId="13" fillId="0" borderId="45" xfId="23" applyFont="1" applyBorder="1" applyAlignment="1">
      <alignment horizontal="center" vertical="center"/>
      <protection/>
    </xf>
    <xf numFmtId="0" fontId="13" fillId="0" borderId="46" xfId="23" applyFont="1" applyBorder="1" applyAlignment="1">
      <alignment horizontal="center" vertical="center"/>
      <protection/>
    </xf>
    <xf numFmtId="3" fontId="13" fillId="0" borderId="47" xfId="23" applyNumberFormat="1" applyFont="1" applyBorder="1">
      <alignment vertical="center"/>
      <protection/>
    </xf>
    <xf numFmtId="180" fontId="13" fillId="0" borderId="48" xfId="23" applyNumberFormat="1" applyFont="1" applyBorder="1">
      <alignment vertical="center"/>
      <protection/>
    </xf>
    <xf numFmtId="38" fontId="13" fillId="0" borderId="47" xfId="17" applyFont="1" applyBorder="1" applyAlignment="1">
      <alignment vertical="center"/>
    </xf>
    <xf numFmtId="0" fontId="0" fillId="0" borderId="64" xfId="0" applyBorder="1" applyAlignment="1">
      <alignment/>
    </xf>
    <xf numFmtId="0" fontId="31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0" fillId="0" borderId="65" xfId="0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distributed" wrapText="1"/>
    </xf>
    <xf numFmtId="0" fontId="34" fillId="0" borderId="0" xfId="0" applyFont="1" applyAlignment="1">
      <alignment vertical="distributed" wrapText="1"/>
    </xf>
    <xf numFmtId="0" fontId="15" fillId="0" borderId="0" xfId="24" applyFont="1">
      <alignment vertical="center"/>
      <protection/>
    </xf>
    <xf numFmtId="0" fontId="0" fillId="0" borderId="0" xfId="24">
      <alignment vertical="center"/>
      <protection/>
    </xf>
    <xf numFmtId="0" fontId="15" fillId="0" borderId="73" xfId="24" applyFont="1" applyBorder="1" applyAlignment="1">
      <alignment horizontal="center" vertical="center"/>
      <protection/>
    </xf>
    <xf numFmtId="0" fontId="15" fillId="0" borderId="74" xfId="24" applyFont="1" applyBorder="1" applyAlignment="1">
      <alignment horizontal="center" vertical="center"/>
      <protection/>
    </xf>
    <xf numFmtId="0" fontId="15" fillId="0" borderId="75" xfId="24" applyFont="1" applyBorder="1" applyAlignment="1">
      <alignment horizontal="center" vertical="center"/>
      <protection/>
    </xf>
    <xf numFmtId="0" fontId="15" fillId="0" borderId="50" xfId="24" applyFont="1" applyBorder="1" applyAlignment="1">
      <alignment horizontal="distributed" vertical="center"/>
      <protection/>
    </xf>
    <xf numFmtId="38" fontId="15" fillId="0" borderId="50" xfId="17" applyFont="1" applyBorder="1" applyAlignment="1">
      <alignment vertical="center"/>
    </xf>
    <xf numFmtId="183" fontId="15" fillId="0" borderId="76" xfId="24" applyNumberFormat="1" applyFont="1" applyBorder="1">
      <alignment vertical="center"/>
      <protection/>
    </xf>
    <xf numFmtId="0" fontId="15" fillId="0" borderId="37" xfId="24" applyFont="1" applyBorder="1" applyAlignment="1">
      <alignment horizontal="distributed" vertical="center"/>
      <protection/>
    </xf>
    <xf numFmtId="38" fontId="15" fillId="0" borderId="37" xfId="17" applyFont="1" applyBorder="1" applyAlignment="1">
      <alignment vertical="center"/>
    </xf>
    <xf numFmtId="183" fontId="15" fillId="0" borderId="38" xfId="24" applyNumberFormat="1" applyFont="1" applyBorder="1">
      <alignment vertical="center"/>
      <protection/>
    </xf>
    <xf numFmtId="0" fontId="15" fillId="0" borderId="66" xfId="24" applyFont="1" applyBorder="1" applyAlignment="1">
      <alignment horizontal="distributed" vertical="center"/>
      <protection/>
    </xf>
    <xf numFmtId="38" fontId="15" fillId="0" borderId="66" xfId="17" applyFont="1" applyBorder="1" applyAlignment="1">
      <alignment vertical="center"/>
    </xf>
    <xf numFmtId="183" fontId="15" fillId="0" borderId="67" xfId="24" applyNumberFormat="1" applyFont="1" applyBorder="1">
      <alignment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90" fontId="35" fillId="0" borderId="37" xfId="0" applyNumberFormat="1" applyFont="1" applyFill="1" applyBorder="1" applyAlignment="1">
      <alignment horizontal="right" vertical="center"/>
    </xf>
    <xf numFmtId="191" fontId="35" fillId="0" borderId="37" xfId="0" applyNumberFormat="1" applyFont="1" applyFill="1" applyBorder="1" applyAlignment="1">
      <alignment/>
    </xf>
    <xf numFmtId="191" fontId="35" fillId="0" borderId="38" xfId="0" applyNumberFormat="1" applyFont="1" applyFill="1" applyBorder="1" applyAlignment="1">
      <alignment/>
    </xf>
    <xf numFmtId="191" fontId="35" fillId="0" borderId="49" xfId="0" applyNumberFormat="1" applyFont="1" applyFill="1" applyBorder="1" applyAlignment="1">
      <alignment/>
    </xf>
    <xf numFmtId="191" fontId="35" fillId="0" borderId="77" xfId="0" applyNumberFormat="1" applyFont="1" applyFill="1" applyBorder="1" applyAlignment="1">
      <alignment/>
    </xf>
    <xf numFmtId="191" fontId="35" fillId="0" borderId="78" xfId="0" applyNumberFormat="1" applyFont="1" applyFill="1" applyBorder="1" applyAlignment="1">
      <alignment/>
    </xf>
    <xf numFmtId="191" fontId="35" fillId="0" borderId="79" xfId="0" applyNumberFormat="1" applyFont="1" applyFill="1" applyBorder="1" applyAlignment="1">
      <alignment/>
    </xf>
    <xf numFmtId="38" fontId="4" fillId="0" borderId="0" xfId="17" applyFont="1" applyAlignment="1">
      <alignment horizontal="center"/>
    </xf>
    <xf numFmtId="0" fontId="1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5" fillId="0" borderId="80" xfId="17" applyNumberFormat="1" applyFont="1" applyBorder="1" applyAlignment="1">
      <alignment horizontal="center" vertical="center"/>
    </xf>
    <xf numFmtId="49" fontId="5" fillId="0" borderId="81" xfId="17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51" xfId="17" applyNumberFormat="1" applyFont="1" applyBorder="1" applyAlignment="1">
      <alignment horizontal="center" vertical="center"/>
    </xf>
    <xf numFmtId="49" fontId="5" fillId="0" borderId="52" xfId="17" applyNumberFormat="1" applyFont="1" applyBorder="1" applyAlignment="1">
      <alignment horizontal="center" vertical="center"/>
    </xf>
    <xf numFmtId="38" fontId="5" fillId="0" borderId="82" xfId="17" applyFont="1" applyBorder="1" applyAlignment="1">
      <alignment horizontal="distributed" vertical="center"/>
    </xf>
    <xf numFmtId="38" fontId="5" fillId="0" borderId="83" xfId="17" applyFont="1" applyBorder="1" applyAlignment="1">
      <alignment horizontal="distributed" vertical="center"/>
    </xf>
    <xf numFmtId="38" fontId="5" fillId="0" borderId="84" xfId="17" applyFont="1" applyBorder="1" applyAlignment="1">
      <alignment horizontal="distributed" vertical="center"/>
    </xf>
    <xf numFmtId="38" fontId="5" fillId="0" borderId="85" xfId="17" applyFont="1" applyBorder="1" applyAlignment="1">
      <alignment horizontal="distributed" vertical="center"/>
    </xf>
    <xf numFmtId="38" fontId="5" fillId="0" borderId="86" xfId="17" applyFont="1" applyBorder="1" applyAlignment="1">
      <alignment horizontal="center" vertical="center"/>
    </xf>
    <xf numFmtId="38" fontId="5" fillId="0" borderId="87" xfId="17" applyFont="1" applyBorder="1" applyAlignment="1">
      <alignment horizontal="center" vertical="center"/>
    </xf>
    <xf numFmtId="49" fontId="5" fillId="0" borderId="88" xfId="17" applyNumberFormat="1" applyFont="1" applyBorder="1" applyAlignment="1">
      <alignment horizontal="center" vertical="center"/>
    </xf>
    <xf numFmtId="49" fontId="5" fillId="0" borderId="25" xfId="17" applyNumberFormat="1" applyFont="1" applyBorder="1" applyAlignment="1">
      <alignment horizontal="center" vertical="center"/>
    </xf>
    <xf numFmtId="38" fontId="5" fillId="0" borderId="89" xfId="17" applyFont="1" applyBorder="1" applyAlignment="1">
      <alignment horizontal="distributed" vertical="center"/>
    </xf>
    <xf numFmtId="38" fontId="5" fillId="0" borderId="90" xfId="17" applyFont="1" applyBorder="1" applyAlignment="1">
      <alignment horizontal="distributed" vertical="center"/>
    </xf>
    <xf numFmtId="49" fontId="5" fillId="0" borderId="91" xfId="17" applyNumberFormat="1" applyFont="1" applyBorder="1" applyAlignment="1">
      <alignment horizontal="center" vertical="center"/>
    </xf>
    <xf numFmtId="49" fontId="5" fillId="0" borderId="92" xfId="17" applyNumberFormat="1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93" xfId="17" applyFont="1" applyBorder="1" applyAlignment="1">
      <alignment horizontal="center" vertical="center"/>
    </xf>
    <xf numFmtId="38" fontId="5" fillId="0" borderId="55" xfId="17" applyFont="1" applyBorder="1" applyAlignment="1">
      <alignment horizontal="center" vertical="center"/>
    </xf>
    <xf numFmtId="38" fontId="5" fillId="0" borderId="13" xfId="17" applyFont="1" applyBorder="1" applyAlignment="1">
      <alignment horizontal="distributed" vertical="center"/>
    </xf>
    <xf numFmtId="38" fontId="5" fillId="0" borderId="26" xfId="17" applyFont="1" applyBorder="1" applyAlignment="1">
      <alignment horizontal="center" vertical="center"/>
    </xf>
    <xf numFmtId="38" fontId="5" fillId="0" borderId="21" xfId="17" applyFont="1" applyBorder="1" applyAlignment="1">
      <alignment horizontal="distributed" vertical="center"/>
    </xf>
    <xf numFmtId="0" fontId="23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5" fillId="0" borderId="94" xfId="22" applyFont="1" applyBorder="1" applyAlignment="1">
      <alignment horizontal="distributed" vertical="center"/>
      <protection/>
    </xf>
    <xf numFmtId="0" fontId="0" fillId="0" borderId="46" xfId="22" applyBorder="1" applyAlignment="1">
      <alignment horizontal="distributed" vertical="center"/>
      <protection/>
    </xf>
    <xf numFmtId="0" fontId="25" fillId="0" borderId="95" xfId="22" applyFont="1" applyBorder="1" applyAlignment="1">
      <alignment horizontal="distributed" vertical="center"/>
      <protection/>
    </xf>
    <xf numFmtId="0" fontId="0" fillId="0" borderId="47" xfId="22" applyBorder="1" applyAlignment="1">
      <alignment horizontal="distributed" vertical="center"/>
      <protection/>
    </xf>
    <xf numFmtId="0" fontId="25" fillId="0" borderId="96" xfId="22" applyFont="1" applyBorder="1" applyAlignment="1">
      <alignment horizontal="center" vertical="center"/>
      <protection/>
    </xf>
    <xf numFmtId="0" fontId="0" fillId="0" borderId="97" xfId="22" applyBorder="1" applyAlignment="1">
      <alignment horizontal="center" vertical="center"/>
      <protection/>
    </xf>
    <xf numFmtId="0" fontId="0" fillId="0" borderId="98" xfId="22" applyBorder="1" applyAlignment="1">
      <alignment horizontal="center" vertical="center"/>
      <protection/>
    </xf>
    <xf numFmtId="0" fontId="13" fillId="0" borderId="45" xfId="23" applyFont="1" applyBorder="1" applyAlignment="1">
      <alignment/>
      <protection/>
    </xf>
    <xf numFmtId="0" fontId="13" fillId="0" borderId="99" xfId="23" applyFont="1" applyBorder="1" applyAlignment="1">
      <alignment/>
      <protection/>
    </xf>
    <xf numFmtId="0" fontId="15" fillId="0" borderId="100" xfId="24" applyFont="1" applyBorder="1" applyAlignment="1">
      <alignment horizontal="distributed" vertical="center"/>
      <protection/>
    </xf>
    <xf numFmtId="0" fontId="15" fillId="0" borderId="101" xfId="24" applyFont="1" applyBorder="1" applyAlignment="1">
      <alignment horizontal="distributed" vertical="center"/>
      <protection/>
    </xf>
    <xf numFmtId="0" fontId="15" fillId="0" borderId="100" xfId="24" applyFont="1" applyBorder="1" applyAlignment="1">
      <alignment horizontal="distributed" vertical="center" wrapText="1"/>
      <protection/>
    </xf>
    <xf numFmtId="0" fontId="15" fillId="0" borderId="102" xfId="24" applyFont="1" applyBorder="1" applyAlignment="1">
      <alignment horizontal="distributed" vertical="center"/>
      <protection/>
    </xf>
    <xf numFmtId="0" fontId="13" fillId="0" borderId="0" xfId="25" applyFont="1" applyBorder="1" applyAlignment="1">
      <alignment/>
      <protection/>
    </xf>
    <xf numFmtId="0" fontId="13" fillId="0" borderId="45" xfId="25" applyFont="1" applyBorder="1" applyAlignment="1">
      <alignment/>
      <protection/>
    </xf>
    <xf numFmtId="0" fontId="13" fillId="0" borderId="45" xfId="25" applyFont="1" applyBorder="1" applyAlignment="1">
      <alignment vertical="center"/>
      <protection/>
    </xf>
    <xf numFmtId="0" fontId="13" fillId="0" borderId="45" xfId="25" applyFont="1" applyFill="1" applyBorder="1" applyAlignment="1">
      <alignment/>
      <protection/>
    </xf>
    <xf numFmtId="0" fontId="13" fillId="0" borderId="45" xfId="25" applyFont="1" applyFill="1" applyBorder="1" applyAlignment="1">
      <alignment vertical="center"/>
      <protection/>
    </xf>
    <xf numFmtId="0" fontId="14" fillId="0" borderId="0" xfId="25" applyFont="1" applyAlignment="1">
      <alignment horizontal="left" vertical="center" wrapText="1"/>
      <protection/>
    </xf>
    <xf numFmtId="0" fontId="4" fillId="0" borderId="0" xfId="26" applyFont="1" applyBorder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・旅館等施設状況(H20)" xfId="21"/>
    <cellStyle name="標準_５．観光客宿泊状況(H20)" xfId="22"/>
    <cellStyle name="標準_６．（１）（２）駅利用者(H19)" xfId="23"/>
    <cellStyle name="標準_６．（３）駐車場(H20)" xfId="24"/>
    <cellStyle name="標準_７－９．観光客への聞き取り調査結果(H20)" xfId="25"/>
    <cellStyle name="標準_Book1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25" b="0" i="0" u="none" baseline="0">
                <a:latin typeface="ＭＳ Ｐゴシック"/>
                <a:ea typeface="ＭＳ Ｐゴシック"/>
                <a:cs typeface="ＭＳ Ｐゴシック"/>
              </a:rPr>
              <a:t>奈良県観光客数の推移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975"/>
          <c:w val="0.982"/>
          <c:h val="0.8405"/>
        </c:manualLayout>
      </c:layout>
      <c:bar3DChart>
        <c:barDir val="col"/>
        <c:grouping val="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'P3'!$D$3:$T$4</c:f>
              <c:multiLvlStrCache>
                <c:ptCount val="17"/>
                <c:lvl>
                  <c:pt idx="0">
                    <c:v>平成　４</c:v>
                  </c:pt>
                  <c:pt idx="1">
                    <c:v>５</c:v>
                  </c:pt>
                  <c:pt idx="2">
                    <c:v>６</c:v>
                  </c:pt>
                  <c:pt idx="3">
                    <c:v>７</c:v>
                  </c:pt>
                  <c:pt idx="4">
                    <c:v>８</c:v>
                  </c:pt>
                  <c:pt idx="5">
                    <c:v>９</c:v>
                  </c:pt>
                  <c:pt idx="6">
                    <c:v>１０</c:v>
                  </c:pt>
                  <c:pt idx="7">
                    <c:v>１１</c:v>
                  </c:pt>
                  <c:pt idx="8">
                    <c:v>１２</c:v>
                  </c:pt>
                  <c:pt idx="9">
                    <c:v>１３</c:v>
                  </c:pt>
                  <c:pt idx="10">
                    <c:v>１４</c:v>
                  </c:pt>
                  <c:pt idx="11">
                    <c:v>１５</c:v>
                  </c:pt>
                  <c:pt idx="12">
                    <c:v>１６</c:v>
                  </c:pt>
                  <c:pt idx="13">
                    <c:v>１７</c:v>
                  </c:pt>
                  <c:pt idx="14">
                    <c:v>１８</c:v>
                  </c:pt>
                  <c:pt idx="15">
                    <c:v>１９</c:v>
                  </c:pt>
                  <c:pt idx="16">
                    <c:v>２０</c:v>
                  </c:pt>
                </c:lvl>
              </c:multiLvlStrCache>
            </c:multiLvlStrRef>
          </c:cat>
          <c:val>
            <c:numRef>
              <c:f>'P3'!$D$26:$T$26</c:f>
              <c:numCache>
                <c:ptCount val="17"/>
                <c:pt idx="0">
                  <c:v>38710000</c:v>
                </c:pt>
                <c:pt idx="1">
                  <c:v>38364600</c:v>
                </c:pt>
                <c:pt idx="2">
                  <c:v>38454600</c:v>
                </c:pt>
                <c:pt idx="3">
                  <c:v>37389200</c:v>
                </c:pt>
                <c:pt idx="4">
                  <c:v>37808600</c:v>
                </c:pt>
                <c:pt idx="5">
                  <c:v>37112400</c:v>
                </c:pt>
                <c:pt idx="6">
                  <c:v>36081500</c:v>
                </c:pt>
                <c:pt idx="7">
                  <c:v>35363200</c:v>
                </c:pt>
                <c:pt idx="8">
                  <c:v>35355400</c:v>
                </c:pt>
                <c:pt idx="9">
                  <c:v>35488000</c:v>
                </c:pt>
                <c:pt idx="10">
                  <c:v>35489600</c:v>
                </c:pt>
                <c:pt idx="11">
                  <c:v>35069600</c:v>
                </c:pt>
                <c:pt idx="12">
                  <c:v>34265300</c:v>
                </c:pt>
                <c:pt idx="13">
                  <c:v>34290300</c:v>
                </c:pt>
                <c:pt idx="14">
                  <c:v>35001900</c:v>
                </c:pt>
                <c:pt idx="15">
                  <c:v>35301600</c:v>
                </c:pt>
                <c:pt idx="16">
                  <c:v>35790100</c:v>
                </c:pt>
              </c:numCache>
            </c:numRef>
          </c:val>
          <c:shape val="box"/>
        </c:ser>
        <c:overlap val="100"/>
        <c:gapWidth val="100"/>
        <c:shape val="box"/>
        <c:axId val="53122137"/>
        <c:axId val="8337186"/>
      </c:bar3D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8337186"/>
        <c:crosses val="autoZero"/>
        <c:auto val="1"/>
        <c:lblOffset val="100"/>
        <c:noMultiLvlLbl val="0"/>
      </c:catAx>
      <c:valAx>
        <c:axId val="8337186"/>
        <c:scaling>
          <c:orientation val="minMax"/>
          <c:min val="30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2213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375"/>
                <c:y val="-0.02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月別観光客数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'P5'!$D$3:$O$4</c:f>
              <c:multiLvlStrCache>
                <c:ptCount val="12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</c:multiLvlStrCache>
            </c:multiLvlStrRef>
          </c:cat>
          <c:val>
            <c:numRef>
              <c:f>'P5'!$D$25:$O$25</c:f>
              <c:numCache>
                <c:ptCount val="12"/>
                <c:pt idx="0">
                  <c:v>5108000</c:v>
                </c:pt>
                <c:pt idx="1">
                  <c:v>1981300</c:v>
                </c:pt>
                <c:pt idx="2">
                  <c:v>2615100</c:v>
                </c:pt>
                <c:pt idx="3">
                  <c:v>4082600</c:v>
                </c:pt>
                <c:pt idx="4">
                  <c:v>3795100</c:v>
                </c:pt>
                <c:pt idx="5">
                  <c:v>2412100</c:v>
                </c:pt>
                <c:pt idx="6">
                  <c:v>2324900</c:v>
                </c:pt>
                <c:pt idx="7">
                  <c:v>2901500</c:v>
                </c:pt>
                <c:pt idx="8">
                  <c:v>2364200</c:v>
                </c:pt>
                <c:pt idx="9">
                  <c:v>3000500</c:v>
                </c:pt>
                <c:pt idx="10">
                  <c:v>3251400</c:v>
                </c:pt>
                <c:pt idx="11">
                  <c:v>1953400</c:v>
                </c:pt>
              </c:numCache>
            </c:numRef>
          </c:val>
          <c:shape val="box"/>
        </c:ser>
        <c:gapWidth val="80"/>
        <c:shape val="box"/>
        <c:axId val="7925811"/>
        <c:axId val="4223436"/>
      </c:bar3D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23436"/>
        <c:crosses val="autoZero"/>
        <c:auto val="0"/>
        <c:lblOffset val="100"/>
        <c:noMultiLvlLbl val="0"/>
      </c:catAx>
      <c:valAx>
        <c:axId val="4223436"/>
        <c:scaling>
          <c:orientation val="minMax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28"/>
          <c:w val="0.84475"/>
          <c:h val="0.858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'P8'!$A$7</c:f>
              <c:strCache>
                <c:ptCount val="1"/>
                <c:pt idx="0">
                  <c:v>修学旅行客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'P8'!$B$4:$G$5</c:f>
              <c:multiLvlStrCache/>
            </c:multiLvlStrRef>
          </c:cat>
          <c:val>
            <c:numRef>
              <c:f>'P8'!$B$7:$G$7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'P8'!$A$6</c:f>
              <c:strCache>
                <c:ptCount val="1"/>
                <c:pt idx="0">
                  <c:v>一般観光客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'P8'!$B$4:$G$5</c:f>
              <c:multiLvlStrCache/>
            </c:multiLvlStrRef>
          </c:cat>
          <c:val>
            <c:numRef>
              <c:f>'P8'!$B$6:$G$6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8010925"/>
        <c:axId val="6554006"/>
      </c:bar3DChart>
      <c:catAx>
        <c:axId val="3801092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006"/>
        <c:crosses val="autoZero"/>
        <c:auto val="1"/>
        <c:lblOffset val="100"/>
        <c:noMultiLvlLbl val="0"/>
      </c:catAx>
      <c:valAx>
        <c:axId val="65540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1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5"/>
          <c:y val="0.036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225"/>
          <c:w val="0.983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日帰り（県外宿泊含む）</c:v>
          </c:tx>
          <c:spPr>
            <a:pattFill prst="pct90">
              <a:fgClr>
                <a:srgbClr val="000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'P12'!$C$21:$T$21</c:f>
              <c:strCache/>
            </c:strRef>
          </c:cat>
          <c:val>
            <c:numRef>
              <c:f>'P12'!$C$23:$T$23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県内宿泊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'P12'!$C$21:$T$21</c:f>
              <c:strCache/>
            </c:strRef>
          </c:cat>
          <c:val>
            <c:numRef>
              <c:f>'P12'!$C$25:$T$25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986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25"/>
          <c:y val="0.23775"/>
          <c:w val="0.177"/>
          <c:h val="0.142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5724525</xdr:colOff>
      <xdr:row>0</xdr:row>
      <xdr:rowOff>142875</xdr:rowOff>
    </xdr:from>
    <xdr:to>
      <xdr:col>0</xdr:col>
      <xdr:colOff>6267450</xdr:colOff>
      <xdr:row>0</xdr:row>
      <xdr:rowOff>1562100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287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106</xdr:row>
      <xdr:rowOff>28575</xdr:rowOff>
    </xdr:from>
    <xdr:to>
      <xdr:col>19</xdr:col>
      <xdr:colOff>219075</xdr:colOff>
      <xdr:row>173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917525"/>
          <a:ext cx="17087850" cy="1150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419100</xdr:rowOff>
    </xdr:from>
    <xdr:to>
      <xdr:col>0</xdr:col>
      <xdr:colOff>447675</xdr:colOff>
      <xdr:row>17</xdr:row>
      <xdr:rowOff>104775</xdr:rowOff>
    </xdr:to>
    <xdr:sp>
      <xdr:nvSpPr>
        <xdr:cNvPr id="2" name="Rectangle 3"/>
        <xdr:cNvSpPr>
          <a:spLocks/>
        </xdr:cNvSpPr>
      </xdr:nvSpPr>
      <xdr:spPr>
        <a:xfrm rot="5400000">
          <a:off x="104775" y="6534150"/>
          <a:ext cx="3429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－　
3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47625</xdr:rowOff>
    </xdr:from>
    <xdr:to>
      <xdr:col>28</xdr:col>
      <xdr:colOff>409575</xdr:colOff>
      <xdr:row>71</xdr:row>
      <xdr:rowOff>133350</xdr:rowOff>
    </xdr:to>
    <xdr:graphicFrame>
      <xdr:nvGraphicFramePr>
        <xdr:cNvPr id="1" name="Chart 1"/>
        <xdr:cNvGraphicFramePr/>
      </xdr:nvGraphicFramePr>
      <xdr:xfrm>
        <a:off x="571500" y="219075"/>
        <a:ext cx="19040475" cy="1208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123825</xdr:rowOff>
    </xdr:from>
    <xdr:to>
      <xdr:col>0</xdr:col>
      <xdr:colOff>381000</xdr:colOff>
      <xdr:row>45</xdr:row>
      <xdr:rowOff>142875</xdr:rowOff>
    </xdr:to>
    <xdr:sp>
      <xdr:nvSpPr>
        <xdr:cNvPr id="2" name="Rectangle 2"/>
        <xdr:cNvSpPr>
          <a:spLocks/>
        </xdr:cNvSpPr>
      </xdr:nvSpPr>
      <xdr:spPr>
        <a:xfrm rot="5400000">
          <a:off x="47625" y="6638925"/>
          <a:ext cx="3333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－　4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28575</xdr:rowOff>
    </xdr:from>
    <xdr:to>
      <xdr:col>0</xdr:col>
      <xdr:colOff>485775</xdr:colOff>
      <xdr:row>15</xdr:row>
      <xdr:rowOff>38100</xdr:rowOff>
    </xdr:to>
    <xdr:sp>
      <xdr:nvSpPr>
        <xdr:cNvPr id="1" name="Rectangle 1"/>
        <xdr:cNvSpPr>
          <a:spLocks/>
        </xdr:cNvSpPr>
      </xdr:nvSpPr>
      <xdr:spPr>
        <a:xfrm rot="5400000">
          <a:off x="123825" y="4143375"/>
          <a:ext cx="3619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－　5　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276225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1262062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38100</xdr:rowOff>
    </xdr:from>
    <xdr:to>
      <xdr:col>0</xdr:col>
      <xdr:colOff>523875</xdr:colOff>
      <xdr:row>27</xdr:row>
      <xdr:rowOff>161925</xdr:rowOff>
    </xdr:to>
    <xdr:sp>
      <xdr:nvSpPr>
        <xdr:cNvPr id="2" name="Rectangle 2"/>
        <xdr:cNvSpPr>
          <a:spLocks/>
        </xdr:cNvSpPr>
      </xdr:nvSpPr>
      <xdr:spPr>
        <a:xfrm rot="5400000">
          <a:off x="152400" y="3638550"/>
          <a:ext cx="3714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－　6　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9525" y="1238250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8</xdr:col>
      <xdr:colOff>457200</xdr:colOff>
      <xdr:row>60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0" y="7029450"/>
          <a:ext cx="10077450" cy="6638925"/>
          <a:chOff x="0" y="493"/>
          <a:chExt cx="1058" cy="697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493"/>
          <a:ext cx="1058" cy="6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651" y="634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3,419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80" y="663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3,245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06" y="664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3,226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44" y="657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3,312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527" y="639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3,402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780" y="624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3,505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9" y="549"/>
            <a:ext cx="5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（千人）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20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047750" y="866775"/>
        <a:ext cx="90773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11</xdr:row>
      <xdr:rowOff>28575</xdr:rowOff>
    </xdr:from>
    <xdr:to>
      <xdr:col>0</xdr:col>
      <xdr:colOff>390525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 rot="5400000">
          <a:off x="104775" y="3429000"/>
          <a:ext cx="2857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600" b="0" i="0" u="none" baseline="0"/>
            <a:t>－　12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85.125" style="0" customWidth="1"/>
  </cols>
  <sheetData>
    <row r="1" ht="130.5" customHeight="1">
      <c r="A1" s="201"/>
    </row>
    <row r="2" ht="32.25">
      <c r="A2" s="202" t="s">
        <v>217</v>
      </c>
    </row>
    <row r="3" ht="48" customHeight="1">
      <c r="A3" s="203"/>
    </row>
    <row r="4" ht="24">
      <c r="A4" s="204" t="s">
        <v>249</v>
      </c>
    </row>
    <row r="5" ht="355.5" customHeight="1">
      <c r="A5" s="203"/>
    </row>
    <row r="6" ht="30.75" customHeight="1">
      <c r="A6" s="205" t="s">
        <v>218</v>
      </c>
    </row>
    <row r="7" ht="30.75" customHeight="1">
      <c r="A7" s="205" t="s">
        <v>219</v>
      </c>
    </row>
    <row r="8" ht="90" customHeight="1" thickBot="1">
      <c r="A8" s="20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zoomScale="70" zoomScaleNormal="70" workbookViewId="0" topLeftCell="A13">
      <selection activeCell="A1" sqref="A1"/>
    </sheetView>
  </sheetViews>
  <sheetFormatPr defaultColWidth="9.00390625" defaultRowHeight="13.5"/>
  <cols>
    <col min="1" max="1" width="16.875" style="155" customWidth="1"/>
    <col min="2" max="9" width="15.625" style="155" customWidth="1"/>
    <col min="10" max="16384" width="9.00390625" style="155" customWidth="1"/>
  </cols>
  <sheetData>
    <row r="1" ht="25.5" customHeight="1"/>
    <row r="2" spans="1:9" ht="40.5" customHeight="1">
      <c r="A2" s="268" t="s">
        <v>168</v>
      </c>
      <c r="B2" s="268"/>
      <c r="C2" s="268"/>
      <c r="D2" s="268"/>
      <c r="E2" s="268"/>
      <c r="F2" s="269"/>
      <c r="G2" s="269"/>
      <c r="H2" s="269"/>
      <c r="I2" s="269"/>
    </row>
    <row r="3" spans="1:9" ht="30" customHeight="1" thickBot="1">
      <c r="A3" s="156"/>
      <c r="B3" s="156"/>
      <c r="C3" s="156"/>
      <c r="D3" s="156"/>
      <c r="E3" s="156"/>
      <c r="F3" s="156"/>
      <c r="G3" s="156"/>
      <c r="H3" s="156"/>
      <c r="I3" s="157" t="s">
        <v>169</v>
      </c>
    </row>
    <row r="4" spans="1:9" ht="30" customHeight="1">
      <c r="A4" s="158" t="s">
        <v>170</v>
      </c>
      <c r="B4" s="270" t="s">
        <v>171</v>
      </c>
      <c r="C4" s="272" t="s">
        <v>172</v>
      </c>
      <c r="D4" s="270" t="s">
        <v>173</v>
      </c>
      <c r="E4" s="272" t="s">
        <v>174</v>
      </c>
      <c r="F4" s="270" t="s">
        <v>175</v>
      </c>
      <c r="G4" s="274" t="s">
        <v>176</v>
      </c>
      <c r="H4" s="275"/>
      <c r="I4" s="276"/>
    </row>
    <row r="5" spans="1:9" ht="30" customHeight="1" thickBot="1">
      <c r="A5" s="159" t="s">
        <v>177</v>
      </c>
      <c r="B5" s="271"/>
      <c r="C5" s="273"/>
      <c r="D5" s="271"/>
      <c r="E5" s="273"/>
      <c r="F5" s="271"/>
      <c r="G5" s="160"/>
      <c r="H5" s="161" t="s">
        <v>178</v>
      </c>
      <c r="I5" s="162" t="s">
        <v>179</v>
      </c>
    </row>
    <row r="6" spans="1:9" ht="70.5" customHeight="1">
      <c r="A6" s="163" t="s">
        <v>180</v>
      </c>
      <c r="B6" s="164">
        <v>2958</v>
      </c>
      <c r="C6" s="165">
        <v>2930</v>
      </c>
      <c r="D6" s="164">
        <v>2904</v>
      </c>
      <c r="E6" s="165">
        <v>3092.3071590305535</v>
      </c>
      <c r="F6" s="164">
        <v>3118</v>
      </c>
      <c r="G6" s="165">
        <v>3198</v>
      </c>
      <c r="H6" s="166">
        <f>G6-F6</f>
        <v>80</v>
      </c>
      <c r="I6" s="167">
        <f>ROUND(G6/F6,3)</f>
        <v>1.026</v>
      </c>
    </row>
    <row r="7" spans="1:9" ht="70.5" customHeight="1">
      <c r="A7" s="168" t="s">
        <v>181</v>
      </c>
      <c r="B7" s="169">
        <v>354</v>
      </c>
      <c r="C7" s="170">
        <v>315</v>
      </c>
      <c r="D7" s="169">
        <v>322</v>
      </c>
      <c r="E7" s="170">
        <v>310.10194360531864</v>
      </c>
      <c r="F7" s="169">
        <v>301</v>
      </c>
      <c r="G7" s="170">
        <v>307</v>
      </c>
      <c r="H7" s="171">
        <f>G7-F7</f>
        <v>6</v>
      </c>
      <c r="I7" s="172">
        <f>ROUND(G7/F7,3)</f>
        <v>1.02</v>
      </c>
    </row>
    <row r="8" spans="1:9" ht="70.5" customHeight="1" thickBot="1">
      <c r="A8" s="173" t="s">
        <v>182</v>
      </c>
      <c r="B8" s="174">
        <f>SUM(B6:B7)</f>
        <v>3312</v>
      </c>
      <c r="C8" s="175">
        <f>SUM(C6:C7)</f>
        <v>3245</v>
      </c>
      <c r="D8" s="174">
        <f>SUM(D6:D7)</f>
        <v>3226</v>
      </c>
      <c r="E8" s="175">
        <f>SUM(E6:E7)</f>
        <v>3402.409102635872</v>
      </c>
      <c r="F8" s="174">
        <v>3419</v>
      </c>
      <c r="G8" s="175">
        <f>SUM(G6:G7)</f>
        <v>3505</v>
      </c>
      <c r="H8" s="176">
        <f>SUM(H6:H7)</f>
        <v>86</v>
      </c>
      <c r="I8" s="177">
        <f>ROUND(G8/F8,3)</f>
        <v>1.025</v>
      </c>
    </row>
  </sheetData>
  <mergeCells count="7">
    <mergeCell ref="A2:I2"/>
    <mergeCell ref="F4:F5"/>
    <mergeCell ref="D4:D5"/>
    <mergeCell ref="E4:E5"/>
    <mergeCell ref="B4:B5"/>
    <mergeCell ref="C4:C5"/>
    <mergeCell ref="G4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2"/>
  <headerFooter alignWithMargins="0">
    <oddFooter>&amp;C&amp;"ＭＳ Ｐ明朝,標準"&amp;16－8－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75" zoomScaleNormal="75" workbookViewId="0" topLeftCell="A1">
      <selection activeCell="E8" sqref="E8"/>
    </sheetView>
  </sheetViews>
  <sheetFormatPr defaultColWidth="9.00390625" defaultRowHeight="13.5"/>
  <cols>
    <col min="1" max="1" width="2.625" style="180" customWidth="1"/>
    <col min="2" max="2" width="18.25390625" style="180" customWidth="1"/>
    <col min="3" max="3" width="2.625" style="180" customWidth="1"/>
    <col min="4" max="5" width="19.625" style="180" customWidth="1"/>
    <col min="6" max="6" width="14.625" style="180" customWidth="1"/>
    <col min="7" max="7" width="0" style="180" hidden="1" customWidth="1"/>
    <col min="8" max="16384" width="9.00390625" style="180" customWidth="1"/>
  </cols>
  <sheetData>
    <row r="1" spans="1:6" ht="31.5" customHeight="1">
      <c r="A1" s="178" t="s">
        <v>183</v>
      </c>
      <c r="B1" s="178"/>
      <c r="C1" s="178"/>
      <c r="D1" s="179"/>
      <c r="E1" s="179"/>
      <c r="F1" s="179"/>
    </row>
    <row r="2" spans="1:6" ht="27" customHeight="1" thickBot="1">
      <c r="A2" s="277" t="s">
        <v>184</v>
      </c>
      <c r="B2" s="277"/>
      <c r="C2" s="277"/>
      <c r="D2" s="181"/>
      <c r="E2" s="181"/>
      <c r="F2" s="181"/>
    </row>
    <row r="3" spans="1:6" ht="21.75" customHeight="1">
      <c r="A3" s="182"/>
      <c r="B3" s="183" t="s">
        <v>185</v>
      </c>
      <c r="C3" s="184"/>
      <c r="D3" s="185" t="s">
        <v>186</v>
      </c>
      <c r="E3" s="185" t="s">
        <v>187</v>
      </c>
      <c r="F3" s="186" t="s">
        <v>188</v>
      </c>
    </row>
    <row r="4" spans="1:7" ht="21.75" customHeight="1">
      <c r="A4" s="187"/>
      <c r="B4" s="188" t="s">
        <v>189</v>
      </c>
      <c r="C4" s="189"/>
      <c r="D4" s="48">
        <v>2468495</v>
      </c>
      <c r="E4" s="48">
        <v>2529085</v>
      </c>
      <c r="F4" s="190">
        <v>1.0245453201242052</v>
      </c>
      <c r="G4" s="180">
        <v>7216</v>
      </c>
    </row>
    <row r="5" spans="1:7" ht="21.75" customHeight="1">
      <c r="A5" s="187"/>
      <c r="B5" s="188" t="s">
        <v>190</v>
      </c>
      <c r="C5" s="189"/>
      <c r="D5" s="48">
        <v>630720</v>
      </c>
      <c r="E5" s="48">
        <v>627070</v>
      </c>
      <c r="F5" s="190">
        <v>0.9942129629629629</v>
      </c>
      <c r="G5" s="180">
        <v>1926</v>
      </c>
    </row>
    <row r="6" spans="1:7" ht="21.75" customHeight="1">
      <c r="A6" s="187"/>
      <c r="B6" s="188" t="s">
        <v>191</v>
      </c>
      <c r="C6" s="189"/>
      <c r="D6" s="48">
        <v>839865</v>
      </c>
      <c r="E6" s="48">
        <v>840960</v>
      </c>
      <c r="F6" s="190">
        <v>1.001303780964798</v>
      </c>
      <c r="G6" s="180">
        <v>2483</v>
      </c>
    </row>
    <row r="7" spans="1:7" ht="21.75" customHeight="1">
      <c r="A7" s="187"/>
      <c r="B7" s="188" t="s">
        <v>192</v>
      </c>
      <c r="C7" s="189"/>
      <c r="D7" s="48">
        <v>2504265</v>
      </c>
      <c r="E7" s="48">
        <v>2488205</v>
      </c>
      <c r="F7" s="190">
        <v>0.9935869406792013</v>
      </c>
      <c r="G7" s="180">
        <v>7084</v>
      </c>
    </row>
    <row r="8" spans="1:7" ht="21.75" customHeight="1">
      <c r="A8" s="187"/>
      <c r="B8" s="188" t="s">
        <v>193</v>
      </c>
      <c r="C8" s="189"/>
      <c r="D8" s="48">
        <v>302950</v>
      </c>
      <c r="E8" s="48">
        <v>274115</v>
      </c>
      <c r="F8" s="190">
        <v>0.9048192771084337</v>
      </c>
      <c r="G8" s="180">
        <v>999</v>
      </c>
    </row>
    <row r="9" spans="1:7" ht="21.75" customHeight="1">
      <c r="A9" s="187"/>
      <c r="B9" s="188" t="s">
        <v>194</v>
      </c>
      <c r="C9" s="189"/>
      <c r="D9" s="48">
        <v>139795</v>
      </c>
      <c r="E9" s="48">
        <v>141620</v>
      </c>
      <c r="F9" s="190">
        <v>1.0130548302872062</v>
      </c>
      <c r="G9" s="180">
        <v>367</v>
      </c>
    </row>
    <row r="10" spans="1:7" ht="21.75" customHeight="1" thickBot="1">
      <c r="A10" s="191"/>
      <c r="B10" s="192" t="s">
        <v>195</v>
      </c>
      <c r="C10" s="193"/>
      <c r="D10" s="54">
        <v>287985</v>
      </c>
      <c r="E10" s="54">
        <v>286160</v>
      </c>
      <c r="F10" s="194">
        <v>0.9936628643852978</v>
      </c>
      <c r="G10" s="180">
        <v>936</v>
      </c>
    </row>
    <row r="11" spans="1:6" ht="21.75" customHeight="1" thickBot="1" thickTop="1">
      <c r="A11" s="195"/>
      <c r="B11" s="196" t="s">
        <v>42</v>
      </c>
      <c r="C11" s="197"/>
      <c r="D11" s="198">
        <v>7174075</v>
      </c>
      <c r="E11" s="198">
        <v>7187215</v>
      </c>
      <c r="F11" s="199">
        <v>1.0018315950139913</v>
      </c>
    </row>
    <row r="12" spans="1:6" ht="33.75" customHeight="1" thickBot="1">
      <c r="A12" s="278" t="s">
        <v>196</v>
      </c>
      <c r="B12" s="278"/>
      <c r="C12" s="278"/>
      <c r="D12" s="181"/>
      <c r="E12" s="181"/>
      <c r="F12" s="181"/>
    </row>
    <row r="13" spans="1:6" ht="21.75" customHeight="1">
      <c r="A13" s="182"/>
      <c r="B13" s="183" t="s">
        <v>185</v>
      </c>
      <c r="C13" s="184"/>
      <c r="D13" s="185" t="s">
        <v>186</v>
      </c>
      <c r="E13" s="185" t="s">
        <v>187</v>
      </c>
      <c r="F13" s="186" t="s">
        <v>188</v>
      </c>
    </row>
    <row r="14" spans="1:6" ht="21.75" customHeight="1">
      <c r="A14" s="187"/>
      <c r="B14" s="188" t="s">
        <v>197</v>
      </c>
      <c r="C14" s="189"/>
      <c r="D14" s="48">
        <v>4510063</v>
      </c>
      <c r="E14" s="48">
        <v>4755644</v>
      </c>
      <c r="F14" s="190">
        <f aca="true" t="shared" si="0" ref="F14:F34">E14/D14</f>
        <v>1.0544517892543852</v>
      </c>
    </row>
    <row r="15" spans="1:6" ht="21.75" customHeight="1">
      <c r="A15" s="187"/>
      <c r="B15" s="188" t="s">
        <v>198</v>
      </c>
      <c r="C15" s="189"/>
      <c r="D15" s="48">
        <v>3608822</v>
      </c>
      <c r="E15" s="48">
        <v>3725273</v>
      </c>
      <c r="F15" s="190">
        <f t="shared" si="0"/>
        <v>1.032268424433236</v>
      </c>
    </row>
    <row r="16" spans="1:6" ht="21.75" customHeight="1">
      <c r="A16" s="187"/>
      <c r="B16" s="188" t="s">
        <v>199</v>
      </c>
      <c r="C16" s="189"/>
      <c r="D16" s="48">
        <v>484065</v>
      </c>
      <c r="E16" s="48">
        <v>480257</v>
      </c>
      <c r="F16" s="190">
        <f t="shared" si="0"/>
        <v>0.9921332878848915</v>
      </c>
    </row>
    <row r="17" spans="1:6" ht="21.75" customHeight="1">
      <c r="A17" s="187"/>
      <c r="B17" s="188" t="s">
        <v>200</v>
      </c>
      <c r="C17" s="189"/>
      <c r="D17" s="48">
        <v>156440</v>
      </c>
      <c r="E17" s="48">
        <v>154910</v>
      </c>
      <c r="F17" s="190">
        <f t="shared" si="0"/>
        <v>0.9902198926105855</v>
      </c>
    </row>
    <row r="18" spans="1:6" ht="21.75" customHeight="1">
      <c r="A18" s="187"/>
      <c r="B18" s="188" t="s">
        <v>201</v>
      </c>
      <c r="C18" s="189"/>
      <c r="D18" s="48">
        <v>1091421</v>
      </c>
      <c r="E18" s="48">
        <v>1097140</v>
      </c>
      <c r="F18" s="190">
        <f t="shared" si="0"/>
        <v>1.0052399578164612</v>
      </c>
    </row>
    <row r="19" spans="1:6" ht="21.75" customHeight="1">
      <c r="A19" s="187"/>
      <c r="B19" s="188" t="s">
        <v>202</v>
      </c>
      <c r="C19" s="189"/>
      <c r="D19" s="48">
        <v>30183</v>
      </c>
      <c r="E19" s="48">
        <v>32800</v>
      </c>
      <c r="F19" s="190">
        <f t="shared" si="0"/>
        <v>1.0867044362720737</v>
      </c>
    </row>
    <row r="20" spans="1:6" ht="21.75" customHeight="1">
      <c r="A20" s="187"/>
      <c r="B20" s="188" t="s">
        <v>203</v>
      </c>
      <c r="C20" s="189"/>
      <c r="D20" s="48">
        <v>2414456</v>
      </c>
      <c r="E20" s="48">
        <v>2466239</v>
      </c>
      <c r="F20" s="190">
        <f t="shared" si="0"/>
        <v>1.02144706716544</v>
      </c>
    </row>
    <row r="21" spans="1:6" ht="21.75" customHeight="1">
      <c r="A21" s="187"/>
      <c r="B21" s="188" t="s">
        <v>204</v>
      </c>
      <c r="C21" s="189"/>
      <c r="D21" s="48">
        <v>1216579</v>
      </c>
      <c r="E21" s="48">
        <v>1279344</v>
      </c>
      <c r="F21" s="190">
        <f t="shared" si="0"/>
        <v>1.051591388639784</v>
      </c>
    </row>
    <row r="22" spans="1:6" ht="21.75" customHeight="1">
      <c r="A22" s="187"/>
      <c r="B22" s="188" t="s">
        <v>205</v>
      </c>
      <c r="C22" s="189"/>
      <c r="D22" s="48">
        <v>120452</v>
      </c>
      <c r="E22" s="48">
        <v>133691</v>
      </c>
      <c r="F22" s="190">
        <f t="shared" si="0"/>
        <v>1.1099110018928702</v>
      </c>
    </row>
    <row r="23" spans="1:6" ht="21.75" customHeight="1">
      <c r="A23" s="187"/>
      <c r="B23" s="188" t="s">
        <v>206</v>
      </c>
      <c r="C23" s="189"/>
      <c r="D23" s="48">
        <v>71725</v>
      </c>
      <c r="E23" s="48">
        <v>71790</v>
      </c>
      <c r="F23" s="190">
        <f t="shared" si="0"/>
        <v>1.000906239107703</v>
      </c>
    </row>
    <row r="24" spans="1:6" ht="21.75" customHeight="1">
      <c r="A24" s="187"/>
      <c r="B24" s="188" t="s">
        <v>207</v>
      </c>
      <c r="C24" s="189"/>
      <c r="D24" s="48">
        <v>83371</v>
      </c>
      <c r="E24" s="48">
        <v>88705</v>
      </c>
      <c r="F24" s="190">
        <f t="shared" si="0"/>
        <v>1.0639790814551822</v>
      </c>
    </row>
    <row r="25" spans="1:6" ht="21.75" customHeight="1">
      <c r="A25" s="187"/>
      <c r="B25" s="188" t="s">
        <v>208</v>
      </c>
      <c r="C25" s="189"/>
      <c r="D25" s="48">
        <v>915331</v>
      </c>
      <c r="E25" s="48">
        <v>928674</v>
      </c>
      <c r="F25" s="190">
        <f t="shared" si="0"/>
        <v>1.0145772403644147</v>
      </c>
    </row>
    <row r="26" spans="1:6" ht="21.75" customHeight="1">
      <c r="A26" s="187"/>
      <c r="B26" s="188" t="s">
        <v>209</v>
      </c>
      <c r="C26" s="189"/>
      <c r="D26" s="48">
        <v>101011</v>
      </c>
      <c r="E26" s="48">
        <v>112329</v>
      </c>
      <c r="F26" s="190">
        <f t="shared" si="0"/>
        <v>1.1120472027798953</v>
      </c>
    </row>
    <row r="27" spans="1:6" ht="21.75" customHeight="1">
      <c r="A27" s="187"/>
      <c r="B27" s="188" t="s">
        <v>210</v>
      </c>
      <c r="C27" s="189"/>
      <c r="D27" s="48">
        <v>73169</v>
      </c>
      <c r="E27" s="48">
        <v>73897</v>
      </c>
      <c r="F27" s="190">
        <f t="shared" si="0"/>
        <v>1.0099495688064617</v>
      </c>
    </row>
    <row r="28" spans="1:6" ht="21.75" customHeight="1">
      <c r="A28" s="187"/>
      <c r="B28" s="188" t="s">
        <v>211</v>
      </c>
      <c r="C28" s="189"/>
      <c r="D28" s="48">
        <v>203464</v>
      </c>
      <c r="E28" s="48">
        <v>201595</v>
      </c>
      <c r="F28" s="190">
        <f t="shared" si="0"/>
        <v>0.9908140997916093</v>
      </c>
    </row>
    <row r="29" spans="1:6" ht="21.75" customHeight="1">
      <c r="A29" s="187"/>
      <c r="B29" s="188" t="s">
        <v>212</v>
      </c>
      <c r="C29" s="189"/>
      <c r="D29" s="48">
        <v>90292</v>
      </c>
      <c r="E29" s="48">
        <v>88775</v>
      </c>
      <c r="F29" s="190">
        <f t="shared" si="0"/>
        <v>0.9831989545031675</v>
      </c>
    </row>
    <row r="30" spans="1:6" ht="21.75" customHeight="1">
      <c r="A30" s="187"/>
      <c r="B30" s="188" t="s">
        <v>213</v>
      </c>
      <c r="C30" s="189"/>
      <c r="D30" s="48">
        <v>46924</v>
      </c>
      <c r="E30" s="48">
        <v>47830</v>
      </c>
      <c r="F30" s="190">
        <f t="shared" si="0"/>
        <v>1.0193078168954053</v>
      </c>
    </row>
    <row r="31" spans="1:6" ht="21.75" customHeight="1">
      <c r="A31" s="187"/>
      <c r="B31" s="188" t="s">
        <v>214</v>
      </c>
      <c r="C31" s="189"/>
      <c r="D31" s="48">
        <v>97604</v>
      </c>
      <c r="E31" s="48">
        <v>103859</v>
      </c>
      <c r="F31" s="190">
        <f t="shared" si="0"/>
        <v>1.0640854882996598</v>
      </c>
    </row>
    <row r="32" spans="1:6" ht="21.75" customHeight="1">
      <c r="A32" s="187"/>
      <c r="B32" s="188" t="s">
        <v>215</v>
      </c>
      <c r="C32" s="189"/>
      <c r="D32" s="48">
        <v>159879</v>
      </c>
      <c r="E32" s="48">
        <v>159876</v>
      </c>
      <c r="F32" s="190">
        <f t="shared" si="0"/>
        <v>0.999981235809581</v>
      </c>
    </row>
    <row r="33" spans="1:6" ht="21.75" customHeight="1" thickBot="1">
      <c r="A33" s="191"/>
      <c r="B33" s="192" t="s">
        <v>216</v>
      </c>
      <c r="C33" s="193"/>
      <c r="D33" s="54">
        <v>51060</v>
      </c>
      <c r="E33" s="54">
        <v>50762</v>
      </c>
      <c r="F33" s="194">
        <f t="shared" si="0"/>
        <v>0.9941637289463376</v>
      </c>
    </row>
    <row r="34" spans="1:6" ht="21.75" customHeight="1" thickBot="1" thickTop="1">
      <c r="A34" s="195"/>
      <c r="B34" s="196" t="s">
        <v>42</v>
      </c>
      <c r="C34" s="197"/>
      <c r="D34" s="200">
        <v>15526311</v>
      </c>
      <c r="E34" s="200">
        <f>SUM(E14:E33)</f>
        <v>16053390</v>
      </c>
      <c r="F34" s="199">
        <f t="shared" si="0"/>
        <v>1.033947471488881</v>
      </c>
    </row>
  </sheetData>
  <mergeCells count="2">
    <mergeCell ref="A2:C2"/>
    <mergeCell ref="A12:C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&amp;C&amp;"ＭＳ Ｐ明朝,標準"&amp;16－9－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8" sqref="H8"/>
    </sheetView>
  </sheetViews>
  <sheetFormatPr defaultColWidth="9.00390625" defaultRowHeight="13.5"/>
  <cols>
    <col min="1" max="1" width="27.25390625" style="215" customWidth="1"/>
    <col min="2" max="2" width="11.125" style="215" customWidth="1"/>
    <col min="3" max="4" width="13.625" style="215" customWidth="1"/>
    <col min="5" max="5" width="12.625" style="215" customWidth="1"/>
    <col min="6" max="16384" width="9.00390625" style="215" customWidth="1"/>
  </cols>
  <sheetData>
    <row r="1" spans="1:5" ht="27" customHeight="1" thickBot="1">
      <c r="A1" s="214" t="s">
        <v>260</v>
      </c>
      <c r="B1" s="214"/>
      <c r="C1" s="214"/>
      <c r="D1" s="214"/>
      <c r="E1" s="214"/>
    </row>
    <row r="2" spans="1:5" ht="34.5" customHeight="1" thickBot="1">
      <c r="A2" s="216" t="s">
        <v>261</v>
      </c>
      <c r="B2" s="217" t="s">
        <v>262</v>
      </c>
      <c r="C2" s="217" t="s">
        <v>263</v>
      </c>
      <c r="D2" s="217" t="s">
        <v>264</v>
      </c>
      <c r="E2" s="218" t="s">
        <v>265</v>
      </c>
    </row>
    <row r="3" spans="1:5" ht="34.5" customHeight="1">
      <c r="A3" s="281" t="s">
        <v>266</v>
      </c>
      <c r="B3" s="219" t="s">
        <v>267</v>
      </c>
      <c r="C3" s="220">
        <f>42173+265</f>
        <v>42438</v>
      </c>
      <c r="D3" s="220">
        <v>42878</v>
      </c>
      <c r="E3" s="221">
        <f aca="true" t="shared" si="0" ref="E3:E12">ROUND((D3/C3)*100,1)</f>
        <v>101</v>
      </c>
    </row>
    <row r="4" spans="1:5" ht="34.5" customHeight="1">
      <c r="A4" s="282"/>
      <c r="B4" s="222" t="s">
        <v>268</v>
      </c>
      <c r="C4" s="223">
        <f>43546+32196+150514</f>
        <v>226256</v>
      </c>
      <c r="D4" s="223">
        <v>241887</v>
      </c>
      <c r="E4" s="224">
        <f t="shared" si="0"/>
        <v>106.9</v>
      </c>
    </row>
    <row r="5" spans="1:5" ht="34.5" customHeight="1" thickBot="1">
      <c r="A5" s="280"/>
      <c r="B5" s="225" t="s">
        <v>269</v>
      </c>
      <c r="C5" s="226">
        <f>1899+107</f>
        <v>2006</v>
      </c>
      <c r="D5" s="226">
        <v>2372</v>
      </c>
      <c r="E5" s="227">
        <f t="shared" si="0"/>
        <v>118.2</v>
      </c>
    </row>
    <row r="6" spans="1:5" ht="34.5" customHeight="1">
      <c r="A6" s="279" t="s">
        <v>270</v>
      </c>
      <c r="B6" s="219" t="s">
        <v>271</v>
      </c>
      <c r="C6" s="220">
        <v>8737</v>
      </c>
      <c r="D6" s="220">
        <v>9081</v>
      </c>
      <c r="E6" s="221">
        <f t="shared" si="0"/>
        <v>103.9</v>
      </c>
    </row>
    <row r="7" spans="1:5" ht="34.5" customHeight="1">
      <c r="A7" s="282"/>
      <c r="B7" s="222" t="s">
        <v>268</v>
      </c>
      <c r="C7" s="223">
        <v>739060.2</v>
      </c>
      <c r="D7" s="223">
        <v>754264</v>
      </c>
      <c r="E7" s="224">
        <f t="shared" si="0"/>
        <v>102.1</v>
      </c>
    </row>
    <row r="8" spans="1:5" ht="34.5" customHeight="1" thickBot="1">
      <c r="A8" s="280"/>
      <c r="B8" s="225" t="s">
        <v>269</v>
      </c>
      <c r="C8" s="226">
        <v>782</v>
      </c>
      <c r="D8" s="226">
        <v>1664</v>
      </c>
      <c r="E8" s="227">
        <f t="shared" si="0"/>
        <v>212.8</v>
      </c>
    </row>
    <row r="9" spans="1:5" ht="34.5" customHeight="1">
      <c r="A9" s="279" t="s">
        <v>272</v>
      </c>
      <c r="B9" s="219" t="s">
        <v>267</v>
      </c>
      <c r="C9" s="220">
        <v>4819</v>
      </c>
      <c r="D9" s="220">
        <v>4962</v>
      </c>
      <c r="E9" s="221">
        <f t="shared" si="0"/>
        <v>103</v>
      </c>
    </row>
    <row r="10" spans="1:5" ht="34.5" customHeight="1" thickBot="1">
      <c r="A10" s="280"/>
      <c r="B10" s="225" t="s">
        <v>268</v>
      </c>
      <c r="C10" s="226">
        <v>17815</v>
      </c>
      <c r="D10" s="226">
        <v>22002</v>
      </c>
      <c r="E10" s="227">
        <f t="shared" si="0"/>
        <v>123.5</v>
      </c>
    </row>
    <row r="11" spans="1:5" ht="34.5" customHeight="1">
      <c r="A11" s="279" t="s">
        <v>273</v>
      </c>
      <c r="B11" s="219" t="s">
        <v>274</v>
      </c>
      <c r="C11" s="220">
        <v>1796</v>
      </c>
      <c r="D11" s="220">
        <v>1737</v>
      </c>
      <c r="E11" s="221">
        <f t="shared" si="0"/>
        <v>96.7</v>
      </c>
    </row>
    <row r="12" spans="1:5" ht="34.5" customHeight="1" thickBot="1">
      <c r="A12" s="280"/>
      <c r="B12" s="225" t="s">
        <v>268</v>
      </c>
      <c r="C12" s="226">
        <v>24718</v>
      </c>
      <c r="D12" s="226">
        <v>27842</v>
      </c>
      <c r="E12" s="227">
        <f t="shared" si="0"/>
        <v>112.6</v>
      </c>
    </row>
  </sheetData>
  <mergeCells count="4">
    <mergeCell ref="A11:A12"/>
    <mergeCell ref="A3:A5"/>
    <mergeCell ref="A6:A8"/>
    <mergeCell ref="A9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Ｐ明朝,標準"&amp;16－10－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6">
      <selection activeCell="F26" sqref="F26"/>
    </sheetView>
  </sheetViews>
  <sheetFormatPr defaultColWidth="9.00390625" defaultRowHeight="13.5"/>
  <cols>
    <col min="1" max="1" width="2.625" style="34" customWidth="1"/>
    <col min="2" max="2" width="26.25390625" style="34" bestFit="1" customWidth="1"/>
    <col min="3" max="3" width="2.625" style="34" customWidth="1"/>
    <col min="4" max="5" width="18.125" style="34" customWidth="1"/>
    <col min="6" max="6" width="19.375" style="34" customWidth="1"/>
    <col min="7" max="7" width="0" style="34" hidden="1" customWidth="1"/>
    <col min="8" max="16384" width="9.00390625" style="34" customWidth="1"/>
  </cols>
  <sheetData>
    <row r="1" spans="1:6" ht="49.5" customHeight="1">
      <c r="A1" s="288" t="s">
        <v>45</v>
      </c>
      <c r="B1" s="288"/>
      <c r="C1" s="288"/>
      <c r="D1" s="288"/>
      <c r="E1" s="288"/>
      <c r="F1" s="288"/>
    </row>
    <row r="2" spans="1:6" ht="21" customHeight="1">
      <c r="A2" s="35"/>
      <c r="B2" s="35"/>
      <c r="C2" s="35"/>
      <c r="D2" s="36"/>
      <c r="E2" s="36"/>
      <c r="F2" s="36"/>
    </row>
    <row r="3" spans="1:6" ht="27" customHeight="1" thickBot="1">
      <c r="A3" s="283" t="s">
        <v>46</v>
      </c>
      <c r="B3" s="283"/>
      <c r="C3" s="283"/>
      <c r="D3" s="37"/>
      <c r="E3" s="38" t="s">
        <v>47</v>
      </c>
      <c r="F3" s="37"/>
    </row>
    <row r="4" spans="1:6" ht="23.25" customHeight="1">
      <c r="A4" s="39"/>
      <c r="B4" s="40" t="s">
        <v>48</v>
      </c>
      <c r="C4" s="41"/>
      <c r="D4" s="42" t="s">
        <v>49</v>
      </c>
      <c r="E4" s="43" t="s">
        <v>50</v>
      </c>
      <c r="F4" s="44"/>
    </row>
    <row r="5" spans="1:7" ht="23.25" customHeight="1">
      <c r="A5" s="45"/>
      <c r="B5" s="46" t="s">
        <v>51</v>
      </c>
      <c r="C5" s="47"/>
      <c r="D5" s="48">
        <v>783</v>
      </c>
      <c r="E5" s="49">
        <v>656</v>
      </c>
      <c r="F5" s="50"/>
      <c r="G5" s="34">
        <v>7216</v>
      </c>
    </row>
    <row r="6" spans="1:7" ht="23.25" customHeight="1">
      <c r="A6" s="45"/>
      <c r="B6" s="46" t="s">
        <v>52</v>
      </c>
      <c r="C6" s="47"/>
      <c r="D6" s="48">
        <v>686</v>
      </c>
      <c r="E6" s="49">
        <v>370</v>
      </c>
      <c r="F6" s="50"/>
      <c r="G6" s="34">
        <v>1926</v>
      </c>
    </row>
    <row r="7" spans="1:7" ht="23.25" customHeight="1">
      <c r="A7" s="45"/>
      <c r="B7" s="46" t="s">
        <v>53</v>
      </c>
      <c r="C7" s="47"/>
      <c r="D7" s="48">
        <v>787</v>
      </c>
      <c r="E7" s="49">
        <v>382</v>
      </c>
      <c r="F7" s="50"/>
      <c r="G7" s="34">
        <v>2483</v>
      </c>
    </row>
    <row r="8" spans="1:7" ht="23.25" customHeight="1" thickBot="1">
      <c r="A8" s="51"/>
      <c r="B8" s="52" t="s">
        <v>54</v>
      </c>
      <c r="C8" s="53"/>
      <c r="D8" s="54">
        <v>769</v>
      </c>
      <c r="E8" s="55">
        <v>250</v>
      </c>
      <c r="F8" s="50"/>
      <c r="G8" s="34">
        <v>936</v>
      </c>
    </row>
    <row r="9" spans="1:6" ht="23.25" customHeight="1" thickBot="1" thickTop="1">
      <c r="A9" s="56"/>
      <c r="B9" s="57" t="s">
        <v>42</v>
      </c>
      <c r="C9" s="58"/>
      <c r="D9" s="59">
        <f>SUM(D5:D8)</f>
        <v>3025</v>
      </c>
      <c r="E9" s="60">
        <f>SUM(E5:E8)</f>
        <v>1658</v>
      </c>
      <c r="F9" s="50"/>
    </row>
    <row r="10" spans="1:6" ht="18" customHeight="1">
      <c r="A10" s="61"/>
      <c r="B10" s="61"/>
      <c r="C10" s="61"/>
      <c r="D10" s="61"/>
      <c r="E10" s="62"/>
      <c r="F10" s="37"/>
    </row>
    <row r="11" spans="1:6" ht="33.75" customHeight="1" thickBot="1">
      <c r="A11" s="284" t="s">
        <v>55</v>
      </c>
      <c r="B11" s="284"/>
      <c r="C11" s="284"/>
      <c r="D11" s="285"/>
      <c r="E11" s="38" t="s">
        <v>56</v>
      </c>
      <c r="F11" s="37"/>
    </row>
    <row r="12" spans="1:6" ht="23.25" customHeight="1">
      <c r="A12" s="39"/>
      <c r="B12" s="40"/>
      <c r="C12" s="41"/>
      <c r="D12" s="42" t="s">
        <v>49</v>
      </c>
      <c r="E12" s="43" t="s">
        <v>50</v>
      </c>
      <c r="F12" s="37"/>
    </row>
    <row r="13" spans="1:6" ht="23.25" customHeight="1">
      <c r="A13" s="45"/>
      <c r="B13" s="46" t="s">
        <v>57</v>
      </c>
      <c r="C13" s="47"/>
      <c r="D13" s="63" t="s">
        <v>58</v>
      </c>
      <c r="E13" s="64">
        <v>15936.7</v>
      </c>
      <c r="F13" s="37"/>
    </row>
    <row r="14" spans="1:6" ht="23.25" customHeight="1">
      <c r="A14" s="65"/>
      <c r="B14" s="66" t="s">
        <v>59</v>
      </c>
      <c r="C14" s="67"/>
      <c r="D14" s="68">
        <v>1109.6</v>
      </c>
      <c r="E14" s="64">
        <v>4865.3</v>
      </c>
      <c r="F14" s="37"/>
    </row>
    <row r="15" spans="1:6" ht="23.25" customHeight="1">
      <c r="A15" s="65"/>
      <c r="B15" s="66" t="s">
        <v>60</v>
      </c>
      <c r="C15" s="67"/>
      <c r="D15" s="68">
        <v>842.1</v>
      </c>
      <c r="E15" s="64">
        <v>3376.6</v>
      </c>
      <c r="F15" s="37"/>
    </row>
    <row r="16" spans="1:6" ht="23.25" customHeight="1">
      <c r="A16" s="65"/>
      <c r="B16" s="66" t="s">
        <v>61</v>
      </c>
      <c r="C16" s="67"/>
      <c r="D16" s="68">
        <v>1170.3</v>
      </c>
      <c r="E16" s="64">
        <v>3617.8</v>
      </c>
      <c r="F16" s="37"/>
    </row>
    <row r="17" spans="1:6" ht="23.25" customHeight="1" thickBot="1">
      <c r="A17" s="69"/>
      <c r="B17" s="70" t="s">
        <v>62</v>
      </c>
      <c r="C17" s="53"/>
      <c r="D17" s="71">
        <v>568.5</v>
      </c>
      <c r="E17" s="72">
        <v>2318.1</v>
      </c>
      <c r="F17" s="37"/>
    </row>
    <row r="18" spans="1:6" ht="23.25" customHeight="1" thickBot="1" thickTop="1">
      <c r="A18" s="73"/>
      <c r="B18" s="74" t="s">
        <v>63</v>
      </c>
      <c r="C18" s="75"/>
      <c r="D18" s="76">
        <f>SUM(D14:D17)</f>
        <v>3690.5</v>
      </c>
      <c r="E18" s="77">
        <f>SUM(E13:E17)</f>
        <v>30114.499999999996</v>
      </c>
      <c r="F18" s="37"/>
    </row>
    <row r="19" spans="1:6" ht="48" customHeight="1">
      <c r="A19" s="61"/>
      <c r="B19" s="61"/>
      <c r="C19" s="61"/>
      <c r="D19" s="61"/>
      <c r="E19" s="62"/>
      <c r="F19" s="62"/>
    </row>
    <row r="20" spans="1:6" ht="27" customHeight="1">
      <c r="A20" s="78" t="s">
        <v>64</v>
      </c>
      <c r="B20" s="79"/>
      <c r="C20" s="79"/>
      <c r="D20" s="79"/>
      <c r="E20" s="79"/>
      <c r="F20" s="79"/>
    </row>
    <row r="21" spans="1:6" ht="33.75" customHeight="1" thickBot="1">
      <c r="A21" s="286"/>
      <c r="B21" s="286"/>
      <c r="C21" s="286"/>
      <c r="D21" s="287"/>
      <c r="E21" s="37"/>
      <c r="F21" s="80" t="s">
        <v>65</v>
      </c>
    </row>
    <row r="22" spans="1:6" ht="23.25" customHeight="1">
      <c r="A22" s="81"/>
      <c r="B22" s="82"/>
      <c r="C22" s="83"/>
      <c r="D22" s="228" t="s">
        <v>282</v>
      </c>
      <c r="E22" s="228" t="s">
        <v>283</v>
      </c>
      <c r="F22" s="229" t="s">
        <v>284</v>
      </c>
    </row>
    <row r="23" spans="1:6" ht="23.25" customHeight="1">
      <c r="A23" s="65"/>
      <c r="B23" s="66" t="s">
        <v>57</v>
      </c>
      <c r="C23" s="67"/>
      <c r="D23" s="230" t="s">
        <v>44</v>
      </c>
      <c r="E23" s="231">
        <v>558581335</v>
      </c>
      <c r="F23" s="232">
        <v>558581335</v>
      </c>
    </row>
    <row r="24" spans="1:6" ht="23.25" customHeight="1">
      <c r="A24" s="65"/>
      <c r="B24" s="66" t="s">
        <v>59</v>
      </c>
      <c r="C24" s="67"/>
      <c r="D24" s="231">
        <v>358246565.6</v>
      </c>
      <c r="E24" s="231">
        <v>170528765</v>
      </c>
      <c r="F24" s="232">
        <v>528775330.6</v>
      </c>
    </row>
    <row r="25" spans="1:6" ht="23.25" customHeight="1">
      <c r="A25" s="65"/>
      <c r="B25" s="66" t="s">
        <v>60</v>
      </c>
      <c r="C25" s="67"/>
      <c r="D25" s="231">
        <v>271881248.1</v>
      </c>
      <c r="E25" s="231">
        <v>118349830</v>
      </c>
      <c r="F25" s="232">
        <v>390231078.1</v>
      </c>
    </row>
    <row r="26" spans="1:6" ht="23.25" customHeight="1">
      <c r="A26" s="65"/>
      <c r="B26" s="66" t="s">
        <v>61</v>
      </c>
      <c r="C26" s="67"/>
      <c r="D26" s="231">
        <v>377844228.3</v>
      </c>
      <c r="E26" s="231">
        <v>126803890</v>
      </c>
      <c r="F26" s="232">
        <v>504648118.3</v>
      </c>
    </row>
    <row r="27" spans="1:6" ht="23.25" customHeight="1" thickBot="1">
      <c r="A27" s="69"/>
      <c r="B27" s="70" t="s">
        <v>62</v>
      </c>
      <c r="C27" s="53"/>
      <c r="D27" s="233">
        <v>183546478.5</v>
      </c>
      <c r="E27" s="233">
        <v>81249405</v>
      </c>
      <c r="F27" s="234">
        <v>264795883.5</v>
      </c>
    </row>
    <row r="28" spans="1:6" ht="23.25" customHeight="1" thickBot="1" thickTop="1">
      <c r="A28" s="73"/>
      <c r="B28" s="74" t="s">
        <v>63</v>
      </c>
      <c r="C28" s="75"/>
      <c r="D28" s="235">
        <v>1191518520.5</v>
      </c>
      <c r="E28" s="235">
        <v>1055513225</v>
      </c>
      <c r="F28" s="236">
        <v>2247031745.5</v>
      </c>
    </row>
    <row r="29" spans="5:6" ht="18" customHeight="1">
      <c r="E29" s="84"/>
      <c r="F29" s="84"/>
    </row>
  </sheetData>
  <mergeCells count="4">
    <mergeCell ref="A3:C3"/>
    <mergeCell ref="A11:D11"/>
    <mergeCell ref="A21:D21"/>
    <mergeCell ref="A1:F1"/>
  </mergeCells>
  <printOptions horizontalCentered="1"/>
  <pageMargins left="0.7874015748031497" right="0.63" top="0.98425196850393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Ｐ明朝,標準"&amp;16－11－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zoomScaleSheetLayoutView="75" workbookViewId="0" topLeftCell="A1">
      <selection activeCell="U20" sqref="U20"/>
    </sheetView>
  </sheetViews>
  <sheetFormatPr defaultColWidth="9.00390625" defaultRowHeight="13.5"/>
  <cols>
    <col min="1" max="1" width="12.75390625" style="1" customWidth="1"/>
    <col min="2" max="2" width="7.00390625" style="111" customWidth="1"/>
    <col min="3" max="3" width="7.00390625" style="111" bestFit="1" customWidth="1"/>
    <col min="4" max="14" width="6.125" style="111" customWidth="1"/>
    <col min="15" max="15" width="7.00390625" style="111" customWidth="1"/>
    <col min="16" max="16" width="6.125" style="111" customWidth="1"/>
    <col min="17" max="17" width="7.25390625" style="111" customWidth="1"/>
    <col min="18" max="20" width="6.125" style="111" customWidth="1"/>
    <col min="21" max="21" width="7.25390625" style="111" customWidth="1"/>
    <col min="22" max="23" width="9.00390625" style="111" customWidth="1"/>
    <col min="24" max="26" width="38.50390625" style="111" customWidth="1"/>
    <col min="27" max="16384" width="9.00390625" style="111" customWidth="1"/>
  </cols>
  <sheetData>
    <row r="1" spans="1:21" s="86" customFormat="1" ht="65.25" customHeight="1">
      <c r="A1" s="16"/>
      <c r="B1" s="289" t="s">
        <v>66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85"/>
    </row>
    <row r="2" spans="1:21" s="86" customFormat="1" ht="20.25" customHeight="1">
      <c r="A2" s="16"/>
      <c r="B2" s="87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86" customFormat="1" ht="20.25" customHeight="1">
      <c r="A3" s="16"/>
      <c r="B3" s="8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86" customFormat="1" ht="20.25" customHeight="1">
      <c r="A4" s="16"/>
      <c r="B4" s="87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s="86" customFormat="1" ht="20.25" customHeight="1">
      <c r="A5" s="16"/>
      <c r="B5" s="87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86" customFormat="1" ht="20.25" customHeight="1">
      <c r="A6" s="16"/>
      <c r="B6" s="87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86" customFormat="1" ht="20.25" customHeight="1">
      <c r="A7" s="7"/>
      <c r="B7" s="87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s="86" customFormat="1" ht="20.25" customHeight="1">
      <c r="A8" s="7"/>
      <c r="B8" s="87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86" customFormat="1" ht="20.25" customHeight="1">
      <c r="A9" s="7"/>
      <c r="B9" s="87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s="86" customFormat="1" ht="20.25" customHeight="1">
      <c r="A10" s="7"/>
      <c r="B10" s="87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1" s="86" customFormat="1" ht="20.25" customHeight="1">
      <c r="A11" s="7"/>
      <c r="B11" s="8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s="86" customFormat="1" ht="20.25" customHeight="1">
      <c r="A12" s="7"/>
      <c r="B12" s="87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1" s="86" customFormat="1" ht="20.25" customHeight="1">
      <c r="A13" s="7"/>
      <c r="B13" s="8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s="86" customFormat="1" ht="20.25" customHeight="1">
      <c r="A14" s="7"/>
      <c r="B14" s="87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 s="86" customFormat="1" ht="20.25" customHeight="1">
      <c r="A15" s="7"/>
      <c r="B15" s="87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1" s="86" customFormat="1" ht="20.25" customHeight="1">
      <c r="A16" s="7"/>
      <c r="B16" s="87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2" s="86" customFormat="1" ht="20.25" customHeight="1">
      <c r="A17" s="7"/>
      <c r="B17" s="87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8"/>
    </row>
    <row r="18" spans="1:22" s="86" customFormat="1" ht="20.25" customHeight="1">
      <c r="A18" s="7"/>
      <c r="B18" s="87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8"/>
    </row>
    <row r="19" spans="1:22" s="86" customFormat="1" ht="7.5" customHeight="1">
      <c r="A19" s="7"/>
      <c r="B19" s="87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8"/>
    </row>
    <row r="20" spans="1:22" s="86" customFormat="1" ht="14.25" customHeight="1">
      <c r="A20" s="7"/>
      <c r="S20" s="34"/>
      <c r="T20" s="34"/>
      <c r="V20" s="88"/>
    </row>
    <row r="21" spans="1:22" s="95" customFormat="1" ht="27" customHeight="1">
      <c r="A21" s="7"/>
      <c r="B21" s="89"/>
      <c r="C21" s="90" t="s">
        <v>67</v>
      </c>
      <c r="D21" s="91" t="s">
        <v>68</v>
      </c>
      <c r="E21" s="91" t="s">
        <v>69</v>
      </c>
      <c r="F21" s="91" t="s">
        <v>70</v>
      </c>
      <c r="G21" s="91" t="s">
        <v>71</v>
      </c>
      <c r="H21" s="91" t="s">
        <v>72</v>
      </c>
      <c r="I21" s="91" t="s">
        <v>73</v>
      </c>
      <c r="J21" s="91" t="s">
        <v>74</v>
      </c>
      <c r="K21" s="91" t="s">
        <v>75</v>
      </c>
      <c r="L21" s="91" t="s">
        <v>76</v>
      </c>
      <c r="M21" s="91" t="s">
        <v>77</v>
      </c>
      <c r="N21" s="91" t="s">
        <v>78</v>
      </c>
      <c r="O21" s="91" t="s">
        <v>79</v>
      </c>
      <c r="P21" s="91" t="s">
        <v>80</v>
      </c>
      <c r="Q21" s="91" t="s">
        <v>21</v>
      </c>
      <c r="R21" s="91" t="s">
        <v>81</v>
      </c>
      <c r="S21" s="92" t="s">
        <v>82</v>
      </c>
      <c r="T21" s="91" t="s">
        <v>83</v>
      </c>
      <c r="U21" s="93"/>
      <c r="V21" s="94"/>
    </row>
    <row r="22" spans="1:22" s="99" customFormat="1" ht="17.25" customHeight="1">
      <c r="A22" s="7"/>
      <c r="B22" s="96" t="s">
        <v>49</v>
      </c>
      <c r="C22" s="119">
        <v>215</v>
      </c>
      <c r="D22" s="119">
        <v>234</v>
      </c>
      <c r="E22" s="119">
        <v>390</v>
      </c>
      <c r="F22" s="119">
        <v>306</v>
      </c>
      <c r="G22" s="119">
        <v>573</v>
      </c>
      <c r="H22" s="119">
        <v>354</v>
      </c>
      <c r="I22" s="119">
        <v>658</v>
      </c>
      <c r="J22" s="119">
        <v>292</v>
      </c>
      <c r="K22" s="119">
        <v>1683</v>
      </c>
      <c r="L22" s="119">
        <v>1598</v>
      </c>
      <c r="M22" s="119">
        <v>608</v>
      </c>
      <c r="N22" s="119">
        <v>2161</v>
      </c>
      <c r="O22" s="119">
        <v>9267</v>
      </c>
      <c r="P22" s="119">
        <v>1967</v>
      </c>
      <c r="Q22" s="119">
        <v>10340</v>
      </c>
      <c r="R22" s="119">
        <v>773</v>
      </c>
      <c r="S22" s="119">
        <v>675</v>
      </c>
      <c r="T22" s="119">
        <v>299</v>
      </c>
      <c r="U22" s="97"/>
      <c r="V22" s="98"/>
    </row>
    <row r="23" spans="1:21" s="99" customFormat="1" ht="17.25" customHeight="1">
      <c r="A23" s="7"/>
      <c r="B23" s="100"/>
      <c r="C23" s="120">
        <v>0.006629299363057326</v>
      </c>
      <c r="D23" s="120">
        <v>0.007233121019108281</v>
      </c>
      <c r="E23" s="120">
        <v>0.012057324840764333</v>
      </c>
      <c r="F23" s="120">
        <v>0.009447133757961785</v>
      </c>
      <c r="G23" s="120">
        <v>0.017692993630573247</v>
      </c>
      <c r="H23" s="120">
        <v>0.01095031847133758</v>
      </c>
      <c r="I23" s="120">
        <v>0.02033375796178344</v>
      </c>
      <c r="J23" s="120">
        <v>0.009025477707006369</v>
      </c>
      <c r="K23" s="120">
        <v>0.052012738853503195</v>
      </c>
      <c r="L23" s="120">
        <v>0.04937707006369427</v>
      </c>
      <c r="M23" s="120">
        <v>0.01879235668789809</v>
      </c>
      <c r="N23" s="120">
        <v>0.06676687898089172</v>
      </c>
      <c r="O23" s="120">
        <v>0.2863248407643312</v>
      </c>
      <c r="P23" s="120">
        <v>0.06077324840764332</v>
      </c>
      <c r="Q23" s="120">
        <v>0.31948152866242036</v>
      </c>
      <c r="R23" s="120">
        <v>0.02389299363057325</v>
      </c>
      <c r="S23" s="120">
        <v>0.0208687898089172</v>
      </c>
      <c r="T23" s="120">
        <v>0.009239490445859875</v>
      </c>
      <c r="U23" s="101"/>
    </row>
    <row r="24" spans="1:21" s="99" customFormat="1" ht="17.25" customHeight="1">
      <c r="A24" s="7"/>
      <c r="B24" s="96" t="s">
        <v>50</v>
      </c>
      <c r="C24" s="121">
        <v>112</v>
      </c>
      <c r="D24" s="121">
        <v>77</v>
      </c>
      <c r="E24" s="121">
        <v>210</v>
      </c>
      <c r="F24" s="121">
        <v>130</v>
      </c>
      <c r="G24" s="121">
        <v>435</v>
      </c>
      <c r="H24" s="121">
        <v>298</v>
      </c>
      <c r="I24" s="121">
        <v>291</v>
      </c>
      <c r="J24" s="121">
        <v>130</v>
      </c>
      <c r="K24" s="121">
        <v>343</v>
      </c>
      <c r="L24" s="121">
        <v>63</v>
      </c>
      <c r="M24" s="121">
        <v>60</v>
      </c>
      <c r="N24" s="121">
        <v>105</v>
      </c>
      <c r="O24" s="121">
        <v>414</v>
      </c>
      <c r="P24" s="121">
        <v>217</v>
      </c>
      <c r="Q24" s="121">
        <v>175</v>
      </c>
      <c r="R24" s="121">
        <v>32</v>
      </c>
      <c r="S24" s="121">
        <v>245</v>
      </c>
      <c r="T24" s="121">
        <v>168</v>
      </c>
      <c r="U24" s="97"/>
    </row>
    <row r="25" spans="1:21" s="99" customFormat="1" ht="17.25" customHeight="1">
      <c r="A25" s="7"/>
      <c r="B25" s="100"/>
      <c r="C25" s="122">
        <v>0.032</v>
      </c>
      <c r="D25" s="122">
        <v>0.022000000000000002</v>
      </c>
      <c r="E25" s="122">
        <v>0.06</v>
      </c>
      <c r="F25" s="122">
        <v>0.037</v>
      </c>
      <c r="G25" s="122">
        <v>0.124</v>
      </c>
      <c r="H25" s="122">
        <v>0.085</v>
      </c>
      <c r="I25" s="122">
        <v>0.083</v>
      </c>
      <c r="J25" s="122">
        <v>0.037</v>
      </c>
      <c r="K25" s="122">
        <v>0.098</v>
      </c>
      <c r="L25" s="122">
        <v>0.018</v>
      </c>
      <c r="M25" s="122">
        <v>0.017</v>
      </c>
      <c r="N25" s="122">
        <v>0.03</v>
      </c>
      <c r="O25" s="122">
        <v>0.118</v>
      </c>
      <c r="P25" s="122">
        <v>0.062</v>
      </c>
      <c r="Q25" s="122">
        <v>0.05</v>
      </c>
      <c r="R25" s="122">
        <v>0.009</v>
      </c>
      <c r="S25" s="122">
        <v>0.07</v>
      </c>
      <c r="T25" s="122">
        <v>0.047999999999999994</v>
      </c>
      <c r="U25" s="101"/>
    </row>
    <row r="26" spans="1:21" s="99" customFormat="1" ht="17.25" customHeight="1">
      <c r="A26" s="7"/>
      <c r="B26" s="96" t="s">
        <v>84</v>
      </c>
      <c r="C26" s="121">
        <v>327</v>
      </c>
      <c r="D26" s="121">
        <v>311</v>
      </c>
      <c r="E26" s="121">
        <v>600</v>
      </c>
      <c r="F26" s="121">
        <v>436</v>
      </c>
      <c r="G26" s="121">
        <v>1008</v>
      </c>
      <c r="H26" s="121">
        <v>652</v>
      </c>
      <c r="I26" s="121">
        <v>949</v>
      </c>
      <c r="J26" s="121">
        <v>422</v>
      </c>
      <c r="K26" s="121">
        <v>2026</v>
      </c>
      <c r="L26" s="121">
        <v>1661</v>
      </c>
      <c r="M26" s="121">
        <v>668</v>
      </c>
      <c r="N26" s="121">
        <v>2266</v>
      </c>
      <c r="O26" s="121">
        <v>9681</v>
      </c>
      <c r="P26" s="121">
        <v>2184</v>
      </c>
      <c r="Q26" s="121">
        <v>10515</v>
      </c>
      <c r="R26" s="121">
        <v>805</v>
      </c>
      <c r="S26" s="121">
        <v>920</v>
      </c>
      <c r="T26" s="121">
        <v>467</v>
      </c>
      <c r="U26" s="97"/>
    </row>
    <row r="27" spans="1:21" s="99" customFormat="1" ht="17.25" customHeight="1">
      <c r="A27" s="7"/>
      <c r="B27" s="100"/>
      <c r="C27" s="122">
        <v>0.009109142570616747</v>
      </c>
      <c r="D27" s="122">
        <v>0.008663435288874031</v>
      </c>
      <c r="E27" s="122">
        <v>0.01671402306535183</v>
      </c>
      <c r="F27" s="122">
        <v>0.012145523427488997</v>
      </c>
      <c r="G27" s="122">
        <v>0.028079558749791074</v>
      </c>
      <c r="H27" s="122">
        <v>0.018162571731015657</v>
      </c>
      <c r="I27" s="122">
        <v>0.02643601314836481</v>
      </c>
      <c r="J27" s="122">
        <v>0.011755529555964121</v>
      </c>
      <c r="K27" s="122">
        <v>0.056437684550671344</v>
      </c>
      <c r="L27" s="122">
        <v>0.04626998718591565</v>
      </c>
      <c r="M27" s="122">
        <v>0.018608279012758373</v>
      </c>
      <c r="N27" s="122">
        <v>0.06312329377681208</v>
      </c>
      <c r="O27" s="122">
        <v>0.2696807621594518</v>
      </c>
      <c r="P27" s="122">
        <v>0.06083904395788066</v>
      </c>
      <c r="Q27" s="122">
        <v>0.2929132542202908</v>
      </c>
      <c r="R27" s="122">
        <v>0.02242464761268037</v>
      </c>
      <c r="S27" s="122">
        <v>0.02562816870020614</v>
      </c>
      <c r="T27" s="122">
        <v>0.013009081285865507</v>
      </c>
      <c r="U27" s="101"/>
    </row>
    <row r="28" s="102" customFormat="1" ht="13.5">
      <c r="A28" s="1"/>
    </row>
    <row r="29" spans="1:13" s="102" customFormat="1" ht="17.25" customHeight="1">
      <c r="A29" s="1"/>
      <c r="B29" s="103" t="s">
        <v>85</v>
      </c>
      <c r="C29" s="104"/>
      <c r="D29" s="104"/>
      <c r="E29" s="105" t="s">
        <v>86</v>
      </c>
      <c r="F29" s="104"/>
      <c r="G29" s="104"/>
      <c r="H29" s="104" t="s">
        <v>87</v>
      </c>
      <c r="I29" s="104"/>
      <c r="J29" s="104"/>
      <c r="K29" s="104" t="s">
        <v>88</v>
      </c>
      <c r="L29" s="104"/>
      <c r="M29" s="106"/>
    </row>
    <row r="30" spans="1:13" s="102" customFormat="1" ht="17.25" customHeight="1">
      <c r="A30" s="1"/>
      <c r="B30" s="107"/>
      <c r="C30" s="108"/>
      <c r="D30" s="108"/>
      <c r="E30" s="109" t="s">
        <v>89</v>
      </c>
      <c r="F30" s="108"/>
      <c r="G30" s="108"/>
      <c r="H30" s="109" t="s">
        <v>90</v>
      </c>
      <c r="I30" s="108"/>
      <c r="J30" s="108"/>
      <c r="K30" s="109" t="s">
        <v>91</v>
      </c>
      <c r="L30" s="108"/>
      <c r="M30" s="110"/>
    </row>
  </sheetData>
  <mergeCells count="1">
    <mergeCell ref="B1:T1"/>
  </mergeCells>
  <printOptions/>
  <pageMargins left="0.6692913385826772" right="0.4724409448818898" top="0.3937007874015748" bottom="0.7874015748031497" header="0.5118110236220472" footer="0.3149606299212598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6">
      <selection activeCell="A1" sqref="A1:D1"/>
    </sheetView>
  </sheetViews>
  <sheetFormatPr defaultColWidth="9.00390625" defaultRowHeight="13.5"/>
  <cols>
    <col min="1" max="2" width="4.625" style="0" customWidth="1"/>
    <col min="3" max="3" width="54.25390625" style="0" customWidth="1"/>
    <col min="4" max="4" width="6.75390625" style="0" customWidth="1"/>
  </cols>
  <sheetData>
    <row r="1" spans="1:4" ht="45" customHeight="1">
      <c r="A1" s="241" t="s">
        <v>220</v>
      </c>
      <c r="B1" s="241"/>
      <c r="C1" s="241"/>
      <c r="D1" s="241"/>
    </row>
    <row r="2" spans="1:4" ht="33" customHeight="1">
      <c r="A2" s="240" t="s">
        <v>221</v>
      </c>
      <c r="B2" s="240"/>
      <c r="C2" s="240"/>
      <c r="D2" s="207"/>
    </row>
    <row r="3" spans="1:4" ht="33" customHeight="1">
      <c r="A3" s="208"/>
      <c r="B3" s="238" t="s">
        <v>222</v>
      </c>
      <c r="C3" s="238"/>
      <c r="D3" s="209" t="s">
        <v>223</v>
      </c>
    </row>
    <row r="4" spans="1:4" ht="33" customHeight="1">
      <c r="A4" s="208"/>
      <c r="B4" s="238" t="s">
        <v>224</v>
      </c>
      <c r="C4" s="238"/>
      <c r="D4" s="209" t="s">
        <v>223</v>
      </c>
    </row>
    <row r="5" spans="1:4" ht="33" customHeight="1">
      <c r="A5" s="208"/>
      <c r="B5" s="208"/>
      <c r="C5" s="208" t="s">
        <v>225</v>
      </c>
      <c r="D5" s="209" t="s">
        <v>226</v>
      </c>
    </row>
    <row r="6" spans="1:4" ht="33" customHeight="1">
      <c r="A6" s="208"/>
      <c r="B6" s="208"/>
      <c r="C6" s="208" t="s">
        <v>227</v>
      </c>
      <c r="D6" s="209" t="s">
        <v>226</v>
      </c>
    </row>
    <row r="7" spans="1:4" ht="33" customHeight="1">
      <c r="A7" s="208"/>
      <c r="B7" s="208"/>
      <c r="C7" s="208" t="s">
        <v>228</v>
      </c>
      <c r="D7" s="209" t="s">
        <v>226</v>
      </c>
    </row>
    <row r="8" spans="1:4" ht="33" customHeight="1">
      <c r="A8" s="208"/>
      <c r="B8" s="208"/>
      <c r="C8" s="208" t="s">
        <v>229</v>
      </c>
      <c r="D8" s="209" t="s">
        <v>226</v>
      </c>
    </row>
    <row r="9" spans="1:4" ht="33" customHeight="1">
      <c r="A9" s="208"/>
      <c r="B9" s="208"/>
      <c r="C9" s="208" t="s">
        <v>230</v>
      </c>
      <c r="D9" s="209" t="s">
        <v>226</v>
      </c>
    </row>
    <row r="10" spans="1:4" ht="33" customHeight="1">
      <c r="A10" s="238" t="s">
        <v>251</v>
      </c>
      <c r="B10" s="238"/>
      <c r="C10" s="238"/>
      <c r="D10" s="209" t="s">
        <v>252</v>
      </c>
    </row>
    <row r="11" spans="1:4" ht="33" customHeight="1">
      <c r="A11" s="238" t="s">
        <v>250</v>
      </c>
      <c r="B11" s="238"/>
      <c r="C11" s="238"/>
      <c r="D11" s="209" t="s">
        <v>253</v>
      </c>
    </row>
    <row r="12" spans="1:4" ht="33" customHeight="1">
      <c r="A12" s="238" t="s">
        <v>231</v>
      </c>
      <c r="B12" s="238"/>
      <c r="C12" s="238"/>
      <c r="D12" s="209" t="s">
        <v>254</v>
      </c>
    </row>
    <row r="13" spans="1:4" ht="33" customHeight="1">
      <c r="A13" s="238" t="s">
        <v>232</v>
      </c>
      <c r="B13" s="238"/>
      <c r="C13" s="238"/>
      <c r="D13" s="209" t="s">
        <v>255</v>
      </c>
    </row>
    <row r="14" spans="1:4" ht="33" customHeight="1">
      <c r="A14" s="240" t="s">
        <v>233</v>
      </c>
      <c r="B14" s="240"/>
      <c r="C14" s="240"/>
      <c r="D14" s="209"/>
    </row>
    <row r="15" spans="1:4" ht="33" customHeight="1">
      <c r="A15" s="207"/>
      <c r="B15" s="238" t="s">
        <v>234</v>
      </c>
      <c r="C15" s="239"/>
      <c r="D15" s="209" t="s">
        <v>256</v>
      </c>
    </row>
    <row r="16" spans="1:4" ht="33" customHeight="1">
      <c r="A16" s="207"/>
      <c r="B16" s="238" t="s">
        <v>235</v>
      </c>
      <c r="C16" s="239"/>
      <c r="D16" s="209" t="s">
        <v>256</v>
      </c>
    </row>
    <row r="17" spans="1:4" ht="33" customHeight="1">
      <c r="A17" s="207"/>
      <c r="B17" s="238" t="s">
        <v>236</v>
      </c>
      <c r="C17" s="239"/>
      <c r="D17" s="209" t="s">
        <v>257</v>
      </c>
    </row>
    <row r="18" spans="1:4" ht="33" customHeight="1">
      <c r="A18" s="240" t="s">
        <v>237</v>
      </c>
      <c r="B18" s="240"/>
      <c r="C18" s="240"/>
      <c r="D18" s="209"/>
    </row>
    <row r="19" spans="1:4" ht="33" customHeight="1">
      <c r="A19" s="207"/>
      <c r="B19" s="238" t="s">
        <v>238</v>
      </c>
      <c r="C19" s="239"/>
      <c r="D19" s="209" t="s">
        <v>258</v>
      </c>
    </row>
    <row r="20" spans="1:4" ht="33" customHeight="1">
      <c r="A20" s="207"/>
      <c r="B20" s="238" t="s">
        <v>239</v>
      </c>
      <c r="C20" s="239"/>
      <c r="D20" s="209" t="s">
        <v>258</v>
      </c>
    </row>
    <row r="21" spans="1:4" ht="33" customHeight="1">
      <c r="A21" s="240" t="s">
        <v>240</v>
      </c>
      <c r="B21" s="240"/>
      <c r="C21" s="240"/>
      <c r="D21" s="209" t="s">
        <v>258</v>
      </c>
    </row>
    <row r="22" spans="1:4" ht="33" customHeight="1">
      <c r="A22" s="240" t="s">
        <v>241</v>
      </c>
      <c r="B22" s="240"/>
      <c r="C22" s="240"/>
      <c r="D22" s="209" t="s">
        <v>259</v>
      </c>
    </row>
  </sheetData>
  <mergeCells count="17">
    <mergeCell ref="B16:C16"/>
    <mergeCell ref="B17:C17"/>
    <mergeCell ref="A10:C10"/>
    <mergeCell ref="A1:D1"/>
    <mergeCell ref="A2:C2"/>
    <mergeCell ref="B3:C3"/>
    <mergeCell ref="B4:C4"/>
    <mergeCell ref="B20:C20"/>
    <mergeCell ref="A21:C21"/>
    <mergeCell ref="A22:C22"/>
    <mergeCell ref="A11:C11"/>
    <mergeCell ref="A12:C12"/>
    <mergeCell ref="A13:C13"/>
    <mergeCell ref="B19:C19"/>
    <mergeCell ref="A18:C18"/>
    <mergeCell ref="A14:C14"/>
    <mergeCell ref="B15:C15"/>
  </mergeCells>
  <printOptions horizontalCentered="1"/>
  <pageMargins left="1.3385826771653544" right="0.7874015748031497" top="1.06299212598425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00390625" defaultRowHeight="13.5"/>
  <cols>
    <col min="1" max="1" width="89.75390625" style="0" customWidth="1"/>
  </cols>
  <sheetData>
    <row r="1" ht="24">
      <c r="A1" s="210" t="s">
        <v>242</v>
      </c>
    </row>
    <row r="2" ht="30.75" customHeight="1">
      <c r="A2" s="211"/>
    </row>
    <row r="3" ht="72" customHeight="1">
      <c r="A3" s="212" t="s">
        <v>275</v>
      </c>
    </row>
    <row r="4" ht="48" customHeight="1">
      <c r="A4" s="212"/>
    </row>
    <row r="5" ht="13.5">
      <c r="A5" s="213" t="s">
        <v>243</v>
      </c>
    </row>
    <row r="6" ht="9" customHeight="1">
      <c r="A6" s="213"/>
    </row>
    <row r="7" ht="195" customHeight="1">
      <c r="A7" s="212" t="s">
        <v>276</v>
      </c>
    </row>
    <row r="8" ht="53.25" customHeight="1">
      <c r="A8" s="212"/>
    </row>
    <row r="9" ht="13.5">
      <c r="A9" s="213" t="s">
        <v>244</v>
      </c>
    </row>
    <row r="10" ht="9" customHeight="1">
      <c r="A10" s="213"/>
    </row>
    <row r="11" ht="132.75" customHeight="1">
      <c r="A11" s="212" t="s">
        <v>277</v>
      </c>
    </row>
  </sheetData>
  <printOptions/>
  <pageMargins left="0.7874015748031497" right="0.56" top="0.89" bottom="0.87" header="0.5118110236220472" footer="0.5118110236220472"/>
  <pageSetup horizontalDpi="600" verticalDpi="600" orientation="portrait" paperSize="9" r:id="rId1"/>
  <headerFooter alignWithMargins="0">
    <oddFooter>&amp;C&amp;"ＪＳ明朝,標準"&amp;16-1-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"/>
    </sheetView>
  </sheetViews>
  <sheetFormatPr defaultColWidth="9.00390625" defaultRowHeight="13.5"/>
  <cols>
    <col min="1" max="1" width="89.75390625" style="0" customWidth="1"/>
  </cols>
  <sheetData>
    <row r="1" ht="18" customHeight="1">
      <c r="A1" s="212"/>
    </row>
    <row r="2" ht="13.5">
      <c r="A2" s="212" t="s">
        <v>245</v>
      </c>
    </row>
    <row r="3" ht="9" customHeight="1">
      <c r="A3" s="212"/>
    </row>
    <row r="4" ht="66" customHeight="1">
      <c r="A4" s="212" t="s">
        <v>278</v>
      </c>
    </row>
    <row r="5" ht="48.75" customHeight="1">
      <c r="A5" s="212"/>
    </row>
    <row r="6" ht="13.5">
      <c r="A6" s="212" t="s">
        <v>246</v>
      </c>
    </row>
    <row r="7" ht="9" customHeight="1">
      <c r="A7" s="212"/>
    </row>
    <row r="8" ht="67.5" customHeight="1">
      <c r="A8" s="212" t="s">
        <v>279</v>
      </c>
    </row>
    <row r="9" ht="43.5" customHeight="1">
      <c r="A9" s="212"/>
    </row>
    <row r="10" ht="13.5">
      <c r="A10" s="212" t="s">
        <v>247</v>
      </c>
    </row>
    <row r="11" ht="9" customHeight="1">
      <c r="A11" s="212"/>
    </row>
    <row r="12" ht="72" customHeight="1">
      <c r="A12" s="212" t="s">
        <v>280</v>
      </c>
    </row>
    <row r="13" ht="45.75" customHeight="1">
      <c r="A13" s="212"/>
    </row>
    <row r="14" ht="13.5">
      <c r="A14" s="212" t="s">
        <v>248</v>
      </c>
    </row>
    <row r="15" ht="9" customHeight="1">
      <c r="A15" s="212"/>
    </row>
    <row r="16" ht="78" customHeight="1">
      <c r="A16" s="212" t="s">
        <v>285</v>
      </c>
    </row>
    <row r="17" ht="41.25" customHeight="1">
      <c r="A17" s="212"/>
    </row>
    <row r="18" ht="13.5">
      <c r="A18" s="212" t="s">
        <v>286</v>
      </c>
    </row>
    <row r="19" ht="9" customHeight="1">
      <c r="A19" s="212"/>
    </row>
    <row r="20" ht="77.25" customHeight="1">
      <c r="A20" s="212" t="s">
        <v>281</v>
      </c>
    </row>
  </sheetData>
  <printOptions/>
  <pageMargins left="0.787401574803149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&amp;C&amp;"ＪＳ明朝,標準"&amp;16-2-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40" zoomScaleNormal="40" zoomScaleSheetLayoutView="40" workbookViewId="0" topLeftCell="A1">
      <selection activeCell="T31" sqref="T31"/>
    </sheetView>
  </sheetViews>
  <sheetFormatPr defaultColWidth="9.00390625" defaultRowHeight="13.5"/>
  <cols>
    <col min="1" max="1" width="7.125" style="1" customWidth="1"/>
    <col min="2" max="3" width="5.625" style="1" customWidth="1"/>
    <col min="4" max="8" width="13.75390625" style="1" bestFit="1" customWidth="1"/>
    <col min="9" max="15" width="13.625" style="1" bestFit="1" customWidth="1"/>
    <col min="16" max="17" width="12.875" style="1" bestFit="1" customWidth="1"/>
    <col min="18" max="18" width="12.125" style="1" customWidth="1"/>
    <col min="19" max="19" width="12.875" style="1" bestFit="1" customWidth="1"/>
    <col min="20" max="20" width="12.125" style="1" customWidth="1"/>
    <col min="21" max="22" width="5.625" style="1" customWidth="1"/>
    <col min="23" max="16384" width="9.00390625" style="1" customWidth="1"/>
  </cols>
  <sheetData>
    <row r="1" spans="2:22" ht="24">
      <c r="B1" s="237" t="s">
        <v>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44"/>
    </row>
    <row r="2" ht="30" customHeight="1">
      <c r="V2" s="2" t="s">
        <v>4</v>
      </c>
    </row>
    <row r="3" spans="2:24" ht="15" customHeight="1">
      <c r="B3" s="3"/>
      <c r="C3" s="4" t="s">
        <v>5</v>
      </c>
      <c r="D3" s="253" t="s">
        <v>6</v>
      </c>
      <c r="E3" s="253" t="s">
        <v>7</v>
      </c>
      <c r="F3" s="253" t="s">
        <v>8</v>
      </c>
      <c r="G3" s="253" t="s">
        <v>9</v>
      </c>
      <c r="H3" s="253" t="s">
        <v>10</v>
      </c>
      <c r="I3" s="253" t="s">
        <v>11</v>
      </c>
      <c r="J3" s="253" t="s">
        <v>12</v>
      </c>
      <c r="K3" s="253" t="s">
        <v>13</v>
      </c>
      <c r="L3" s="253" t="s">
        <v>14</v>
      </c>
      <c r="M3" s="253" t="s">
        <v>15</v>
      </c>
      <c r="N3" s="245" t="s">
        <v>16</v>
      </c>
      <c r="O3" s="253" t="s">
        <v>17</v>
      </c>
      <c r="P3" s="253" t="s">
        <v>0</v>
      </c>
      <c r="Q3" s="245" t="s">
        <v>18</v>
      </c>
      <c r="R3" s="257" t="s">
        <v>1</v>
      </c>
      <c r="S3" s="257" t="s">
        <v>19</v>
      </c>
      <c r="T3" s="242" t="s">
        <v>2</v>
      </c>
      <c r="U3" s="5" t="s">
        <v>5</v>
      </c>
      <c r="V3" s="6"/>
      <c r="W3" s="7"/>
      <c r="X3" s="7"/>
    </row>
    <row r="4" spans="2:24" ht="15" customHeight="1">
      <c r="B4" s="8" t="s">
        <v>20</v>
      </c>
      <c r="C4" s="9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46"/>
      <c r="O4" s="254"/>
      <c r="P4" s="254"/>
      <c r="Q4" s="246"/>
      <c r="R4" s="258"/>
      <c r="S4" s="258"/>
      <c r="T4" s="243"/>
      <c r="U4" s="10"/>
      <c r="V4" s="11" t="s">
        <v>20</v>
      </c>
      <c r="W4" s="7"/>
      <c r="X4" s="7"/>
    </row>
    <row r="5" spans="2:24" s="17" customFormat="1" ht="39.75" customHeight="1">
      <c r="B5" s="255" t="s">
        <v>21</v>
      </c>
      <c r="C5" s="256"/>
      <c r="D5" s="12">
        <v>14199800</v>
      </c>
      <c r="E5" s="12">
        <v>13982200</v>
      </c>
      <c r="F5" s="12">
        <v>13750800</v>
      </c>
      <c r="G5" s="12">
        <v>13546100</v>
      </c>
      <c r="H5" s="12">
        <v>13468000</v>
      </c>
      <c r="I5" s="12">
        <v>13391600</v>
      </c>
      <c r="J5" s="13">
        <v>12960700</v>
      </c>
      <c r="K5" s="12">
        <v>13060900</v>
      </c>
      <c r="L5" s="12">
        <v>13260800</v>
      </c>
      <c r="M5" s="12">
        <v>13602200</v>
      </c>
      <c r="N5" s="13">
        <v>13899400</v>
      </c>
      <c r="O5" s="12">
        <v>13930600</v>
      </c>
      <c r="P5" s="12">
        <v>12933300</v>
      </c>
      <c r="Q5" s="13">
        <v>13050300</v>
      </c>
      <c r="R5" s="14">
        <v>13468900</v>
      </c>
      <c r="S5" s="14">
        <v>13883600</v>
      </c>
      <c r="T5" s="15">
        <v>14351100</v>
      </c>
      <c r="U5" s="255" t="s">
        <v>287</v>
      </c>
      <c r="V5" s="256"/>
      <c r="W5" s="16"/>
      <c r="X5" s="16"/>
    </row>
    <row r="6" spans="2:24" s="17" customFormat="1" ht="39.75" customHeight="1">
      <c r="B6" s="249" t="s">
        <v>22</v>
      </c>
      <c r="C6" s="250"/>
      <c r="D6" s="18">
        <v>325000</v>
      </c>
      <c r="E6" s="18">
        <v>289000</v>
      </c>
      <c r="F6" s="18">
        <v>324000</v>
      </c>
      <c r="G6" s="18">
        <v>289000</v>
      </c>
      <c r="H6" s="18">
        <v>290000</v>
      </c>
      <c r="I6" s="18">
        <v>288000</v>
      </c>
      <c r="J6" s="19">
        <v>357000</v>
      </c>
      <c r="K6" s="18">
        <v>477000</v>
      </c>
      <c r="L6" s="18">
        <v>534000</v>
      </c>
      <c r="M6" s="18">
        <v>541000</v>
      </c>
      <c r="N6" s="19">
        <v>588000</v>
      </c>
      <c r="O6" s="18">
        <v>591000</v>
      </c>
      <c r="P6" s="18">
        <v>522000</v>
      </c>
      <c r="Q6" s="20"/>
      <c r="R6" s="20"/>
      <c r="S6" s="20"/>
      <c r="T6" s="21"/>
      <c r="U6" s="249" t="s">
        <v>288</v>
      </c>
      <c r="V6" s="250"/>
      <c r="W6" s="16"/>
      <c r="X6" s="16"/>
    </row>
    <row r="7" spans="2:24" s="17" customFormat="1" ht="39.75" customHeight="1">
      <c r="B7" s="249" t="s">
        <v>23</v>
      </c>
      <c r="C7" s="250"/>
      <c r="D7" s="18">
        <v>777000</v>
      </c>
      <c r="E7" s="18">
        <v>756000</v>
      </c>
      <c r="F7" s="18">
        <v>741000</v>
      </c>
      <c r="G7" s="18">
        <v>741000</v>
      </c>
      <c r="H7" s="18">
        <v>1110000</v>
      </c>
      <c r="I7" s="18">
        <v>784000</v>
      </c>
      <c r="J7" s="19">
        <v>788000</v>
      </c>
      <c r="K7" s="18">
        <v>783000</v>
      </c>
      <c r="L7" s="18">
        <v>710000</v>
      </c>
      <c r="M7" s="18">
        <v>728000</v>
      </c>
      <c r="N7" s="19">
        <v>714000</v>
      </c>
      <c r="O7" s="18">
        <v>673000</v>
      </c>
      <c r="P7" s="18">
        <v>610000</v>
      </c>
      <c r="Q7" s="19">
        <v>577000</v>
      </c>
      <c r="R7" s="22">
        <v>565000</v>
      </c>
      <c r="S7" s="22">
        <v>521000</v>
      </c>
      <c r="T7" s="23">
        <v>540000</v>
      </c>
      <c r="U7" s="249" t="s">
        <v>289</v>
      </c>
      <c r="V7" s="250"/>
      <c r="W7" s="16"/>
      <c r="X7" s="16"/>
    </row>
    <row r="8" spans="2:24" s="17" customFormat="1" ht="39.75" customHeight="1">
      <c r="B8" s="249" t="s">
        <v>24</v>
      </c>
      <c r="C8" s="250"/>
      <c r="D8" s="18">
        <v>4672000</v>
      </c>
      <c r="E8" s="18">
        <v>4646000</v>
      </c>
      <c r="F8" s="18">
        <v>4518000</v>
      </c>
      <c r="G8" s="18">
        <v>4181000</v>
      </c>
      <c r="H8" s="18">
        <v>4539000</v>
      </c>
      <c r="I8" s="18">
        <v>4502000</v>
      </c>
      <c r="J8" s="19">
        <v>4849000</v>
      </c>
      <c r="K8" s="18">
        <v>4581000</v>
      </c>
      <c r="L8" s="18">
        <v>4710000</v>
      </c>
      <c r="M8" s="18">
        <v>4561000</v>
      </c>
      <c r="N8" s="19">
        <v>4455000</v>
      </c>
      <c r="O8" s="18">
        <v>4499000</v>
      </c>
      <c r="P8" s="18">
        <v>4666000</v>
      </c>
      <c r="Q8" s="19">
        <v>4834000</v>
      </c>
      <c r="R8" s="22">
        <v>4832000</v>
      </c>
      <c r="S8" s="22">
        <v>4814000</v>
      </c>
      <c r="T8" s="23">
        <v>4809000</v>
      </c>
      <c r="U8" s="249" t="s">
        <v>290</v>
      </c>
      <c r="V8" s="250"/>
      <c r="W8" s="16"/>
      <c r="X8" s="16"/>
    </row>
    <row r="9" spans="2:24" s="17" customFormat="1" ht="39.75" customHeight="1">
      <c r="B9" s="249" t="s">
        <v>25</v>
      </c>
      <c r="C9" s="250"/>
      <c r="D9" s="18">
        <v>3848000</v>
      </c>
      <c r="E9" s="18">
        <v>3723000</v>
      </c>
      <c r="F9" s="18">
        <v>3639000</v>
      </c>
      <c r="G9" s="18">
        <v>3398000</v>
      </c>
      <c r="H9" s="18">
        <v>3097000</v>
      </c>
      <c r="I9" s="18">
        <v>2994000</v>
      </c>
      <c r="J9" s="19">
        <v>3043000</v>
      </c>
      <c r="K9" s="18">
        <v>2490000</v>
      </c>
      <c r="L9" s="18">
        <v>2101000</v>
      </c>
      <c r="M9" s="18">
        <v>2019000</v>
      </c>
      <c r="N9" s="19">
        <v>1988000</v>
      </c>
      <c r="O9" s="18">
        <v>1865000</v>
      </c>
      <c r="P9" s="18">
        <v>1874000</v>
      </c>
      <c r="Q9" s="19">
        <v>1883000</v>
      </c>
      <c r="R9" s="22">
        <v>1908000</v>
      </c>
      <c r="S9" s="22">
        <v>1823000</v>
      </c>
      <c r="T9" s="23">
        <v>1711000</v>
      </c>
      <c r="U9" s="249" t="s">
        <v>291</v>
      </c>
      <c r="V9" s="250"/>
      <c r="W9" s="16"/>
      <c r="X9" s="16"/>
    </row>
    <row r="10" spans="2:24" s="17" customFormat="1" ht="39.75" customHeight="1">
      <c r="B10" s="249" t="s">
        <v>26</v>
      </c>
      <c r="C10" s="250"/>
      <c r="D10" s="18">
        <v>1556000</v>
      </c>
      <c r="E10" s="18">
        <v>1697000</v>
      </c>
      <c r="F10" s="18">
        <v>1869000</v>
      </c>
      <c r="G10" s="18">
        <v>1776000</v>
      </c>
      <c r="H10" s="18">
        <v>1783000</v>
      </c>
      <c r="I10" s="18">
        <v>1665000</v>
      </c>
      <c r="J10" s="19">
        <v>1482000</v>
      </c>
      <c r="K10" s="18">
        <v>1358000</v>
      </c>
      <c r="L10" s="18">
        <v>1143000</v>
      </c>
      <c r="M10" s="18">
        <v>1167000</v>
      </c>
      <c r="N10" s="19">
        <v>1174000</v>
      </c>
      <c r="O10" s="18">
        <v>1116000</v>
      </c>
      <c r="P10" s="18">
        <v>1126000</v>
      </c>
      <c r="Q10" s="19">
        <v>1143000</v>
      </c>
      <c r="R10" s="22">
        <v>1153000</v>
      </c>
      <c r="S10" s="22">
        <v>1211000</v>
      </c>
      <c r="T10" s="23">
        <v>1241000</v>
      </c>
      <c r="U10" s="249" t="s">
        <v>292</v>
      </c>
      <c r="V10" s="250"/>
      <c r="W10" s="16"/>
      <c r="X10" s="16"/>
    </row>
    <row r="11" spans="2:24" s="17" customFormat="1" ht="39.75" customHeight="1">
      <c r="B11" s="249" t="s">
        <v>27</v>
      </c>
      <c r="C11" s="250"/>
      <c r="D11" s="18">
        <v>229000</v>
      </c>
      <c r="E11" s="18">
        <v>230000</v>
      </c>
      <c r="F11" s="18">
        <v>228000</v>
      </c>
      <c r="G11" s="18">
        <v>309000</v>
      </c>
      <c r="H11" s="18">
        <v>317000</v>
      </c>
      <c r="I11" s="18">
        <v>326000</v>
      </c>
      <c r="J11" s="19">
        <v>327000</v>
      </c>
      <c r="K11" s="18">
        <v>447000</v>
      </c>
      <c r="L11" s="18">
        <v>497000</v>
      </c>
      <c r="M11" s="18">
        <v>569000</v>
      </c>
      <c r="N11" s="19">
        <v>556000</v>
      </c>
      <c r="O11" s="18">
        <v>620000</v>
      </c>
      <c r="P11" s="18">
        <v>742000</v>
      </c>
      <c r="Q11" s="19">
        <v>900000</v>
      </c>
      <c r="R11" s="22">
        <v>886000</v>
      </c>
      <c r="S11" s="22">
        <v>858000</v>
      </c>
      <c r="T11" s="23">
        <v>795000</v>
      </c>
      <c r="U11" s="249" t="s">
        <v>293</v>
      </c>
      <c r="V11" s="250"/>
      <c r="W11" s="16"/>
      <c r="X11" s="16"/>
    </row>
    <row r="12" spans="2:24" s="17" customFormat="1" ht="39.75" customHeight="1">
      <c r="B12" s="249" t="s">
        <v>28</v>
      </c>
      <c r="C12" s="250"/>
      <c r="D12" s="18">
        <v>631000</v>
      </c>
      <c r="E12" s="18">
        <v>644000</v>
      </c>
      <c r="F12" s="18">
        <v>743000</v>
      </c>
      <c r="G12" s="18">
        <v>741000</v>
      </c>
      <c r="H12" s="18">
        <v>688000</v>
      </c>
      <c r="I12" s="18">
        <v>783000</v>
      </c>
      <c r="J12" s="19">
        <v>733000</v>
      </c>
      <c r="K12" s="18">
        <v>745000</v>
      </c>
      <c r="L12" s="18">
        <v>733000</v>
      </c>
      <c r="M12" s="18">
        <v>743000</v>
      </c>
      <c r="N12" s="19">
        <v>709000</v>
      </c>
      <c r="O12" s="18">
        <v>671000</v>
      </c>
      <c r="P12" s="18">
        <v>670000</v>
      </c>
      <c r="Q12" s="19">
        <v>723000</v>
      </c>
      <c r="R12" s="22">
        <v>708000</v>
      </c>
      <c r="S12" s="22">
        <v>687000</v>
      </c>
      <c r="T12" s="23">
        <v>597000</v>
      </c>
      <c r="U12" s="249" t="s">
        <v>294</v>
      </c>
      <c r="V12" s="250"/>
      <c r="W12" s="16"/>
      <c r="X12" s="16"/>
    </row>
    <row r="13" spans="2:24" s="17" customFormat="1" ht="39.75" customHeight="1">
      <c r="B13" s="249" t="s">
        <v>29</v>
      </c>
      <c r="C13" s="250"/>
      <c r="D13" s="18">
        <v>987000</v>
      </c>
      <c r="E13" s="18">
        <v>893000</v>
      </c>
      <c r="F13" s="18">
        <v>822000</v>
      </c>
      <c r="G13" s="18">
        <v>788000</v>
      </c>
      <c r="H13" s="18">
        <v>899000</v>
      </c>
      <c r="I13" s="18">
        <v>704000</v>
      </c>
      <c r="J13" s="19">
        <v>673000</v>
      </c>
      <c r="K13" s="18">
        <v>684000</v>
      </c>
      <c r="L13" s="18">
        <v>829000</v>
      </c>
      <c r="M13" s="18">
        <v>765000</v>
      </c>
      <c r="N13" s="19">
        <v>768000</v>
      </c>
      <c r="O13" s="18">
        <v>755000</v>
      </c>
      <c r="P13" s="18">
        <v>712000</v>
      </c>
      <c r="Q13" s="19">
        <v>669000</v>
      </c>
      <c r="R13" s="22">
        <v>762000</v>
      </c>
      <c r="S13" s="22">
        <v>763000</v>
      </c>
      <c r="T13" s="23">
        <v>842000</v>
      </c>
      <c r="U13" s="249" t="s">
        <v>295</v>
      </c>
      <c r="V13" s="250"/>
      <c r="W13" s="16"/>
      <c r="X13" s="16"/>
    </row>
    <row r="14" spans="2:24" s="17" customFormat="1" ht="39.75" customHeight="1">
      <c r="B14" s="249" t="s">
        <v>30</v>
      </c>
      <c r="C14" s="250"/>
      <c r="D14" s="18">
        <v>1366000</v>
      </c>
      <c r="E14" s="18">
        <v>1344000</v>
      </c>
      <c r="F14" s="18">
        <v>1304000</v>
      </c>
      <c r="G14" s="18">
        <v>1186000</v>
      </c>
      <c r="H14" s="18">
        <v>1026000</v>
      </c>
      <c r="I14" s="18">
        <v>900000</v>
      </c>
      <c r="J14" s="19">
        <v>793000</v>
      </c>
      <c r="K14" s="18">
        <v>683000</v>
      </c>
      <c r="L14" s="18">
        <v>682000</v>
      </c>
      <c r="M14" s="18">
        <v>722000</v>
      </c>
      <c r="N14" s="19">
        <v>660000</v>
      </c>
      <c r="O14" s="18">
        <v>686000</v>
      </c>
      <c r="P14" s="18">
        <v>678000</v>
      </c>
      <c r="Q14" s="19">
        <v>667000</v>
      </c>
      <c r="R14" s="22">
        <v>759000</v>
      </c>
      <c r="S14" s="22">
        <v>904000</v>
      </c>
      <c r="T14" s="23">
        <v>995000</v>
      </c>
      <c r="U14" s="249" t="s">
        <v>296</v>
      </c>
      <c r="V14" s="250"/>
      <c r="W14" s="16"/>
      <c r="X14" s="16"/>
    </row>
    <row r="15" spans="2:24" s="17" customFormat="1" ht="39.75" customHeight="1">
      <c r="B15" s="249" t="s">
        <v>31</v>
      </c>
      <c r="C15" s="250"/>
      <c r="D15" s="18">
        <v>4912000</v>
      </c>
      <c r="E15" s="18">
        <v>5125000</v>
      </c>
      <c r="F15" s="18">
        <v>4877000</v>
      </c>
      <c r="G15" s="18">
        <v>4954000</v>
      </c>
      <c r="H15" s="18">
        <v>5034000</v>
      </c>
      <c r="I15" s="18">
        <v>4638000</v>
      </c>
      <c r="J15" s="19">
        <v>4171000</v>
      </c>
      <c r="K15" s="18">
        <v>4014000</v>
      </c>
      <c r="L15" s="18">
        <v>3910000</v>
      </c>
      <c r="M15" s="18">
        <v>3690000</v>
      </c>
      <c r="N15" s="19">
        <v>3755000</v>
      </c>
      <c r="O15" s="18">
        <v>3501000</v>
      </c>
      <c r="P15" s="18">
        <v>3643000</v>
      </c>
      <c r="Q15" s="19">
        <v>3788000</v>
      </c>
      <c r="R15" s="22">
        <v>3972000</v>
      </c>
      <c r="S15" s="22">
        <v>4127000</v>
      </c>
      <c r="T15" s="23">
        <v>4309000</v>
      </c>
      <c r="U15" s="249" t="s">
        <v>297</v>
      </c>
      <c r="V15" s="250"/>
      <c r="W15" s="16"/>
      <c r="X15" s="16"/>
    </row>
    <row r="16" spans="2:24" s="17" customFormat="1" ht="39.75" customHeight="1">
      <c r="B16" s="249" t="s">
        <v>32</v>
      </c>
      <c r="C16" s="250"/>
      <c r="D16" s="18">
        <v>1577000</v>
      </c>
      <c r="E16" s="18">
        <v>1434000</v>
      </c>
      <c r="F16" s="18">
        <v>1674000</v>
      </c>
      <c r="G16" s="18">
        <v>1501000</v>
      </c>
      <c r="H16" s="18">
        <v>1368000</v>
      </c>
      <c r="I16" s="18">
        <v>1277000</v>
      </c>
      <c r="J16" s="19">
        <v>1164000</v>
      </c>
      <c r="K16" s="18">
        <v>1275000</v>
      </c>
      <c r="L16" s="18">
        <v>1735000</v>
      </c>
      <c r="M16" s="18">
        <v>1741000</v>
      </c>
      <c r="N16" s="19">
        <v>1565000</v>
      </c>
      <c r="O16" s="18">
        <v>1572000</v>
      </c>
      <c r="P16" s="18">
        <v>1527000</v>
      </c>
      <c r="Q16" s="19">
        <v>1498000</v>
      </c>
      <c r="R16" s="22">
        <v>1528000</v>
      </c>
      <c r="S16" s="22">
        <v>1426000</v>
      </c>
      <c r="T16" s="23">
        <v>1480000</v>
      </c>
      <c r="U16" s="249" t="s">
        <v>298</v>
      </c>
      <c r="V16" s="250"/>
      <c r="W16" s="16"/>
      <c r="X16" s="16"/>
    </row>
    <row r="17" spans="2:24" s="17" customFormat="1" ht="39.75" customHeight="1">
      <c r="B17" s="249" t="s">
        <v>33</v>
      </c>
      <c r="C17" s="250"/>
      <c r="D17" s="18">
        <v>926000</v>
      </c>
      <c r="E17" s="18">
        <v>839000</v>
      </c>
      <c r="F17" s="18">
        <v>883000</v>
      </c>
      <c r="G17" s="18">
        <v>819000</v>
      </c>
      <c r="H17" s="18">
        <v>898000</v>
      </c>
      <c r="I17" s="18">
        <v>755000</v>
      </c>
      <c r="J17" s="19">
        <v>676000</v>
      </c>
      <c r="K17" s="18">
        <v>765000</v>
      </c>
      <c r="L17" s="18">
        <v>713000</v>
      </c>
      <c r="M17" s="18">
        <v>724000</v>
      </c>
      <c r="N17" s="19">
        <v>706000</v>
      </c>
      <c r="O17" s="18">
        <v>779000</v>
      </c>
      <c r="P17" s="18">
        <v>773000</v>
      </c>
      <c r="Q17" s="19">
        <v>767000</v>
      </c>
      <c r="R17" s="22">
        <v>784000</v>
      </c>
      <c r="S17" s="22">
        <v>755000</v>
      </c>
      <c r="T17" s="23">
        <v>727000</v>
      </c>
      <c r="U17" s="249" t="s">
        <v>299</v>
      </c>
      <c r="V17" s="250"/>
      <c r="W17" s="16"/>
      <c r="X17" s="16"/>
    </row>
    <row r="18" spans="2:24" s="17" customFormat="1" ht="39.75" customHeight="1">
      <c r="B18" s="249" t="s">
        <v>34</v>
      </c>
      <c r="C18" s="250"/>
      <c r="D18" s="18">
        <v>799000</v>
      </c>
      <c r="E18" s="18">
        <v>804000</v>
      </c>
      <c r="F18" s="18">
        <v>820000</v>
      </c>
      <c r="G18" s="18">
        <v>827000</v>
      </c>
      <c r="H18" s="18">
        <v>877000</v>
      </c>
      <c r="I18" s="18">
        <v>901000</v>
      </c>
      <c r="J18" s="19">
        <v>852000</v>
      </c>
      <c r="K18" s="18">
        <v>927000</v>
      </c>
      <c r="L18" s="18">
        <v>954000</v>
      </c>
      <c r="M18" s="18">
        <v>1000000</v>
      </c>
      <c r="N18" s="19">
        <v>987000</v>
      </c>
      <c r="O18" s="18">
        <v>1011000</v>
      </c>
      <c r="P18" s="18">
        <v>1095000</v>
      </c>
      <c r="Q18" s="19">
        <v>1178000</v>
      </c>
      <c r="R18" s="22">
        <v>1151000</v>
      </c>
      <c r="S18" s="22">
        <v>1134000</v>
      </c>
      <c r="T18" s="23">
        <v>1180000</v>
      </c>
      <c r="U18" s="249" t="s">
        <v>300</v>
      </c>
      <c r="V18" s="250"/>
      <c r="W18" s="16"/>
      <c r="X18" s="16"/>
    </row>
    <row r="19" spans="2:24" s="17" customFormat="1" ht="39.75" customHeight="1">
      <c r="B19" s="249" t="s">
        <v>35</v>
      </c>
      <c r="C19" s="250"/>
      <c r="D19" s="18">
        <v>96000</v>
      </c>
      <c r="E19" s="18">
        <v>103000</v>
      </c>
      <c r="F19" s="18">
        <v>105000</v>
      </c>
      <c r="G19" s="18">
        <v>160000</v>
      </c>
      <c r="H19" s="18">
        <v>180000</v>
      </c>
      <c r="I19" s="18">
        <v>236000</v>
      </c>
      <c r="J19" s="19">
        <v>219000</v>
      </c>
      <c r="K19" s="18">
        <v>226000</v>
      </c>
      <c r="L19" s="18">
        <v>219000</v>
      </c>
      <c r="M19" s="18">
        <v>223000</v>
      </c>
      <c r="N19" s="19">
        <v>231000</v>
      </c>
      <c r="O19" s="18">
        <v>250000</v>
      </c>
      <c r="P19" s="18">
        <v>236000</v>
      </c>
      <c r="Q19" s="19">
        <v>222000</v>
      </c>
      <c r="R19" s="22">
        <v>214000</v>
      </c>
      <c r="S19" s="22">
        <v>205000</v>
      </c>
      <c r="T19" s="23">
        <v>200000</v>
      </c>
      <c r="U19" s="249" t="s">
        <v>301</v>
      </c>
      <c r="V19" s="250"/>
      <c r="W19" s="16"/>
      <c r="X19" s="16"/>
    </row>
    <row r="20" spans="2:24" s="17" customFormat="1" ht="39.75" customHeight="1">
      <c r="B20" s="249" t="s">
        <v>36</v>
      </c>
      <c r="C20" s="250"/>
      <c r="D20" s="18">
        <v>52000</v>
      </c>
      <c r="E20" s="18">
        <v>69000</v>
      </c>
      <c r="F20" s="18">
        <v>61000</v>
      </c>
      <c r="G20" s="18">
        <v>62000</v>
      </c>
      <c r="H20" s="18">
        <v>56000</v>
      </c>
      <c r="I20" s="18">
        <v>217000</v>
      </c>
      <c r="J20" s="19">
        <v>204000</v>
      </c>
      <c r="K20" s="18">
        <v>172000</v>
      </c>
      <c r="L20" s="18">
        <v>159000</v>
      </c>
      <c r="M20" s="18">
        <v>160000</v>
      </c>
      <c r="N20" s="19">
        <v>192000</v>
      </c>
      <c r="O20" s="18">
        <v>171000</v>
      </c>
      <c r="P20" s="18">
        <v>150000</v>
      </c>
      <c r="Q20" s="19">
        <v>130000</v>
      </c>
      <c r="R20" s="22">
        <v>134000</v>
      </c>
      <c r="S20" s="22">
        <v>127000</v>
      </c>
      <c r="T20" s="23">
        <v>125000</v>
      </c>
      <c r="U20" s="249" t="s">
        <v>302</v>
      </c>
      <c r="V20" s="250"/>
      <c r="W20" s="16"/>
      <c r="X20" s="16"/>
    </row>
    <row r="21" spans="2:24" s="17" customFormat="1" ht="39.75" customHeight="1">
      <c r="B21" s="249" t="s">
        <v>37</v>
      </c>
      <c r="C21" s="250"/>
      <c r="D21" s="18">
        <v>164200</v>
      </c>
      <c r="E21" s="18">
        <v>253400</v>
      </c>
      <c r="F21" s="18">
        <v>273800</v>
      </c>
      <c r="G21" s="18">
        <v>275100</v>
      </c>
      <c r="H21" s="18">
        <v>314600</v>
      </c>
      <c r="I21" s="18">
        <v>371800</v>
      </c>
      <c r="J21" s="19">
        <v>299800</v>
      </c>
      <c r="K21" s="18">
        <v>324300</v>
      </c>
      <c r="L21" s="18">
        <v>280600</v>
      </c>
      <c r="M21" s="18">
        <v>314800</v>
      </c>
      <c r="N21" s="19">
        <v>350200</v>
      </c>
      <c r="O21" s="18">
        <v>339000</v>
      </c>
      <c r="P21" s="18">
        <v>277000</v>
      </c>
      <c r="Q21" s="19">
        <v>211000</v>
      </c>
      <c r="R21" s="22">
        <v>211000</v>
      </c>
      <c r="S21" s="22">
        <v>203000</v>
      </c>
      <c r="T21" s="23">
        <v>158000</v>
      </c>
      <c r="U21" s="249" t="s">
        <v>303</v>
      </c>
      <c r="V21" s="250"/>
      <c r="W21" s="16"/>
      <c r="X21" s="16"/>
    </row>
    <row r="22" spans="2:24" s="17" customFormat="1" ht="39.75" customHeight="1">
      <c r="B22" s="249" t="s">
        <v>38</v>
      </c>
      <c r="C22" s="250"/>
      <c r="D22" s="18">
        <v>356000</v>
      </c>
      <c r="E22" s="18">
        <v>351000</v>
      </c>
      <c r="F22" s="18">
        <v>554000</v>
      </c>
      <c r="G22" s="18">
        <v>632000</v>
      </c>
      <c r="H22" s="18">
        <v>645000</v>
      </c>
      <c r="I22" s="18">
        <v>817000</v>
      </c>
      <c r="J22" s="19">
        <v>1047000</v>
      </c>
      <c r="K22" s="18">
        <v>933000</v>
      </c>
      <c r="L22" s="18">
        <v>841000</v>
      </c>
      <c r="M22" s="18">
        <v>855000</v>
      </c>
      <c r="N22" s="19">
        <v>878000</v>
      </c>
      <c r="O22" s="18">
        <v>817000</v>
      </c>
      <c r="P22" s="18">
        <v>780000</v>
      </c>
      <c r="Q22" s="19">
        <v>764000</v>
      </c>
      <c r="R22" s="22">
        <v>773000</v>
      </c>
      <c r="S22" s="22">
        <v>690000</v>
      </c>
      <c r="T22" s="23">
        <v>646000</v>
      </c>
      <c r="U22" s="249" t="s">
        <v>304</v>
      </c>
      <c r="V22" s="250"/>
      <c r="W22" s="16"/>
      <c r="X22" s="16"/>
    </row>
    <row r="23" spans="2:24" s="17" customFormat="1" ht="39.75" customHeight="1">
      <c r="B23" s="249" t="s">
        <v>39</v>
      </c>
      <c r="C23" s="250"/>
      <c r="D23" s="18">
        <v>111000</v>
      </c>
      <c r="E23" s="18">
        <v>114000</v>
      </c>
      <c r="F23" s="18">
        <v>111000</v>
      </c>
      <c r="G23" s="18">
        <v>103000</v>
      </c>
      <c r="H23" s="18">
        <v>113000</v>
      </c>
      <c r="I23" s="18">
        <v>280000</v>
      </c>
      <c r="J23" s="19">
        <v>257000</v>
      </c>
      <c r="K23" s="18">
        <v>308000</v>
      </c>
      <c r="L23" s="18">
        <v>295000</v>
      </c>
      <c r="M23" s="18">
        <v>354000</v>
      </c>
      <c r="N23" s="19">
        <v>350000</v>
      </c>
      <c r="O23" s="18">
        <v>263000</v>
      </c>
      <c r="P23" s="18">
        <v>242000</v>
      </c>
      <c r="Q23" s="19">
        <v>221000</v>
      </c>
      <c r="R23" s="22">
        <v>198000</v>
      </c>
      <c r="S23" s="22">
        <v>184000</v>
      </c>
      <c r="T23" s="23">
        <v>197000</v>
      </c>
      <c r="U23" s="249" t="s">
        <v>305</v>
      </c>
      <c r="V23" s="250"/>
      <c r="W23" s="16"/>
      <c r="X23" s="16"/>
    </row>
    <row r="24" spans="2:24" s="17" customFormat="1" ht="39.75" customHeight="1">
      <c r="B24" s="249" t="s">
        <v>40</v>
      </c>
      <c r="C24" s="250"/>
      <c r="D24" s="18">
        <v>824000</v>
      </c>
      <c r="E24" s="18">
        <v>818000</v>
      </c>
      <c r="F24" s="18">
        <v>835000</v>
      </c>
      <c r="G24" s="18">
        <v>789000</v>
      </c>
      <c r="H24" s="18">
        <v>813000</v>
      </c>
      <c r="I24" s="18">
        <v>827000</v>
      </c>
      <c r="J24" s="19">
        <v>719000</v>
      </c>
      <c r="K24" s="18">
        <v>683000</v>
      </c>
      <c r="L24" s="18">
        <v>665000</v>
      </c>
      <c r="M24" s="18">
        <v>653000</v>
      </c>
      <c r="N24" s="19">
        <v>612000</v>
      </c>
      <c r="O24" s="18">
        <v>630000</v>
      </c>
      <c r="P24" s="18">
        <v>684000</v>
      </c>
      <c r="Q24" s="19">
        <v>743000</v>
      </c>
      <c r="R24" s="22">
        <v>703000</v>
      </c>
      <c r="S24" s="22">
        <v>666000</v>
      </c>
      <c r="T24" s="23">
        <v>606000</v>
      </c>
      <c r="U24" s="249" t="s">
        <v>306</v>
      </c>
      <c r="V24" s="250"/>
      <c r="W24" s="16"/>
      <c r="X24" s="16"/>
    </row>
    <row r="25" spans="2:24" s="17" customFormat="1" ht="39.75" customHeight="1" thickBot="1">
      <c r="B25" s="247" t="s">
        <v>41</v>
      </c>
      <c r="C25" s="248"/>
      <c r="D25" s="24">
        <v>302000</v>
      </c>
      <c r="E25" s="24">
        <v>250000</v>
      </c>
      <c r="F25" s="24">
        <v>322000</v>
      </c>
      <c r="G25" s="24">
        <v>312000</v>
      </c>
      <c r="H25" s="24">
        <v>293000</v>
      </c>
      <c r="I25" s="24">
        <v>455000</v>
      </c>
      <c r="J25" s="25">
        <v>467000</v>
      </c>
      <c r="K25" s="24">
        <v>427000</v>
      </c>
      <c r="L25" s="24">
        <v>384000</v>
      </c>
      <c r="M25" s="24">
        <v>356000</v>
      </c>
      <c r="N25" s="25">
        <v>352000</v>
      </c>
      <c r="O25" s="24">
        <v>330000</v>
      </c>
      <c r="P25" s="26">
        <v>325000</v>
      </c>
      <c r="Q25" s="27">
        <v>322000</v>
      </c>
      <c r="R25" s="28">
        <v>292000</v>
      </c>
      <c r="S25" s="28">
        <v>320000</v>
      </c>
      <c r="T25" s="29">
        <v>281000</v>
      </c>
      <c r="U25" s="247" t="s">
        <v>307</v>
      </c>
      <c r="V25" s="248"/>
      <c r="W25" s="16"/>
      <c r="X25" s="16"/>
    </row>
    <row r="26" spans="2:24" s="17" customFormat="1" ht="39.75" customHeight="1" thickTop="1">
      <c r="B26" s="251" t="s">
        <v>42</v>
      </c>
      <c r="C26" s="252"/>
      <c r="D26" s="30">
        <v>38710000</v>
      </c>
      <c r="E26" s="30">
        <v>38364600</v>
      </c>
      <c r="F26" s="30">
        <v>38454600</v>
      </c>
      <c r="G26" s="30">
        <v>37389200</v>
      </c>
      <c r="H26" s="30">
        <v>37808600</v>
      </c>
      <c r="I26" s="30">
        <v>37112400</v>
      </c>
      <c r="J26" s="30">
        <v>36081500</v>
      </c>
      <c r="K26" s="30">
        <v>35363200</v>
      </c>
      <c r="L26" s="30">
        <v>35355400</v>
      </c>
      <c r="M26" s="30">
        <v>35488000</v>
      </c>
      <c r="N26" s="30">
        <v>35489600</v>
      </c>
      <c r="O26" s="30">
        <v>35069600</v>
      </c>
      <c r="P26" s="31">
        <v>34265300</v>
      </c>
      <c r="Q26" s="31">
        <v>34290300</v>
      </c>
      <c r="R26" s="31">
        <v>35001900</v>
      </c>
      <c r="S26" s="32">
        <v>35301600</v>
      </c>
      <c r="T26" s="33">
        <v>35790100</v>
      </c>
      <c r="U26" s="251" t="s">
        <v>308</v>
      </c>
      <c r="V26" s="252"/>
      <c r="W26" s="16"/>
      <c r="X26" s="16"/>
    </row>
    <row r="27" spans="2:24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  <c r="V27" s="7"/>
      <c r="W27" s="7"/>
      <c r="X27" s="7"/>
    </row>
    <row r="28" ht="13.5">
      <c r="Q28" s="7" t="s">
        <v>43</v>
      </c>
    </row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</sheetData>
  <mergeCells count="62">
    <mergeCell ref="R3:R4"/>
    <mergeCell ref="B26:C26"/>
    <mergeCell ref="B25:C25"/>
    <mergeCell ref="B21:C21"/>
    <mergeCell ref="B22:C22"/>
    <mergeCell ref="B23:C23"/>
    <mergeCell ref="B24:C24"/>
    <mergeCell ref="K3:K4"/>
    <mergeCell ref="B18:C18"/>
    <mergeCell ref="B19:C19"/>
    <mergeCell ref="S3:S4"/>
    <mergeCell ref="N3:N4"/>
    <mergeCell ref="M3:M4"/>
    <mergeCell ref="D3:D4"/>
    <mergeCell ref="E3:E4"/>
    <mergeCell ref="F3:F4"/>
    <mergeCell ref="G3:G4"/>
    <mergeCell ref="H3:H4"/>
    <mergeCell ref="I3:I4"/>
    <mergeCell ref="J3:J4"/>
    <mergeCell ref="B9:C9"/>
    <mergeCell ref="B10:C10"/>
    <mergeCell ref="B11:C11"/>
    <mergeCell ref="B12:C12"/>
    <mergeCell ref="B5:C5"/>
    <mergeCell ref="B6:C6"/>
    <mergeCell ref="B20:C20"/>
    <mergeCell ref="B13:C13"/>
    <mergeCell ref="B14:C14"/>
    <mergeCell ref="B15:C15"/>
    <mergeCell ref="B16:C16"/>
    <mergeCell ref="B17:C17"/>
    <mergeCell ref="B7:C7"/>
    <mergeCell ref="B8:C8"/>
    <mergeCell ref="U5:V5"/>
    <mergeCell ref="U6:V6"/>
    <mergeCell ref="U7:V7"/>
    <mergeCell ref="U8:V8"/>
    <mergeCell ref="U9:V9"/>
    <mergeCell ref="U10:V10"/>
    <mergeCell ref="U11:V11"/>
    <mergeCell ref="U12:V12"/>
    <mergeCell ref="U26:V26"/>
    <mergeCell ref="L3:L4"/>
    <mergeCell ref="O3:O4"/>
    <mergeCell ref="P3:P4"/>
    <mergeCell ref="U21:V21"/>
    <mergeCell ref="U22:V22"/>
    <mergeCell ref="U23:V23"/>
    <mergeCell ref="U24:V24"/>
    <mergeCell ref="U17:V17"/>
    <mergeCell ref="U18:V18"/>
    <mergeCell ref="T3:T4"/>
    <mergeCell ref="B1:V1"/>
    <mergeCell ref="Q3:Q4"/>
    <mergeCell ref="U25:V25"/>
    <mergeCell ref="U19:V19"/>
    <mergeCell ref="U20:V20"/>
    <mergeCell ref="U13:V13"/>
    <mergeCell ref="U14:V14"/>
    <mergeCell ref="U15:V15"/>
    <mergeCell ref="U16:V16"/>
  </mergeCells>
  <dataValidations count="2">
    <dataValidation allowBlank="1" showInputMessage="1" showErrorMessage="1" imeMode="hiragana" sqref="B3:C26 D3:V4 S2:V2"/>
    <dataValidation allowBlank="1" showInputMessage="1" showErrorMessage="1" imeMode="off" sqref="D5:V26"/>
  </dataValidations>
  <printOptions horizontalCentered="1" verticalCentered="1"/>
  <pageMargins left="0.3937007874015748" right="0.4330708661417323" top="0.35433070866141736" bottom="0.31496062992125984" header="0.5118110236220472" footer="0.5511811023622047"/>
  <pageSetup fitToHeight="1" fitToWidth="1"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5" zoomScaleNormal="55" workbookViewId="0" topLeftCell="F13">
      <selection activeCell="M74" sqref="M74"/>
    </sheetView>
  </sheetViews>
  <sheetFormatPr defaultColWidth="9.00390625" defaultRowHeight="13.5"/>
  <sheetData/>
  <printOptions/>
  <pageMargins left="0.75" right="0.75" top="1" bottom="1" header="0.512" footer="0.512"/>
  <pageSetup fitToHeight="1" fitToWidth="1"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27"/>
  <sheetViews>
    <sheetView zoomScale="55" zoomScaleNormal="55" workbookViewId="0" topLeftCell="A1">
      <selection activeCell="A1" sqref="A1"/>
    </sheetView>
  </sheetViews>
  <sheetFormatPr defaultColWidth="9.00390625" defaultRowHeight="13.5"/>
  <cols>
    <col min="1" max="1" width="7.75390625" style="1" customWidth="1"/>
    <col min="2" max="3" width="7.125" style="1" customWidth="1"/>
    <col min="4" max="16" width="13.625" style="1" customWidth="1"/>
    <col min="17" max="16384" width="9.00390625" style="1" customWidth="1"/>
  </cols>
  <sheetData>
    <row r="1" spans="2:16" ht="24">
      <c r="B1" s="237" t="s">
        <v>99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ht="30" customHeight="1">
      <c r="P2" s="2" t="s">
        <v>100</v>
      </c>
    </row>
    <row r="3" spans="2:19" ht="15" customHeight="1">
      <c r="B3" s="112"/>
      <c r="C3" s="113" t="s">
        <v>101</v>
      </c>
      <c r="D3" s="259" t="s">
        <v>102</v>
      </c>
      <c r="E3" s="259" t="s">
        <v>103</v>
      </c>
      <c r="F3" s="259" t="s">
        <v>92</v>
      </c>
      <c r="G3" s="259" t="s">
        <v>93</v>
      </c>
      <c r="H3" s="259" t="s">
        <v>94</v>
      </c>
      <c r="I3" s="259" t="s">
        <v>95</v>
      </c>
      <c r="J3" s="259" t="s">
        <v>96</v>
      </c>
      <c r="K3" s="259" t="s">
        <v>97</v>
      </c>
      <c r="L3" s="259" t="s">
        <v>98</v>
      </c>
      <c r="M3" s="259" t="s">
        <v>104</v>
      </c>
      <c r="N3" s="259" t="s">
        <v>105</v>
      </c>
      <c r="O3" s="261" t="s">
        <v>106</v>
      </c>
      <c r="P3" s="263" t="s">
        <v>42</v>
      </c>
      <c r="Q3" s="7"/>
      <c r="R3" s="7"/>
      <c r="S3" s="7"/>
    </row>
    <row r="4" spans="2:19" ht="15" customHeight="1">
      <c r="B4" s="114" t="s">
        <v>20</v>
      </c>
      <c r="C4" s="115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2"/>
      <c r="P4" s="264"/>
      <c r="Q4" s="7"/>
      <c r="R4" s="7"/>
      <c r="S4" s="7"/>
    </row>
    <row r="5" spans="2:19" s="17" customFormat="1" ht="30" customHeight="1">
      <c r="B5" s="265" t="s">
        <v>21</v>
      </c>
      <c r="C5" s="265"/>
      <c r="D5" s="18">
        <v>1103000</v>
      </c>
      <c r="E5" s="18">
        <v>926300</v>
      </c>
      <c r="F5" s="18">
        <v>1401100</v>
      </c>
      <c r="G5" s="18">
        <v>1307600</v>
      </c>
      <c r="H5" s="18">
        <v>1452100</v>
      </c>
      <c r="I5" s="18">
        <v>1166100</v>
      </c>
      <c r="J5" s="18">
        <v>997900</v>
      </c>
      <c r="K5" s="18">
        <v>1160500</v>
      </c>
      <c r="L5" s="18">
        <v>1084200</v>
      </c>
      <c r="M5" s="18">
        <v>1325500</v>
      </c>
      <c r="N5" s="18">
        <v>1414400</v>
      </c>
      <c r="O5" s="22">
        <v>1012400</v>
      </c>
      <c r="P5" s="116">
        <v>14351100</v>
      </c>
      <c r="Q5" s="16"/>
      <c r="R5" s="16"/>
      <c r="S5" s="16"/>
    </row>
    <row r="6" spans="2:19" s="17" customFormat="1" ht="30" customHeight="1">
      <c r="B6" s="265" t="s">
        <v>23</v>
      </c>
      <c r="C6" s="265"/>
      <c r="D6" s="18">
        <v>28000</v>
      </c>
      <c r="E6" s="18">
        <v>22000</v>
      </c>
      <c r="F6" s="18">
        <v>84000</v>
      </c>
      <c r="G6" s="18">
        <v>244000</v>
      </c>
      <c r="H6" s="18">
        <v>22000</v>
      </c>
      <c r="I6" s="18">
        <v>50000</v>
      </c>
      <c r="J6" s="18">
        <v>14000</v>
      </c>
      <c r="K6" s="18">
        <v>17000</v>
      </c>
      <c r="L6" s="18">
        <v>15000</v>
      </c>
      <c r="M6" s="18">
        <v>18000</v>
      </c>
      <c r="N6" s="18">
        <v>17000</v>
      </c>
      <c r="O6" s="22">
        <v>9000</v>
      </c>
      <c r="P6" s="116">
        <v>540000</v>
      </c>
      <c r="Q6" s="16"/>
      <c r="R6" s="16"/>
      <c r="S6" s="16"/>
    </row>
    <row r="7" spans="2:19" s="17" customFormat="1" ht="30" customHeight="1">
      <c r="B7" s="265" t="s">
        <v>24</v>
      </c>
      <c r="C7" s="265"/>
      <c r="D7" s="18">
        <v>1242000</v>
      </c>
      <c r="E7" s="18">
        <v>310000</v>
      </c>
      <c r="F7" s="18">
        <v>342000</v>
      </c>
      <c r="G7" s="18">
        <v>325000</v>
      </c>
      <c r="H7" s="18">
        <v>349000</v>
      </c>
      <c r="I7" s="18">
        <v>293000</v>
      </c>
      <c r="J7" s="18">
        <v>322000</v>
      </c>
      <c r="K7" s="18">
        <v>317000</v>
      </c>
      <c r="L7" s="18">
        <v>298000</v>
      </c>
      <c r="M7" s="18">
        <v>298000</v>
      </c>
      <c r="N7" s="18">
        <v>380000</v>
      </c>
      <c r="O7" s="22">
        <v>333000</v>
      </c>
      <c r="P7" s="116">
        <v>4809000</v>
      </c>
      <c r="Q7" s="16"/>
      <c r="R7" s="16"/>
      <c r="S7" s="16"/>
    </row>
    <row r="8" spans="2:19" s="17" customFormat="1" ht="30" customHeight="1">
      <c r="B8" s="265" t="s">
        <v>25</v>
      </c>
      <c r="C8" s="265"/>
      <c r="D8" s="18">
        <v>368000</v>
      </c>
      <c r="E8" s="18">
        <v>60000</v>
      </c>
      <c r="F8" s="18">
        <v>85000</v>
      </c>
      <c r="G8" s="18">
        <v>139000</v>
      </c>
      <c r="H8" s="18">
        <v>181000</v>
      </c>
      <c r="I8" s="18">
        <v>98000</v>
      </c>
      <c r="J8" s="18">
        <v>128000</v>
      </c>
      <c r="K8" s="18">
        <v>187000</v>
      </c>
      <c r="L8" s="18">
        <v>131000</v>
      </c>
      <c r="M8" s="18">
        <v>126000</v>
      </c>
      <c r="N8" s="18">
        <v>110000</v>
      </c>
      <c r="O8" s="22">
        <v>98000</v>
      </c>
      <c r="P8" s="116">
        <v>1711000</v>
      </c>
      <c r="Q8" s="16"/>
      <c r="R8" s="16"/>
      <c r="S8" s="16"/>
    </row>
    <row r="9" spans="2:19" s="17" customFormat="1" ht="30" customHeight="1">
      <c r="B9" s="265" t="s">
        <v>26</v>
      </c>
      <c r="C9" s="265"/>
      <c r="D9" s="18">
        <v>320000</v>
      </c>
      <c r="E9" s="18">
        <v>48000</v>
      </c>
      <c r="F9" s="18">
        <v>72000</v>
      </c>
      <c r="G9" s="18">
        <v>105000</v>
      </c>
      <c r="H9" s="18">
        <v>109000</v>
      </c>
      <c r="I9" s="18">
        <v>65000</v>
      </c>
      <c r="J9" s="18">
        <v>84000</v>
      </c>
      <c r="K9" s="18">
        <v>78000</v>
      </c>
      <c r="L9" s="18">
        <v>76000</v>
      </c>
      <c r="M9" s="18">
        <v>107000</v>
      </c>
      <c r="N9" s="18">
        <v>108000</v>
      </c>
      <c r="O9" s="22">
        <v>69000</v>
      </c>
      <c r="P9" s="116">
        <v>1241000</v>
      </c>
      <c r="Q9" s="16"/>
      <c r="R9" s="16"/>
      <c r="S9" s="16"/>
    </row>
    <row r="10" spans="2:19" s="17" customFormat="1" ht="30" customHeight="1">
      <c r="B10" s="265" t="s">
        <v>27</v>
      </c>
      <c r="C10" s="265"/>
      <c r="D10" s="18">
        <v>28000</v>
      </c>
      <c r="E10" s="18">
        <v>22000</v>
      </c>
      <c r="F10" s="18">
        <v>43000</v>
      </c>
      <c r="G10" s="18">
        <v>61000</v>
      </c>
      <c r="H10" s="18">
        <v>78000</v>
      </c>
      <c r="I10" s="18">
        <v>52000</v>
      </c>
      <c r="J10" s="18">
        <v>53000</v>
      </c>
      <c r="K10" s="18">
        <v>92000</v>
      </c>
      <c r="L10" s="18">
        <v>77000</v>
      </c>
      <c r="M10" s="18">
        <v>144000</v>
      </c>
      <c r="N10" s="18">
        <v>117000</v>
      </c>
      <c r="O10" s="22">
        <v>28000</v>
      </c>
      <c r="P10" s="116">
        <v>795000</v>
      </c>
      <c r="Q10" s="16"/>
      <c r="R10" s="16"/>
      <c r="S10" s="16"/>
    </row>
    <row r="11" spans="2:19" s="17" customFormat="1" ht="30" customHeight="1">
      <c r="B11" s="265" t="s">
        <v>28</v>
      </c>
      <c r="C11" s="265"/>
      <c r="D11" s="18">
        <v>31000</v>
      </c>
      <c r="E11" s="18">
        <v>30000</v>
      </c>
      <c r="F11" s="18">
        <v>62000</v>
      </c>
      <c r="G11" s="18">
        <v>88000</v>
      </c>
      <c r="H11" s="18">
        <v>59000</v>
      </c>
      <c r="I11" s="18">
        <v>30000</v>
      </c>
      <c r="J11" s="18">
        <v>48000</v>
      </c>
      <c r="K11" s="18">
        <v>33000</v>
      </c>
      <c r="L11" s="18">
        <v>77000</v>
      </c>
      <c r="M11" s="18">
        <v>62000</v>
      </c>
      <c r="N11" s="18">
        <v>45000</v>
      </c>
      <c r="O11" s="22">
        <v>32000</v>
      </c>
      <c r="P11" s="116">
        <v>597000</v>
      </c>
      <c r="Q11" s="16"/>
      <c r="R11" s="16"/>
      <c r="S11" s="16"/>
    </row>
    <row r="12" spans="2:19" s="17" customFormat="1" ht="30" customHeight="1">
      <c r="B12" s="265" t="s">
        <v>29</v>
      </c>
      <c r="C12" s="265"/>
      <c r="D12" s="18">
        <v>24000</v>
      </c>
      <c r="E12" s="18">
        <v>24000</v>
      </c>
      <c r="F12" s="18">
        <v>81000</v>
      </c>
      <c r="G12" s="18">
        <v>104000</v>
      </c>
      <c r="H12" s="18">
        <v>184000</v>
      </c>
      <c r="I12" s="18">
        <v>59000</v>
      </c>
      <c r="J12" s="18">
        <v>35000</v>
      </c>
      <c r="K12" s="18">
        <v>51000</v>
      </c>
      <c r="L12" s="18">
        <v>58000</v>
      </c>
      <c r="M12" s="18">
        <v>88000</v>
      </c>
      <c r="N12" s="18">
        <v>104000</v>
      </c>
      <c r="O12" s="22">
        <v>30000</v>
      </c>
      <c r="P12" s="116">
        <v>842000</v>
      </c>
      <c r="Q12" s="16"/>
      <c r="R12" s="16"/>
      <c r="S12" s="16"/>
    </row>
    <row r="13" spans="2:19" s="17" customFormat="1" ht="30" customHeight="1">
      <c r="B13" s="265" t="s">
        <v>30</v>
      </c>
      <c r="C13" s="265"/>
      <c r="D13" s="18">
        <v>32000</v>
      </c>
      <c r="E13" s="18">
        <v>28000</v>
      </c>
      <c r="F13" s="18">
        <v>57000</v>
      </c>
      <c r="G13" s="18">
        <v>107000</v>
      </c>
      <c r="H13" s="18">
        <v>196000</v>
      </c>
      <c r="I13" s="18">
        <v>118000</v>
      </c>
      <c r="J13" s="18">
        <v>39000</v>
      </c>
      <c r="K13" s="18">
        <v>52000</v>
      </c>
      <c r="L13" s="18">
        <v>66000</v>
      </c>
      <c r="M13" s="18">
        <v>133000</v>
      </c>
      <c r="N13" s="18">
        <v>115000</v>
      </c>
      <c r="O13" s="22">
        <v>52000</v>
      </c>
      <c r="P13" s="116">
        <v>995000</v>
      </c>
      <c r="Q13" s="16"/>
      <c r="R13" s="16"/>
      <c r="S13" s="16"/>
    </row>
    <row r="14" spans="2:19" s="17" customFormat="1" ht="30" customHeight="1">
      <c r="B14" s="265" t="s">
        <v>31</v>
      </c>
      <c r="C14" s="265"/>
      <c r="D14" s="18">
        <v>1669000</v>
      </c>
      <c r="E14" s="18">
        <v>363000</v>
      </c>
      <c r="F14" s="18">
        <v>151000</v>
      </c>
      <c r="G14" s="18">
        <v>684000</v>
      </c>
      <c r="H14" s="18">
        <v>203000</v>
      </c>
      <c r="I14" s="18">
        <v>148000</v>
      </c>
      <c r="J14" s="18">
        <v>139000</v>
      </c>
      <c r="K14" s="18">
        <v>246000</v>
      </c>
      <c r="L14" s="18">
        <v>117000</v>
      </c>
      <c r="M14" s="18">
        <v>263000</v>
      </c>
      <c r="N14" s="18">
        <v>227000</v>
      </c>
      <c r="O14" s="22">
        <v>99000</v>
      </c>
      <c r="P14" s="116">
        <v>4309000</v>
      </c>
      <c r="Q14" s="16"/>
      <c r="R14" s="16"/>
      <c r="S14" s="16"/>
    </row>
    <row r="15" spans="2:19" s="17" customFormat="1" ht="30" customHeight="1">
      <c r="B15" s="265" t="s">
        <v>32</v>
      </c>
      <c r="C15" s="265"/>
      <c r="D15" s="18">
        <v>73000</v>
      </c>
      <c r="E15" s="18">
        <v>41000</v>
      </c>
      <c r="F15" s="18">
        <v>77000</v>
      </c>
      <c r="G15" s="18">
        <v>290000</v>
      </c>
      <c r="H15" s="18">
        <v>198000</v>
      </c>
      <c r="I15" s="18">
        <v>76000</v>
      </c>
      <c r="J15" s="18">
        <v>66000</v>
      </c>
      <c r="K15" s="18">
        <v>127000</v>
      </c>
      <c r="L15" s="18">
        <v>79000</v>
      </c>
      <c r="M15" s="18">
        <v>90000</v>
      </c>
      <c r="N15" s="18">
        <v>286000</v>
      </c>
      <c r="O15" s="22">
        <v>77000</v>
      </c>
      <c r="P15" s="116">
        <v>1480000</v>
      </c>
      <c r="Q15" s="16"/>
      <c r="R15" s="16"/>
      <c r="S15" s="16"/>
    </row>
    <row r="16" spans="2:19" s="17" customFormat="1" ht="30" customHeight="1">
      <c r="B16" s="265" t="s">
        <v>33</v>
      </c>
      <c r="C16" s="265"/>
      <c r="D16" s="18">
        <v>23000</v>
      </c>
      <c r="E16" s="18">
        <v>17000</v>
      </c>
      <c r="F16" s="18">
        <v>13000</v>
      </c>
      <c r="G16" s="18">
        <v>57000</v>
      </c>
      <c r="H16" s="18">
        <v>356000</v>
      </c>
      <c r="I16" s="18">
        <v>17000</v>
      </c>
      <c r="J16" s="18">
        <v>27000</v>
      </c>
      <c r="K16" s="18">
        <v>47000</v>
      </c>
      <c r="L16" s="18">
        <v>33000</v>
      </c>
      <c r="M16" s="18">
        <v>67000</v>
      </c>
      <c r="N16" s="18">
        <v>57000</v>
      </c>
      <c r="O16" s="22">
        <v>13000</v>
      </c>
      <c r="P16" s="116">
        <v>727000</v>
      </c>
      <c r="Q16" s="16"/>
      <c r="R16" s="16"/>
      <c r="S16" s="16"/>
    </row>
    <row r="17" spans="2:19" s="17" customFormat="1" ht="30" customHeight="1">
      <c r="B17" s="265" t="s">
        <v>34</v>
      </c>
      <c r="C17" s="265"/>
      <c r="D17" s="18">
        <v>50000</v>
      </c>
      <c r="E17" s="18">
        <v>23000</v>
      </c>
      <c r="F17" s="18">
        <v>37000</v>
      </c>
      <c r="G17" s="18">
        <v>404000</v>
      </c>
      <c r="H17" s="18">
        <v>138000</v>
      </c>
      <c r="I17" s="18">
        <v>89000</v>
      </c>
      <c r="J17" s="18">
        <v>131000</v>
      </c>
      <c r="K17" s="18">
        <v>102000</v>
      </c>
      <c r="L17" s="18">
        <v>74000</v>
      </c>
      <c r="M17" s="18">
        <v>56000</v>
      </c>
      <c r="N17" s="18">
        <v>55000</v>
      </c>
      <c r="O17" s="22">
        <v>21000</v>
      </c>
      <c r="P17" s="116">
        <v>1180000</v>
      </c>
      <c r="Q17" s="16"/>
      <c r="R17" s="16"/>
      <c r="S17" s="16"/>
    </row>
    <row r="18" spans="2:19" s="17" customFormat="1" ht="30" customHeight="1">
      <c r="B18" s="265" t="s">
        <v>35</v>
      </c>
      <c r="C18" s="265"/>
      <c r="D18" s="18">
        <v>16000</v>
      </c>
      <c r="E18" s="18">
        <v>13000</v>
      </c>
      <c r="F18" s="18">
        <v>10000</v>
      </c>
      <c r="G18" s="18">
        <v>10000</v>
      </c>
      <c r="H18" s="18">
        <v>21000</v>
      </c>
      <c r="I18" s="18">
        <v>16000</v>
      </c>
      <c r="J18" s="18">
        <v>24000</v>
      </c>
      <c r="K18" s="18">
        <v>31000</v>
      </c>
      <c r="L18" s="18">
        <v>13000</v>
      </c>
      <c r="M18" s="18">
        <v>20000</v>
      </c>
      <c r="N18" s="18">
        <v>16000</v>
      </c>
      <c r="O18" s="22">
        <v>10000</v>
      </c>
      <c r="P18" s="116">
        <v>200000</v>
      </c>
      <c r="Q18" s="16"/>
      <c r="R18" s="16"/>
      <c r="S18" s="16"/>
    </row>
    <row r="19" spans="2:19" s="17" customFormat="1" ht="30" customHeight="1">
      <c r="B19" s="265" t="s">
        <v>36</v>
      </c>
      <c r="C19" s="265"/>
      <c r="D19" s="18">
        <v>6000</v>
      </c>
      <c r="E19" s="18">
        <v>6000</v>
      </c>
      <c r="F19" s="18">
        <v>9000</v>
      </c>
      <c r="G19" s="18">
        <v>8000</v>
      </c>
      <c r="H19" s="18">
        <v>20000</v>
      </c>
      <c r="I19" s="18">
        <v>6000</v>
      </c>
      <c r="J19" s="18">
        <v>13000</v>
      </c>
      <c r="K19" s="18">
        <v>28000</v>
      </c>
      <c r="L19" s="18">
        <v>9000</v>
      </c>
      <c r="M19" s="18">
        <v>7000</v>
      </c>
      <c r="N19" s="18">
        <v>8000</v>
      </c>
      <c r="O19" s="22">
        <v>5000</v>
      </c>
      <c r="P19" s="116">
        <v>125000</v>
      </c>
      <c r="Q19" s="16"/>
      <c r="R19" s="16"/>
      <c r="S19" s="16"/>
    </row>
    <row r="20" spans="2:19" s="17" customFormat="1" ht="30" customHeight="1">
      <c r="B20" s="265" t="s">
        <v>37</v>
      </c>
      <c r="C20" s="265"/>
      <c r="D20" s="18">
        <v>2000</v>
      </c>
      <c r="E20" s="18">
        <v>1000</v>
      </c>
      <c r="F20" s="18">
        <v>3000</v>
      </c>
      <c r="G20" s="18">
        <v>6000</v>
      </c>
      <c r="H20" s="18">
        <v>21000</v>
      </c>
      <c r="I20" s="18">
        <v>11000</v>
      </c>
      <c r="J20" s="18">
        <v>17000</v>
      </c>
      <c r="K20" s="18">
        <v>22000</v>
      </c>
      <c r="L20" s="18">
        <v>12000</v>
      </c>
      <c r="M20" s="18">
        <v>42000</v>
      </c>
      <c r="N20" s="18">
        <v>19000</v>
      </c>
      <c r="O20" s="22">
        <v>2000</v>
      </c>
      <c r="P20" s="116">
        <v>158000</v>
      </c>
      <c r="Q20" s="16"/>
      <c r="R20" s="16"/>
      <c r="S20" s="16"/>
    </row>
    <row r="21" spans="2:19" s="17" customFormat="1" ht="30" customHeight="1">
      <c r="B21" s="265" t="s">
        <v>38</v>
      </c>
      <c r="C21" s="265"/>
      <c r="D21" s="18">
        <v>27000</v>
      </c>
      <c r="E21" s="18">
        <v>22000</v>
      </c>
      <c r="F21" s="18">
        <v>30000</v>
      </c>
      <c r="G21" s="18">
        <v>43000</v>
      </c>
      <c r="H21" s="18">
        <v>72000</v>
      </c>
      <c r="I21" s="18">
        <v>43000</v>
      </c>
      <c r="J21" s="18">
        <v>78000</v>
      </c>
      <c r="K21" s="18">
        <v>137000</v>
      </c>
      <c r="L21" s="18">
        <v>61000</v>
      </c>
      <c r="M21" s="18">
        <v>53000</v>
      </c>
      <c r="N21" s="18">
        <v>61000</v>
      </c>
      <c r="O21" s="22">
        <v>19000</v>
      </c>
      <c r="P21" s="116">
        <v>646000</v>
      </c>
      <c r="Q21" s="16"/>
      <c r="R21" s="16"/>
      <c r="S21" s="16"/>
    </row>
    <row r="22" spans="2:19" s="17" customFormat="1" ht="30" customHeight="1">
      <c r="B22" s="265" t="s">
        <v>39</v>
      </c>
      <c r="C22" s="265"/>
      <c r="D22" s="18">
        <v>11000</v>
      </c>
      <c r="E22" s="18">
        <v>7000</v>
      </c>
      <c r="F22" s="18">
        <v>12000</v>
      </c>
      <c r="G22" s="18">
        <v>24000</v>
      </c>
      <c r="H22" s="18">
        <v>20000</v>
      </c>
      <c r="I22" s="18">
        <v>12000</v>
      </c>
      <c r="J22" s="18">
        <v>20000</v>
      </c>
      <c r="K22" s="18">
        <v>42000</v>
      </c>
      <c r="L22" s="18">
        <v>14000</v>
      </c>
      <c r="M22" s="18">
        <v>14000</v>
      </c>
      <c r="N22" s="18">
        <v>13000</v>
      </c>
      <c r="O22" s="22">
        <v>8000</v>
      </c>
      <c r="P22" s="116">
        <v>197000</v>
      </c>
      <c r="Q22" s="16"/>
      <c r="R22" s="16"/>
      <c r="S22" s="16"/>
    </row>
    <row r="23" spans="2:19" s="17" customFormat="1" ht="30" customHeight="1">
      <c r="B23" s="265" t="s">
        <v>40</v>
      </c>
      <c r="C23" s="265"/>
      <c r="D23" s="18">
        <v>41000</v>
      </c>
      <c r="E23" s="18">
        <v>9000</v>
      </c>
      <c r="F23" s="18">
        <v>28000</v>
      </c>
      <c r="G23" s="18">
        <v>51000</v>
      </c>
      <c r="H23" s="18">
        <v>78000</v>
      </c>
      <c r="I23" s="18">
        <v>46000</v>
      </c>
      <c r="J23" s="18">
        <v>64000</v>
      </c>
      <c r="K23" s="18">
        <v>83000</v>
      </c>
      <c r="L23" s="18">
        <v>46000</v>
      </c>
      <c r="M23" s="18">
        <v>64000</v>
      </c>
      <c r="N23" s="18">
        <v>73000</v>
      </c>
      <c r="O23" s="22">
        <v>23000</v>
      </c>
      <c r="P23" s="116">
        <v>606000</v>
      </c>
      <c r="Q23" s="16"/>
      <c r="R23" s="16"/>
      <c r="S23" s="16"/>
    </row>
    <row r="24" spans="2:19" s="17" customFormat="1" ht="30" customHeight="1" thickBot="1">
      <c r="B24" s="267" t="s">
        <v>41</v>
      </c>
      <c r="C24" s="267"/>
      <c r="D24" s="26">
        <v>14000</v>
      </c>
      <c r="E24" s="26">
        <v>9000</v>
      </c>
      <c r="F24" s="26">
        <v>18000</v>
      </c>
      <c r="G24" s="26">
        <v>25000</v>
      </c>
      <c r="H24" s="26">
        <v>38000</v>
      </c>
      <c r="I24" s="26">
        <v>17000</v>
      </c>
      <c r="J24" s="26">
        <v>25000</v>
      </c>
      <c r="K24" s="26">
        <v>49000</v>
      </c>
      <c r="L24" s="26">
        <v>24000</v>
      </c>
      <c r="M24" s="26">
        <v>23000</v>
      </c>
      <c r="N24" s="26">
        <v>26000</v>
      </c>
      <c r="O24" s="28">
        <v>13000</v>
      </c>
      <c r="P24" s="117">
        <v>281000</v>
      </c>
      <c r="Q24" s="16"/>
      <c r="R24" s="16"/>
      <c r="S24" s="16"/>
    </row>
    <row r="25" spans="2:19" s="17" customFormat="1" ht="30" customHeight="1" thickTop="1">
      <c r="B25" s="266" t="s">
        <v>42</v>
      </c>
      <c r="C25" s="266"/>
      <c r="D25" s="31">
        <v>5108000</v>
      </c>
      <c r="E25" s="31">
        <v>1981300</v>
      </c>
      <c r="F25" s="31">
        <v>2615100</v>
      </c>
      <c r="G25" s="31">
        <v>4082600</v>
      </c>
      <c r="H25" s="31">
        <v>3795100</v>
      </c>
      <c r="I25" s="31">
        <v>2412100</v>
      </c>
      <c r="J25" s="31">
        <v>2324900</v>
      </c>
      <c r="K25" s="31">
        <v>2901500</v>
      </c>
      <c r="L25" s="31">
        <v>2364200</v>
      </c>
      <c r="M25" s="31">
        <v>3000500</v>
      </c>
      <c r="N25" s="31">
        <v>3251400</v>
      </c>
      <c r="O25" s="32">
        <v>1953400</v>
      </c>
      <c r="P25" s="118">
        <v>35790100</v>
      </c>
      <c r="Q25" s="16"/>
      <c r="R25" s="16"/>
      <c r="S25" s="16"/>
    </row>
    <row r="26" spans="2:19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</sheetData>
  <mergeCells count="35">
    <mergeCell ref="B25:C25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M3:M4"/>
    <mergeCell ref="N3:N4"/>
    <mergeCell ref="O3:O4"/>
    <mergeCell ref="P3:P4"/>
    <mergeCell ref="B1:P1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2" footer="0.51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5" zoomScaleNormal="55" workbookViewId="0" topLeftCell="A1">
      <selection activeCell="V26" sqref="V26"/>
    </sheetView>
  </sheetViews>
  <sheetFormatPr defaultColWidth="9.00390625" defaultRowHeight="13.5"/>
  <sheetData/>
  <printOptions/>
  <pageMargins left="0.75" right="0.75" top="1" bottom="1" header="0.512" footer="0.512"/>
  <pageSetup fitToHeight="1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60" zoomScaleNormal="75" workbookViewId="0" topLeftCell="A1">
      <selection activeCell="H10" sqref="H10"/>
    </sheetView>
  </sheetViews>
  <sheetFormatPr defaultColWidth="9.00390625" defaultRowHeight="13.5"/>
  <cols>
    <col min="1" max="2" width="10.75390625" style="151" bestFit="1" customWidth="1"/>
    <col min="3" max="14" width="9.00390625" style="154" customWidth="1"/>
    <col min="15" max="16384" width="9.00390625" style="126" customWidth="1"/>
  </cols>
  <sheetData>
    <row r="1" spans="1:14" ht="21">
      <c r="A1" s="123" t="s">
        <v>163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9.5" customHeight="1">
      <c r="A2" s="127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9" t="s">
        <v>164</v>
      </c>
      <c r="M2" s="128"/>
      <c r="N2" s="128"/>
    </row>
    <row r="3" spans="1:14" ht="24" customHeight="1">
      <c r="A3" s="130"/>
      <c r="B3" s="131" t="s">
        <v>107</v>
      </c>
      <c r="C3" s="132" t="s">
        <v>108</v>
      </c>
      <c r="D3" s="133"/>
      <c r="E3" s="133"/>
      <c r="F3" s="132" t="s">
        <v>109</v>
      </c>
      <c r="G3" s="133"/>
      <c r="H3" s="134"/>
      <c r="I3" s="132" t="s">
        <v>110</v>
      </c>
      <c r="J3" s="133"/>
      <c r="K3" s="134"/>
      <c r="L3" s="132" t="s">
        <v>111</v>
      </c>
      <c r="M3" s="133"/>
      <c r="N3" s="134"/>
    </row>
    <row r="4" spans="1:14" ht="24" customHeight="1">
      <c r="A4" s="135" t="s">
        <v>112</v>
      </c>
      <c r="B4" s="136"/>
      <c r="C4" s="137" t="s">
        <v>113</v>
      </c>
      <c r="D4" s="137" t="s">
        <v>114</v>
      </c>
      <c r="E4" s="137" t="s">
        <v>115</v>
      </c>
      <c r="F4" s="137" t="s">
        <v>113</v>
      </c>
      <c r="G4" s="137" t="s">
        <v>114</v>
      </c>
      <c r="H4" s="137" t="s">
        <v>115</v>
      </c>
      <c r="I4" s="137" t="s">
        <v>113</v>
      </c>
      <c r="J4" s="137" t="s">
        <v>114</v>
      </c>
      <c r="K4" s="137" t="s">
        <v>115</v>
      </c>
      <c r="L4" s="137" t="s">
        <v>113</v>
      </c>
      <c r="M4" s="137" t="s">
        <v>114</v>
      </c>
      <c r="N4" s="137" t="s">
        <v>115</v>
      </c>
    </row>
    <row r="5" spans="1:14" ht="24" customHeight="1">
      <c r="A5" s="132" t="s">
        <v>116</v>
      </c>
      <c r="B5" s="138"/>
      <c r="C5" s="139">
        <v>27</v>
      </c>
      <c r="D5" s="139">
        <v>2389</v>
      </c>
      <c r="E5" s="140">
        <v>4402</v>
      </c>
      <c r="F5" s="140">
        <v>120</v>
      </c>
      <c r="G5" s="140">
        <v>2044</v>
      </c>
      <c r="H5" s="140">
        <v>6981</v>
      </c>
      <c r="I5" s="140">
        <v>29</v>
      </c>
      <c r="J5" s="140">
        <v>195</v>
      </c>
      <c r="K5" s="140">
        <v>1065</v>
      </c>
      <c r="L5" s="139">
        <f aca="true" t="shared" si="0" ref="L5:L16">SUM(C5,F5,I5)</f>
        <v>176</v>
      </c>
      <c r="M5" s="139">
        <f aca="true" t="shared" si="1" ref="M5:M16">SUM(D5,G5,J5)</f>
        <v>4628</v>
      </c>
      <c r="N5" s="139">
        <f aca="true" t="shared" si="2" ref="N5:N16">SUM(E5,H5,K5)</f>
        <v>12448</v>
      </c>
    </row>
    <row r="6" spans="1:14" ht="24" customHeight="1">
      <c r="A6" s="132" t="s">
        <v>117</v>
      </c>
      <c r="B6" s="138"/>
      <c r="C6" s="139"/>
      <c r="D6" s="139"/>
      <c r="E6" s="139"/>
      <c r="F6" s="139">
        <v>19</v>
      </c>
      <c r="G6" s="139">
        <v>289</v>
      </c>
      <c r="H6" s="139">
        <v>568</v>
      </c>
      <c r="I6" s="139">
        <v>1</v>
      </c>
      <c r="J6" s="139">
        <v>20</v>
      </c>
      <c r="K6" s="139">
        <v>28</v>
      </c>
      <c r="L6" s="139">
        <f t="shared" si="0"/>
        <v>20</v>
      </c>
      <c r="M6" s="139">
        <f t="shared" si="1"/>
        <v>309</v>
      </c>
      <c r="N6" s="139">
        <f t="shared" si="2"/>
        <v>596</v>
      </c>
    </row>
    <row r="7" spans="1:14" ht="24" customHeight="1">
      <c r="A7" s="132" t="s">
        <v>118</v>
      </c>
      <c r="B7" s="138"/>
      <c r="C7" s="139">
        <v>4</v>
      </c>
      <c r="D7" s="139">
        <v>176</v>
      </c>
      <c r="E7" s="139">
        <v>288</v>
      </c>
      <c r="F7" s="139">
        <v>8</v>
      </c>
      <c r="G7" s="139">
        <v>218</v>
      </c>
      <c r="H7" s="139">
        <v>440</v>
      </c>
      <c r="I7" s="139">
        <v>5</v>
      </c>
      <c r="J7" s="139">
        <v>28</v>
      </c>
      <c r="K7" s="139">
        <v>299</v>
      </c>
      <c r="L7" s="139">
        <f t="shared" si="0"/>
        <v>17</v>
      </c>
      <c r="M7" s="139">
        <f t="shared" si="1"/>
        <v>422</v>
      </c>
      <c r="N7" s="139">
        <f t="shared" si="2"/>
        <v>1027</v>
      </c>
    </row>
    <row r="8" spans="1:14" ht="24" customHeight="1">
      <c r="A8" s="132" t="s">
        <v>119</v>
      </c>
      <c r="B8" s="138"/>
      <c r="C8" s="139">
        <v>4</v>
      </c>
      <c r="D8" s="139">
        <v>137</v>
      </c>
      <c r="E8" s="139">
        <v>409</v>
      </c>
      <c r="F8" s="139">
        <v>8</v>
      </c>
      <c r="G8" s="139">
        <v>133</v>
      </c>
      <c r="H8" s="139">
        <v>322</v>
      </c>
      <c r="I8" s="139"/>
      <c r="J8" s="139"/>
      <c r="K8" s="139"/>
      <c r="L8" s="139">
        <f t="shared" si="0"/>
        <v>12</v>
      </c>
      <c r="M8" s="139">
        <f t="shared" si="1"/>
        <v>270</v>
      </c>
      <c r="N8" s="139">
        <f t="shared" si="2"/>
        <v>731</v>
      </c>
    </row>
    <row r="9" spans="1:14" ht="24" customHeight="1">
      <c r="A9" s="132" t="s">
        <v>120</v>
      </c>
      <c r="B9" s="138"/>
      <c r="C9" s="139">
        <v>5</v>
      </c>
      <c r="D9" s="139">
        <v>338</v>
      </c>
      <c r="E9" s="139">
        <v>868</v>
      </c>
      <c r="F9" s="139">
        <v>22</v>
      </c>
      <c r="G9" s="139">
        <v>300</v>
      </c>
      <c r="H9" s="139">
        <v>740</v>
      </c>
      <c r="I9" s="139">
        <v>1</v>
      </c>
      <c r="J9" s="139">
        <v>4</v>
      </c>
      <c r="K9" s="139">
        <v>16</v>
      </c>
      <c r="L9" s="139">
        <f t="shared" si="0"/>
        <v>28</v>
      </c>
      <c r="M9" s="139">
        <f t="shared" si="1"/>
        <v>642</v>
      </c>
      <c r="N9" s="139">
        <f t="shared" si="2"/>
        <v>1624</v>
      </c>
    </row>
    <row r="10" spans="1:14" ht="24" customHeight="1">
      <c r="A10" s="132" t="s">
        <v>121</v>
      </c>
      <c r="B10" s="138"/>
      <c r="C10" s="139"/>
      <c r="D10" s="139"/>
      <c r="E10" s="139"/>
      <c r="F10" s="139">
        <v>23</v>
      </c>
      <c r="G10" s="139">
        <v>273</v>
      </c>
      <c r="H10" s="139">
        <v>1129</v>
      </c>
      <c r="I10" s="139"/>
      <c r="J10" s="139"/>
      <c r="K10" s="139"/>
      <c r="L10" s="139">
        <f t="shared" si="0"/>
        <v>23</v>
      </c>
      <c r="M10" s="139">
        <f t="shared" si="1"/>
        <v>273</v>
      </c>
      <c r="N10" s="139">
        <f t="shared" si="2"/>
        <v>1129</v>
      </c>
    </row>
    <row r="11" spans="1:14" ht="24" customHeight="1">
      <c r="A11" s="132" t="s">
        <v>122</v>
      </c>
      <c r="B11" s="138"/>
      <c r="C11" s="139">
        <v>1</v>
      </c>
      <c r="D11" s="139">
        <v>55</v>
      </c>
      <c r="E11" s="139">
        <v>177</v>
      </c>
      <c r="F11" s="139">
        <v>23</v>
      </c>
      <c r="G11" s="139">
        <v>228</v>
      </c>
      <c r="H11" s="139">
        <v>725</v>
      </c>
      <c r="I11" s="139">
        <v>16</v>
      </c>
      <c r="J11" s="139">
        <v>70</v>
      </c>
      <c r="K11" s="139">
        <v>385</v>
      </c>
      <c r="L11" s="139">
        <f t="shared" si="0"/>
        <v>40</v>
      </c>
      <c r="M11" s="139">
        <f t="shared" si="1"/>
        <v>353</v>
      </c>
      <c r="N11" s="139">
        <f t="shared" si="2"/>
        <v>1287</v>
      </c>
    </row>
    <row r="12" spans="1:14" ht="24" customHeight="1">
      <c r="A12" s="132" t="s">
        <v>123</v>
      </c>
      <c r="B12" s="138"/>
      <c r="C12" s="139"/>
      <c r="D12" s="139"/>
      <c r="E12" s="139"/>
      <c r="F12" s="139">
        <v>5</v>
      </c>
      <c r="G12" s="139">
        <v>77</v>
      </c>
      <c r="H12" s="139">
        <v>216</v>
      </c>
      <c r="I12" s="139">
        <v>1</v>
      </c>
      <c r="J12" s="139">
        <v>13</v>
      </c>
      <c r="K12" s="139">
        <v>88</v>
      </c>
      <c r="L12" s="139">
        <f t="shared" si="0"/>
        <v>6</v>
      </c>
      <c r="M12" s="139">
        <f t="shared" si="1"/>
        <v>90</v>
      </c>
      <c r="N12" s="139">
        <f t="shared" si="2"/>
        <v>304</v>
      </c>
    </row>
    <row r="13" spans="1:14" ht="24" customHeight="1">
      <c r="A13" s="132" t="s">
        <v>124</v>
      </c>
      <c r="B13" s="138"/>
      <c r="C13" s="139">
        <v>2</v>
      </c>
      <c r="D13" s="139">
        <v>57</v>
      </c>
      <c r="E13" s="139">
        <v>114</v>
      </c>
      <c r="F13" s="139">
        <v>24</v>
      </c>
      <c r="G13" s="139">
        <v>241</v>
      </c>
      <c r="H13" s="139">
        <v>819</v>
      </c>
      <c r="I13" s="139">
        <v>6</v>
      </c>
      <c r="J13" s="139">
        <v>33</v>
      </c>
      <c r="K13" s="139">
        <v>284</v>
      </c>
      <c r="L13" s="139">
        <f t="shared" si="0"/>
        <v>32</v>
      </c>
      <c r="M13" s="139">
        <f t="shared" si="1"/>
        <v>331</v>
      </c>
      <c r="N13" s="139">
        <f t="shared" si="2"/>
        <v>1217</v>
      </c>
    </row>
    <row r="14" spans="1:14" ht="24" customHeight="1">
      <c r="A14" s="132" t="s">
        <v>125</v>
      </c>
      <c r="B14" s="138"/>
      <c r="C14" s="139">
        <v>8</v>
      </c>
      <c r="D14" s="139">
        <v>175</v>
      </c>
      <c r="E14" s="139">
        <v>352</v>
      </c>
      <c r="F14" s="139">
        <v>13</v>
      </c>
      <c r="G14" s="139">
        <v>213</v>
      </c>
      <c r="H14" s="139">
        <v>433</v>
      </c>
      <c r="I14" s="139"/>
      <c r="J14" s="139"/>
      <c r="K14" s="139"/>
      <c r="L14" s="139">
        <f t="shared" si="0"/>
        <v>21</v>
      </c>
      <c r="M14" s="139">
        <f t="shared" si="1"/>
        <v>388</v>
      </c>
      <c r="N14" s="139">
        <f t="shared" si="2"/>
        <v>785</v>
      </c>
    </row>
    <row r="15" spans="1:14" ht="24" customHeight="1">
      <c r="A15" s="132" t="s">
        <v>165</v>
      </c>
      <c r="B15" s="141"/>
      <c r="C15" s="139"/>
      <c r="D15" s="139"/>
      <c r="E15" s="139"/>
      <c r="F15" s="139">
        <v>5</v>
      </c>
      <c r="G15" s="139">
        <v>84</v>
      </c>
      <c r="H15" s="139">
        <v>290</v>
      </c>
      <c r="I15" s="139">
        <v>1</v>
      </c>
      <c r="J15" s="139">
        <v>8</v>
      </c>
      <c r="K15" s="139">
        <v>30</v>
      </c>
      <c r="L15" s="139">
        <f t="shared" si="0"/>
        <v>6</v>
      </c>
      <c r="M15" s="139">
        <f t="shared" si="1"/>
        <v>92</v>
      </c>
      <c r="N15" s="139">
        <f t="shared" si="2"/>
        <v>320</v>
      </c>
    </row>
    <row r="16" spans="1:14" ht="24" customHeight="1">
      <c r="A16" s="132" t="s">
        <v>166</v>
      </c>
      <c r="B16" s="141"/>
      <c r="C16" s="139"/>
      <c r="D16" s="139"/>
      <c r="E16" s="139"/>
      <c r="F16" s="139">
        <v>14</v>
      </c>
      <c r="G16" s="139">
        <v>134</v>
      </c>
      <c r="H16" s="139">
        <v>555</v>
      </c>
      <c r="I16" s="139">
        <v>24</v>
      </c>
      <c r="J16" s="139">
        <v>16</v>
      </c>
      <c r="K16" s="139">
        <v>141</v>
      </c>
      <c r="L16" s="139">
        <f t="shared" si="0"/>
        <v>38</v>
      </c>
      <c r="M16" s="139">
        <f t="shared" si="1"/>
        <v>150</v>
      </c>
      <c r="N16" s="139">
        <f t="shared" si="2"/>
        <v>696</v>
      </c>
    </row>
    <row r="17" spans="1:14" ht="24" customHeight="1">
      <c r="A17" s="132" t="s">
        <v>126</v>
      </c>
      <c r="B17" s="134"/>
      <c r="C17" s="139">
        <f aca="true" t="shared" si="3" ref="C17:N17">SUM(C5:C16)</f>
        <v>51</v>
      </c>
      <c r="D17" s="139">
        <f t="shared" si="3"/>
        <v>3327</v>
      </c>
      <c r="E17" s="139">
        <f t="shared" si="3"/>
        <v>6610</v>
      </c>
      <c r="F17" s="139">
        <f t="shared" si="3"/>
        <v>284</v>
      </c>
      <c r="G17" s="139">
        <f t="shared" si="3"/>
        <v>4234</v>
      </c>
      <c r="H17" s="139">
        <f t="shared" si="3"/>
        <v>13218</v>
      </c>
      <c r="I17" s="139">
        <f t="shared" si="3"/>
        <v>84</v>
      </c>
      <c r="J17" s="139">
        <f t="shared" si="3"/>
        <v>387</v>
      </c>
      <c r="K17" s="139">
        <f t="shared" si="3"/>
        <v>2336</v>
      </c>
      <c r="L17" s="139">
        <f t="shared" si="3"/>
        <v>419</v>
      </c>
      <c r="M17" s="139">
        <f t="shared" si="3"/>
        <v>7948</v>
      </c>
      <c r="N17" s="139">
        <f t="shared" si="3"/>
        <v>22164</v>
      </c>
    </row>
    <row r="18" spans="1:14" ht="24" customHeight="1">
      <c r="A18" s="142" t="s">
        <v>127</v>
      </c>
      <c r="B18" s="143" t="s">
        <v>128</v>
      </c>
      <c r="C18" s="139">
        <v>1</v>
      </c>
      <c r="D18" s="139">
        <v>18</v>
      </c>
      <c r="E18" s="139">
        <v>36</v>
      </c>
      <c r="F18" s="139">
        <v>6</v>
      </c>
      <c r="G18" s="139">
        <v>70</v>
      </c>
      <c r="H18" s="139">
        <v>138</v>
      </c>
      <c r="I18" s="139">
        <v>3</v>
      </c>
      <c r="J18" s="139">
        <v>10</v>
      </c>
      <c r="K18" s="139">
        <v>80</v>
      </c>
      <c r="L18" s="139">
        <f aca="true" t="shared" si="4" ref="L18:L44">SUM(C18,F18,I18)</f>
        <v>10</v>
      </c>
      <c r="M18" s="139">
        <f aca="true" t="shared" si="5" ref="M18:M44">SUM(D18,G18,J18)</f>
        <v>98</v>
      </c>
      <c r="N18" s="139">
        <f aca="true" t="shared" si="6" ref="N18:N44">SUM(E18,H18,K18)</f>
        <v>254</v>
      </c>
    </row>
    <row r="19" spans="1:14" ht="24" customHeight="1">
      <c r="A19" s="142" t="s">
        <v>129</v>
      </c>
      <c r="B19" s="143" t="s">
        <v>130</v>
      </c>
      <c r="C19" s="139"/>
      <c r="D19" s="139"/>
      <c r="E19" s="139"/>
      <c r="F19" s="139">
        <v>6</v>
      </c>
      <c r="G19" s="139">
        <v>128</v>
      </c>
      <c r="H19" s="139">
        <v>830</v>
      </c>
      <c r="I19" s="139"/>
      <c r="J19" s="139"/>
      <c r="K19" s="139"/>
      <c r="L19" s="139">
        <f t="shared" si="4"/>
        <v>6</v>
      </c>
      <c r="M19" s="139">
        <f t="shared" si="5"/>
        <v>128</v>
      </c>
      <c r="N19" s="139">
        <f t="shared" si="6"/>
        <v>830</v>
      </c>
    </row>
    <row r="20" spans="1:14" ht="24" customHeight="1">
      <c r="A20" s="144"/>
      <c r="B20" s="143" t="s">
        <v>131</v>
      </c>
      <c r="C20" s="139">
        <v>1</v>
      </c>
      <c r="D20" s="139">
        <v>33</v>
      </c>
      <c r="E20" s="139">
        <v>80</v>
      </c>
      <c r="F20" s="139">
        <v>6</v>
      </c>
      <c r="G20" s="139">
        <v>91</v>
      </c>
      <c r="H20" s="139">
        <v>460</v>
      </c>
      <c r="I20" s="139"/>
      <c r="J20" s="139"/>
      <c r="K20" s="139"/>
      <c r="L20" s="139">
        <f t="shared" si="4"/>
        <v>7</v>
      </c>
      <c r="M20" s="139">
        <f t="shared" si="5"/>
        <v>124</v>
      </c>
      <c r="N20" s="139">
        <f t="shared" si="6"/>
        <v>540</v>
      </c>
    </row>
    <row r="21" spans="1:14" ht="24" customHeight="1">
      <c r="A21" s="144"/>
      <c r="B21" s="143" t="s">
        <v>132</v>
      </c>
      <c r="C21" s="139">
        <v>1</v>
      </c>
      <c r="D21" s="139">
        <v>41</v>
      </c>
      <c r="E21" s="139">
        <v>82</v>
      </c>
      <c r="F21" s="139">
        <v>2</v>
      </c>
      <c r="G21" s="139">
        <v>10</v>
      </c>
      <c r="H21" s="139">
        <v>36</v>
      </c>
      <c r="I21" s="139"/>
      <c r="J21" s="139"/>
      <c r="K21" s="139"/>
      <c r="L21" s="139">
        <f t="shared" si="4"/>
        <v>3</v>
      </c>
      <c r="M21" s="139">
        <f t="shared" si="5"/>
        <v>51</v>
      </c>
      <c r="N21" s="139">
        <f t="shared" si="6"/>
        <v>118</v>
      </c>
    </row>
    <row r="22" spans="1:14" ht="24" customHeight="1">
      <c r="A22" s="145"/>
      <c r="B22" s="143" t="s">
        <v>133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>
        <f t="shared" si="4"/>
        <v>0</v>
      </c>
      <c r="M22" s="139">
        <f t="shared" si="5"/>
        <v>0</v>
      </c>
      <c r="N22" s="139">
        <f t="shared" si="6"/>
        <v>0</v>
      </c>
    </row>
    <row r="23" spans="1:14" ht="24" customHeight="1">
      <c r="A23" s="142" t="s">
        <v>134</v>
      </c>
      <c r="B23" s="143" t="s">
        <v>135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>
        <f t="shared" si="4"/>
        <v>0</v>
      </c>
      <c r="M23" s="139">
        <f t="shared" si="5"/>
        <v>0</v>
      </c>
      <c r="N23" s="139">
        <f t="shared" si="6"/>
        <v>0</v>
      </c>
    </row>
    <row r="24" spans="1:14" ht="24" customHeight="1">
      <c r="A24" s="144"/>
      <c r="B24" s="143" t="s">
        <v>136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>
        <f t="shared" si="4"/>
        <v>0</v>
      </c>
      <c r="M24" s="139">
        <f t="shared" si="5"/>
        <v>0</v>
      </c>
      <c r="N24" s="139">
        <f t="shared" si="6"/>
        <v>0</v>
      </c>
    </row>
    <row r="25" spans="1:14" ht="24" customHeight="1">
      <c r="A25" s="145"/>
      <c r="B25" s="143" t="s">
        <v>137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>
        <f t="shared" si="4"/>
        <v>0</v>
      </c>
      <c r="M25" s="139">
        <f t="shared" si="5"/>
        <v>0</v>
      </c>
      <c r="N25" s="139">
        <f t="shared" si="6"/>
        <v>0</v>
      </c>
    </row>
    <row r="26" spans="1:14" ht="24" customHeight="1">
      <c r="A26" s="142" t="s">
        <v>138</v>
      </c>
      <c r="B26" s="143" t="s">
        <v>139</v>
      </c>
      <c r="C26" s="139"/>
      <c r="D26" s="139"/>
      <c r="E26" s="139"/>
      <c r="F26" s="139">
        <v>6</v>
      </c>
      <c r="G26" s="139">
        <v>54</v>
      </c>
      <c r="H26" s="139">
        <v>226</v>
      </c>
      <c r="I26" s="139">
        <v>9</v>
      </c>
      <c r="J26" s="139">
        <v>43</v>
      </c>
      <c r="K26" s="139">
        <v>243</v>
      </c>
      <c r="L26" s="139">
        <f t="shared" si="4"/>
        <v>15</v>
      </c>
      <c r="M26" s="139">
        <f t="shared" si="5"/>
        <v>97</v>
      </c>
      <c r="N26" s="139">
        <f t="shared" si="6"/>
        <v>469</v>
      </c>
    </row>
    <row r="27" spans="1:14" ht="24" customHeight="1">
      <c r="A27" s="145"/>
      <c r="B27" s="143" t="s">
        <v>140</v>
      </c>
      <c r="C27" s="139"/>
      <c r="D27" s="139"/>
      <c r="E27" s="139"/>
      <c r="F27" s="139">
        <v>3</v>
      </c>
      <c r="G27" s="139">
        <v>16</v>
      </c>
      <c r="H27" s="139">
        <v>61</v>
      </c>
      <c r="I27" s="139">
        <v>12</v>
      </c>
      <c r="J27" s="139">
        <v>45</v>
      </c>
      <c r="K27" s="139">
        <v>250</v>
      </c>
      <c r="L27" s="139">
        <f t="shared" si="4"/>
        <v>15</v>
      </c>
      <c r="M27" s="139">
        <f t="shared" si="5"/>
        <v>61</v>
      </c>
      <c r="N27" s="139">
        <f t="shared" si="6"/>
        <v>311</v>
      </c>
    </row>
    <row r="28" spans="1:14" ht="24" customHeight="1">
      <c r="A28" s="142" t="s">
        <v>141</v>
      </c>
      <c r="B28" s="143" t="s">
        <v>142</v>
      </c>
      <c r="C28" s="139">
        <v>1</v>
      </c>
      <c r="D28" s="139">
        <v>20</v>
      </c>
      <c r="E28" s="139">
        <v>40</v>
      </c>
      <c r="F28" s="139">
        <v>1</v>
      </c>
      <c r="G28" s="139">
        <v>12</v>
      </c>
      <c r="H28" s="139">
        <v>30</v>
      </c>
      <c r="I28" s="139"/>
      <c r="J28" s="139"/>
      <c r="K28" s="139"/>
      <c r="L28" s="139">
        <f t="shared" si="4"/>
        <v>2</v>
      </c>
      <c r="M28" s="139">
        <f t="shared" si="5"/>
        <v>32</v>
      </c>
      <c r="N28" s="139">
        <f t="shared" si="6"/>
        <v>70</v>
      </c>
    </row>
    <row r="29" spans="1:14" ht="24" customHeight="1">
      <c r="A29" s="145"/>
      <c r="B29" s="143" t="s">
        <v>143</v>
      </c>
      <c r="C29" s="139"/>
      <c r="D29" s="139"/>
      <c r="E29" s="139"/>
      <c r="F29" s="139">
        <v>4</v>
      </c>
      <c r="G29" s="139">
        <v>40</v>
      </c>
      <c r="H29" s="139">
        <v>229</v>
      </c>
      <c r="I29" s="139">
        <v>14</v>
      </c>
      <c r="J29" s="139">
        <v>52</v>
      </c>
      <c r="K29" s="139">
        <v>138</v>
      </c>
      <c r="L29" s="139">
        <f t="shared" si="4"/>
        <v>18</v>
      </c>
      <c r="M29" s="139">
        <f t="shared" si="5"/>
        <v>92</v>
      </c>
      <c r="N29" s="139">
        <f t="shared" si="6"/>
        <v>367</v>
      </c>
    </row>
    <row r="30" spans="1:14" ht="24" customHeight="1">
      <c r="A30" s="142" t="s">
        <v>144</v>
      </c>
      <c r="B30" s="143" t="s">
        <v>145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>
        <f t="shared" si="4"/>
        <v>0</v>
      </c>
      <c r="M30" s="139">
        <f t="shared" si="5"/>
        <v>0</v>
      </c>
      <c r="N30" s="139">
        <f t="shared" si="6"/>
        <v>0</v>
      </c>
    </row>
    <row r="31" spans="1:14" ht="24" customHeight="1">
      <c r="A31" s="144"/>
      <c r="B31" s="143" t="s">
        <v>146</v>
      </c>
      <c r="C31" s="139"/>
      <c r="D31" s="139"/>
      <c r="E31" s="139"/>
      <c r="F31" s="139"/>
      <c r="G31" s="139"/>
      <c r="H31" s="139"/>
      <c r="I31" s="139">
        <v>1</v>
      </c>
      <c r="J31" s="139">
        <v>3</v>
      </c>
      <c r="K31" s="139">
        <v>10</v>
      </c>
      <c r="L31" s="139">
        <f t="shared" si="4"/>
        <v>1</v>
      </c>
      <c r="M31" s="139">
        <f t="shared" si="5"/>
        <v>3</v>
      </c>
      <c r="N31" s="139">
        <f t="shared" si="6"/>
        <v>10</v>
      </c>
    </row>
    <row r="32" spans="1:14" ht="24" customHeight="1">
      <c r="A32" s="144"/>
      <c r="B32" s="143" t="s">
        <v>147</v>
      </c>
      <c r="C32" s="139"/>
      <c r="D32" s="139"/>
      <c r="E32" s="139"/>
      <c r="F32" s="139">
        <v>1</v>
      </c>
      <c r="G32" s="139">
        <v>6</v>
      </c>
      <c r="H32" s="139">
        <v>12</v>
      </c>
      <c r="I32" s="139"/>
      <c r="J32" s="139"/>
      <c r="K32" s="139"/>
      <c r="L32" s="139">
        <f t="shared" si="4"/>
        <v>1</v>
      </c>
      <c r="M32" s="139">
        <f t="shared" si="5"/>
        <v>6</v>
      </c>
      <c r="N32" s="139">
        <f t="shared" si="6"/>
        <v>12</v>
      </c>
    </row>
    <row r="33" spans="1:14" ht="24" customHeight="1">
      <c r="A33" s="145"/>
      <c r="B33" s="143" t="s">
        <v>148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>
        <f t="shared" si="4"/>
        <v>0</v>
      </c>
      <c r="M33" s="139">
        <f t="shared" si="5"/>
        <v>0</v>
      </c>
      <c r="N33" s="139">
        <f t="shared" si="6"/>
        <v>0</v>
      </c>
    </row>
    <row r="34" spans="1:14" ht="24" customHeight="1">
      <c r="A34" s="142" t="s">
        <v>149</v>
      </c>
      <c r="B34" s="143" t="s">
        <v>150</v>
      </c>
      <c r="C34" s="139"/>
      <c r="D34" s="139"/>
      <c r="E34" s="139"/>
      <c r="F34" s="139">
        <v>34</v>
      </c>
      <c r="G34" s="139">
        <v>431</v>
      </c>
      <c r="H34" s="139">
        <v>2091</v>
      </c>
      <c r="I34" s="139">
        <v>7</v>
      </c>
      <c r="J34" s="139">
        <v>28</v>
      </c>
      <c r="K34" s="139">
        <v>168</v>
      </c>
      <c r="L34" s="139">
        <f t="shared" si="4"/>
        <v>41</v>
      </c>
      <c r="M34" s="139">
        <f t="shared" si="5"/>
        <v>459</v>
      </c>
      <c r="N34" s="139">
        <f t="shared" si="6"/>
        <v>2259</v>
      </c>
    </row>
    <row r="35" spans="1:14" ht="24" customHeight="1">
      <c r="A35" s="144"/>
      <c r="B35" s="143" t="s">
        <v>151</v>
      </c>
      <c r="C35" s="139"/>
      <c r="D35" s="139"/>
      <c r="E35" s="139"/>
      <c r="F35" s="139">
        <v>4</v>
      </c>
      <c r="G35" s="139">
        <v>27</v>
      </c>
      <c r="H35" s="139">
        <v>71</v>
      </c>
      <c r="I35" s="139"/>
      <c r="J35" s="139"/>
      <c r="K35" s="139"/>
      <c r="L35" s="139">
        <f t="shared" si="4"/>
        <v>4</v>
      </c>
      <c r="M35" s="139">
        <f t="shared" si="5"/>
        <v>27</v>
      </c>
      <c r="N35" s="139">
        <f t="shared" si="6"/>
        <v>71</v>
      </c>
    </row>
    <row r="36" spans="1:14" ht="24" customHeight="1">
      <c r="A36" s="144"/>
      <c r="B36" s="143" t="s">
        <v>152</v>
      </c>
      <c r="C36" s="139"/>
      <c r="D36" s="139"/>
      <c r="E36" s="139"/>
      <c r="F36" s="139">
        <v>3</v>
      </c>
      <c r="G36" s="139">
        <v>30</v>
      </c>
      <c r="H36" s="139">
        <v>122</v>
      </c>
      <c r="I36" s="139">
        <v>1</v>
      </c>
      <c r="J36" s="139">
        <v>7</v>
      </c>
      <c r="K36" s="139">
        <v>38</v>
      </c>
      <c r="L36" s="139">
        <f t="shared" si="4"/>
        <v>4</v>
      </c>
      <c r="M36" s="139">
        <f t="shared" si="5"/>
        <v>37</v>
      </c>
      <c r="N36" s="139">
        <f t="shared" si="6"/>
        <v>160</v>
      </c>
    </row>
    <row r="37" spans="1:14" ht="24" customHeight="1">
      <c r="A37" s="144"/>
      <c r="B37" s="143" t="s">
        <v>153</v>
      </c>
      <c r="C37" s="139"/>
      <c r="D37" s="139"/>
      <c r="E37" s="139"/>
      <c r="F37" s="139">
        <v>2</v>
      </c>
      <c r="G37" s="139">
        <v>18</v>
      </c>
      <c r="H37" s="139">
        <v>82</v>
      </c>
      <c r="I37" s="139">
        <v>7</v>
      </c>
      <c r="J37" s="139">
        <v>32</v>
      </c>
      <c r="K37" s="139">
        <v>187</v>
      </c>
      <c r="L37" s="139">
        <f t="shared" si="4"/>
        <v>9</v>
      </c>
      <c r="M37" s="139">
        <f t="shared" si="5"/>
        <v>50</v>
      </c>
      <c r="N37" s="139">
        <f t="shared" si="6"/>
        <v>269</v>
      </c>
    </row>
    <row r="38" spans="1:14" ht="24" customHeight="1">
      <c r="A38" s="144"/>
      <c r="B38" s="143" t="s">
        <v>154</v>
      </c>
      <c r="C38" s="139"/>
      <c r="D38" s="139"/>
      <c r="E38" s="139"/>
      <c r="F38" s="139">
        <v>26</v>
      </c>
      <c r="G38" s="139">
        <v>289</v>
      </c>
      <c r="H38" s="139">
        <v>1459</v>
      </c>
      <c r="I38" s="139">
        <v>57</v>
      </c>
      <c r="J38" s="139">
        <v>317</v>
      </c>
      <c r="K38" s="139">
        <v>1668</v>
      </c>
      <c r="L38" s="139">
        <f t="shared" si="4"/>
        <v>83</v>
      </c>
      <c r="M38" s="139">
        <f t="shared" si="5"/>
        <v>606</v>
      </c>
      <c r="N38" s="139">
        <f t="shared" si="6"/>
        <v>3127</v>
      </c>
    </row>
    <row r="39" spans="1:14" ht="24" customHeight="1">
      <c r="A39" s="144"/>
      <c r="B39" s="143" t="s">
        <v>155</v>
      </c>
      <c r="C39" s="139"/>
      <c r="D39" s="139"/>
      <c r="E39" s="139"/>
      <c r="F39" s="139">
        <v>4</v>
      </c>
      <c r="G39" s="139">
        <v>63</v>
      </c>
      <c r="H39" s="139">
        <v>368</v>
      </c>
      <c r="I39" s="139">
        <v>11</v>
      </c>
      <c r="J39" s="139">
        <v>46</v>
      </c>
      <c r="K39" s="139">
        <v>250</v>
      </c>
      <c r="L39" s="139">
        <f t="shared" si="4"/>
        <v>15</v>
      </c>
      <c r="M39" s="139">
        <f t="shared" si="5"/>
        <v>109</v>
      </c>
      <c r="N39" s="139">
        <f t="shared" si="6"/>
        <v>618</v>
      </c>
    </row>
    <row r="40" spans="1:14" ht="24" customHeight="1">
      <c r="A40" s="144"/>
      <c r="B40" s="143" t="s">
        <v>156</v>
      </c>
      <c r="C40" s="139"/>
      <c r="D40" s="139"/>
      <c r="E40" s="139"/>
      <c r="F40" s="139">
        <v>24</v>
      </c>
      <c r="G40" s="139">
        <v>276</v>
      </c>
      <c r="H40" s="139">
        <v>959</v>
      </c>
      <c r="I40" s="139">
        <v>31</v>
      </c>
      <c r="J40" s="139">
        <v>113</v>
      </c>
      <c r="K40" s="139">
        <v>453</v>
      </c>
      <c r="L40" s="139">
        <f t="shared" si="4"/>
        <v>55</v>
      </c>
      <c r="M40" s="139">
        <f t="shared" si="5"/>
        <v>389</v>
      </c>
      <c r="N40" s="139">
        <f t="shared" si="6"/>
        <v>1412</v>
      </c>
    </row>
    <row r="41" spans="1:14" ht="24" customHeight="1">
      <c r="A41" s="144"/>
      <c r="B41" s="143" t="s">
        <v>157</v>
      </c>
      <c r="C41" s="139"/>
      <c r="D41" s="139"/>
      <c r="E41" s="139"/>
      <c r="F41" s="139">
        <v>7</v>
      </c>
      <c r="G41" s="139">
        <v>58</v>
      </c>
      <c r="H41" s="139">
        <v>249</v>
      </c>
      <c r="I41" s="139">
        <v>6</v>
      </c>
      <c r="J41" s="139">
        <v>48</v>
      </c>
      <c r="K41" s="139">
        <v>385</v>
      </c>
      <c r="L41" s="139">
        <f t="shared" si="4"/>
        <v>13</v>
      </c>
      <c r="M41" s="139">
        <f t="shared" si="5"/>
        <v>106</v>
      </c>
      <c r="N41" s="139">
        <f t="shared" si="6"/>
        <v>634</v>
      </c>
    </row>
    <row r="42" spans="1:14" ht="24" customHeight="1">
      <c r="A42" s="144"/>
      <c r="B42" s="137" t="s">
        <v>158</v>
      </c>
      <c r="C42" s="139"/>
      <c r="D42" s="139"/>
      <c r="E42" s="139"/>
      <c r="F42" s="139">
        <v>6</v>
      </c>
      <c r="G42" s="139">
        <v>64</v>
      </c>
      <c r="H42" s="139">
        <v>227</v>
      </c>
      <c r="I42" s="139">
        <v>8</v>
      </c>
      <c r="J42" s="139">
        <v>97</v>
      </c>
      <c r="K42" s="139">
        <v>482</v>
      </c>
      <c r="L42" s="139">
        <f t="shared" si="4"/>
        <v>14</v>
      </c>
      <c r="M42" s="139">
        <f t="shared" si="5"/>
        <v>161</v>
      </c>
      <c r="N42" s="139">
        <f t="shared" si="6"/>
        <v>709</v>
      </c>
    </row>
    <row r="43" spans="1:14" ht="24" customHeight="1">
      <c r="A43" s="144"/>
      <c r="B43" s="143" t="s">
        <v>159</v>
      </c>
      <c r="C43" s="139"/>
      <c r="D43" s="139"/>
      <c r="E43" s="139"/>
      <c r="F43" s="139">
        <v>7</v>
      </c>
      <c r="G43" s="139">
        <v>69</v>
      </c>
      <c r="H43" s="139">
        <v>268</v>
      </c>
      <c r="I43" s="139">
        <v>12</v>
      </c>
      <c r="J43" s="139">
        <v>46</v>
      </c>
      <c r="K43" s="139">
        <v>248</v>
      </c>
      <c r="L43" s="139">
        <f t="shared" si="4"/>
        <v>19</v>
      </c>
      <c r="M43" s="139">
        <f t="shared" si="5"/>
        <v>115</v>
      </c>
      <c r="N43" s="139">
        <f t="shared" si="6"/>
        <v>516</v>
      </c>
    </row>
    <row r="44" spans="1:14" ht="24" customHeight="1">
      <c r="A44" s="145"/>
      <c r="B44" s="146" t="s">
        <v>160</v>
      </c>
      <c r="C44" s="139"/>
      <c r="D44" s="139"/>
      <c r="E44" s="139"/>
      <c r="F44" s="139">
        <v>5</v>
      </c>
      <c r="G44" s="139">
        <v>42</v>
      </c>
      <c r="H44" s="139">
        <v>182</v>
      </c>
      <c r="I44" s="139">
        <v>8</v>
      </c>
      <c r="J44" s="139">
        <v>41</v>
      </c>
      <c r="K44" s="139">
        <v>250</v>
      </c>
      <c r="L44" s="139">
        <f t="shared" si="4"/>
        <v>13</v>
      </c>
      <c r="M44" s="139">
        <f t="shared" si="5"/>
        <v>83</v>
      </c>
      <c r="N44" s="139">
        <f t="shared" si="6"/>
        <v>432</v>
      </c>
    </row>
    <row r="45" spans="1:17" ht="24" customHeight="1">
      <c r="A45" s="132" t="s">
        <v>161</v>
      </c>
      <c r="B45" s="134"/>
      <c r="C45" s="139">
        <f aca="true" t="shared" si="7" ref="C45:N45">SUM(C18:C44)</f>
        <v>4</v>
      </c>
      <c r="D45" s="139">
        <f t="shared" si="7"/>
        <v>112</v>
      </c>
      <c r="E45" s="139">
        <f t="shared" si="7"/>
        <v>238</v>
      </c>
      <c r="F45" s="139">
        <f t="shared" si="7"/>
        <v>157</v>
      </c>
      <c r="G45" s="139">
        <f t="shared" si="7"/>
        <v>1794</v>
      </c>
      <c r="H45" s="139">
        <f t="shared" si="7"/>
        <v>8100</v>
      </c>
      <c r="I45" s="139">
        <f t="shared" si="7"/>
        <v>187</v>
      </c>
      <c r="J45" s="139">
        <f t="shared" si="7"/>
        <v>928</v>
      </c>
      <c r="K45" s="139">
        <f t="shared" si="7"/>
        <v>4850</v>
      </c>
      <c r="L45" s="139">
        <f t="shared" si="7"/>
        <v>348</v>
      </c>
      <c r="M45" s="139">
        <f t="shared" si="7"/>
        <v>2834</v>
      </c>
      <c r="N45" s="139">
        <f t="shared" si="7"/>
        <v>13188</v>
      </c>
      <c r="O45" s="147"/>
      <c r="P45" s="147"/>
      <c r="Q45" s="147"/>
    </row>
    <row r="46" spans="1:14" ht="24" customHeight="1">
      <c r="A46" s="132" t="s">
        <v>162</v>
      </c>
      <c r="B46" s="134"/>
      <c r="C46" s="139">
        <f aca="true" t="shared" si="8" ref="C46:K46">SUM(C17,C45)</f>
        <v>55</v>
      </c>
      <c r="D46" s="139">
        <f t="shared" si="8"/>
        <v>3439</v>
      </c>
      <c r="E46" s="139">
        <f t="shared" si="8"/>
        <v>6848</v>
      </c>
      <c r="F46" s="139">
        <f t="shared" si="8"/>
        <v>441</v>
      </c>
      <c r="G46" s="139">
        <f t="shared" si="8"/>
        <v>6028</v>
      </c>
      <c r="H46" s="139">
        <f t="shared" si="8"/>
        <v>21318</v>
      </c>
      <c r="I46" s="139">
        <f t="shared" si="8"/>
        <v>271</v>
      </c>
      <c r="J46" s="139">
        <f t="shared" si="8"/>
        <v>1315</v>
      </c>
      <c r="K46" s="139">
        <f t="shared" si="8"/>
        <v>7186</v>
      </c>
      <c r="L46" s="139">
        <f>SUM(C46,F46,I46)</f>
        <v>767</v>
      </c>
      <c r="M46" s="139">
        <f>SUM(D46,G46,J46)</f>
        <v>10782</v>
      </c>
      <c r="N46" s="139">
        <f>SUM(E46,H46,K46)</f>
        <v>35352</v>
      </c>
    </row>
    <row r="47" spans="1:14" ht="19.5" customHeight="1">
      <c r="A47" s="148"/>
      <c r="B47" s="149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3:14" ht="13.5">
      <c r="C48" s="152"/>
      <c r="D48" s="152"/>
      <c r="E48" s="152"/>
      <c r="F48" s="152"/>
      <c r="G48" s="152"/>
      <c r="H48" s="152"/>
      <c r="I48" s="152"/>
      <c r="J48" s="152"/>
      <c r="K48" s="152"/>
      <c r="L48" s="129"/>
      <c r="M48" s="128"/>
      <c r="N48" s="153" t="s">
        <v>167</v>
      </c>
    </row>
  </sheetData>
  <printOptions/>
  <pageMargins left="0.7874015748031497" right="0.6299212598425197" top="1.0236220472440944" bottom="0.8267716535433072" header="0.5118110236220472" footer="0.5905511811023623"/>
  <pageSetup fitToHeight="1" fitToWidth="1" horizontalDpi="600" verticalDpi="600" orientation="portrait" paperSize="9" scale="68" r:id="rId1"/>
  <headerFooter alignWithMargins="0">
    <oddFooter>&amp;C&amp;"ＪＳ明朝,標準"&amp;16－　7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2010-02-05T00:09:24Z</cp:lastPrinted>
  <dcterms:created xsi:type="dcterms:W3CDTF">2009-12-03T06:56:54Z</dcterms:created>
  <dcterms:modified xsi:type="dcterms:W3CDTF">2010-10-19T09:27:08Z</dcterms:modified>
  <cp:category/>
  <cp:version/>
  <cp:contentType/>
  <cp:contentStatus/>
</cp:coreProperties>
</file>