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0" yWindow="165" windowWidth="9420" windowHeight="8280" activeTab="0"/>
  </bookViews>
  <sheets>
    <sheet name="簡易専用水道" sheetId="1" r:id="rId1"/>
    <sheet name="簡易専用水道検査数（印刷せず）" sheetId="2" r:id="rId2"/>
  </sheets>
  <definedNames>
    <definedName name="_xlnm.Print_Area" localSheetId="0">'簡易専用水道'!$A$1:$L$37</definedName>
    <definedName name="_xlnm.Print_Area" localSheetId="1">'簡易専用水道検査数（印刷せず）'!$A$1:$H$73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<sst xmlns="http://schemas.openxmlformats.org/spreadsheetml/2006/main" count="139" uniqueCount="45">
  <si>
    <t>計</t>
  </si>
  <si>
    <t>簡易専用水道　検査実施数</t>
  </si>
  <si>
    <t>有効容量</t>
  </si>
  <si>
    <t>検査機関</t>
  </si>
  <si>
    <t>郡山</t>
  </si>
  <si>
    <t>桜井</t>
  </si>
  <si>
    <t>葛城</t>
  </si>
  <si>
    <t>10＜V≦20</t>
  </si>
  <si>
    <t>該当保健所</t>
  </si>
  <si>
    <t>京都微生物</t>
  </si>
  <si>
    <t>日本理化</t>
  </si>
  <si>
    <t>日本水処理</t>
  </si>
  <si>
    <t>奈良アクア・ラボ</t>
  </si>
  <si>
    <t>総合水研究所</t>
  </si>
  <si>
    <t>20＜V≦40</t>
  </si>
  <si>
    <t>40＜V≦60</t>
  </si>
  <si>
    <t>60＜V≦80</t>
  </si>
  <si>
    <t>80＜V≦100</t>
  </si>
  <si>
    <t>100＜V</t>
  </si>
  <si>
    <t>合計</t>
  </si>
  <si>
    <t>　　簡易専用水道</t>
  </si>
  <si>
    <t>受水槽の有効容量</t>
  </si>
  <si>
    <t>保健所名</t>
  </si>
  <si>
    <t>10ｍ3＜V≦20ｍ3</t>
  </si>
  <si>
    <t>20ｍ3＜V≦40ｍ3</t>
  </si>
  <si>
    <t>40ｍ3＜V≦60ｍ3</t>
  </si>
  <si>
    <t>設置数</t>
  </si>
  <si>
    <t>受検数</t>
  </si>
  <si>
    <t>受検率</t>
  </si>
  <si>
    <t>郡山保健所</t>
  </si>
  <si>
    <t>桜井保健所</t>
  </si>
  <si>
    <t>葛城保健所</t>
  </si>
  <si>
    <t>吉野、内吉野保健所</t>
  </si>
  <si>
    <t>60ｍ3＜V≦80ｍ3</t>
  </si>
  <si>
    <t>80ｍ3＜V≦100ｍ3</t>
  </si>
  <si>
    <r>
      <t>100ｍ3</t>
    </r>
    <r>
      <rPr>
        <sz val="11"/>
        <rFont val="ＭＳ Ｐゴシック"/>
        <family val="3"/>
      </rPr>
      <t>＜V</t>
    </r>
  </si>
  <si>
    <t>全施設(容量不明含む）</t>
  </si>
  <si>
    <t>奈良市保健所</t>
  </si>
  <si>
    <t>西日本技術</t>
  </si>
  <si>
    <t>エスク三ツ川</t>
  </si>
  <si>
    <t>日吉</t>
  </si>
  <si>
    <t>ケイ・エス分析</t>
  </si>
  <si>
    <t>奈良市</t>
  </si>
  <si>
    <t>吉野、内吉野</t>
  </si>
  <si>
    <t>※１：不明容量を含む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</si>
</sst>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[Red]\-#,##0.0"/>
    <numFmt numFmtId="179" formatCode="#,##0.00_ ;[Red]\-#,##0.00\ "/>
    <numFmt numFmtId="180" formatCode="#,##0.000;[Red]\-#,##0.000"/>
    <numFmt numFmtId="181" formatCode="mmm\-yyyy"/>
    <numFmt numFmtId="182" formatCode="[$-411]ge\.m\.d;@"/>
    <numFmt numFmtId="183" formatCode="0.0%"/>
    <numFmt numFmtId="184" formatCode="#,##0_ "/>
    <numFmt numFmtId="185" formatCode="0_);[Red]\(0\)"/>
    <numFmt numFmtId="186" formatCode="#,##0_);[Red]\(#,##0\)"/>
    <numFmt numFmtId="187" formatCode="0.00_);[Red]\(0.00\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11]ggg\ e&quot;年&quot;m&quot;月&quot;\ d&quot;日&quot;;@"/>
    <numFmt numFmtId="194" formatCode="[$-411]ggge&quot;年&quot;m&quot;月&quot;d&quot;日&quot;;@"/>
    <numFmt numFmtId="195" formatCode="[$-411]ggge&quot;年&quot;\ m&quot;月&quot;d&quot;日&quot;;@"/>
    <numFmt numFmtId="196" formatCode="[$-411]ggg\ e&quot;年&quot;\ m&quot;月&quot;\ d&quot;日&quot;;@"/>
    <numFmt numFmtId="197" formatCode="[$-411]ggg\ e&quot;年&quot;\ m&quot;月&quot;d&quot;日&quot;;@"/>
    <numFmt numFmtId="198" formatCode="[$-411]ge\.\ m\.d;@"/>
    <numFmt numFmtId="199" formatCode="[$-411]g\ e\.\ m\.d;@"/>
    <numFmt numFmtId="200" formatCode="#,##0.000"/>
    <numFmt numFmtId="201" formatCode="#,##0.0"/>
    <numFmt numFmtId="202" formatCode="#,##0;[Red]#,##0"/>
    <numFmt numFmtId="203" formatCode="#,##0_);\(#,##0\)"/>
    <numFmt numFmtId="204" formatCode="0_);\(0\)"/>
    <numFmt numFmtId="205" formatCode="0;[Red]0"/>
    <numFmt numFmtId="206" formatCode="#,##0.0_ "/>
    <numFmt numFmtId="207" formatCode=";;"/>
    <numFmt numFmtId="208" formatCode=";;;"/>
    <numFmt numFmtId="209" formatCode="[$-411]ggge&quot;年&quot;\ m&quot;月&quot;\ d&quot;日&quot;;@"/>
    <numFmt numFmtId="210" formatCode="[$-411]ggge&quot;年&quot;m&quot;月&quot;\ d&quot;日&quot;;@"/>
    <numFmt numFmtId="211" formatCode="#,##0.0_);[Red]\(#,##0.0\)"/>
    <numFmt numFmtId="212" formatCode="0.0"/>
    <numFmt numFmtId="213" formatCode="0.0000"/>
    <numFmt numFmtId="214" formatCode="0.000"/>
    <numFmt numFmtId="215" formatCode="0.0_ "/>
    <numFmt numFmtId="216" formatCode="0.00000"/>
    <numFmt numFmtId="217" formatCode="0.0000000"/>
    <numFmt numFmtId="218" formatCode="0.000000"/>
    <numFmt numFmtId="219" formatCode="0.00000000"/>
    <numFmt numFmtId="220" formatCode="0.00_ "/>
    <numFmt numFmtId="221" formatCode="#,##0.00_);[Red]\(#,##0.00\)"/>
    <numFmt numFmtId="222" formatCode="#,##0;"/>
    <numFmt numFmtId="223" formatCode="#,##0_ ;[Red]\-#,##0\ "/>
    <numFmt numFmtId="224" formatCode="[$-411]ggg\ e&quot;年&quot;m&quot;月&quot;d&quot;日&quot;;@"/>
    <numFmt numFmtId="225" formatCode="[$-411]ge\.m\.\ d;@"/>
    <numFmt numFmtId="226" formatCode="[$-411]ge\.\ m\ d;@"/>
    <numFmt numFmtId="227" formatCode="[$-411]ge\.\ m\.\ d;@"/>
    <numFmt numFmtId="228" formatCode="[$-411]g\ e\.\ m\.\ d;@"/>
    <numFmt numFmtId="229" formatCode="[$-411]g\ e\.m\.d;@"/>
    <numFmt numFmtId="230" formatCode="[$-411]g\ e\.m\.\ d;@"/>
    <numFmt numFmtId="231" formatCode="#,##0.00_ 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color indexed="9"/>
      <name val="HG創英角ｺﾞｼｯｸUB"/>
      <family val="3"/>
    </font>
    <font>
      <sz val="24"/>
      <color indexed="9"/>
      <name val="HG創英角ｺﾞｼｯｸUB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61">
      <alignment vertical="center"/>
      <protection/>
    </xf>
    <xf numFmtId="0" fontId="8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distributed" vertical="center" indent="1"/>
    </xf>
    <xf numFmtId="184" fontId="0" fillId="0" borderId="0" xfId="0" applyNumberFormat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distributed" vertical="center" indent="1"/>
    </xf>
    <xf numFmtId="184" fontId="0" fillId="0" borderId="10" xfId="0" applyNumberFormat="1" applyBorder="1" applyAlignment="1">
      <alignment horizontal="center" vertical="center"/>
    </xf>
    <xf numFmtId="184" fontId="0" fillId="0" borderId="12" xfId="0" applyNumberFormat="1" applyFill="1" applyBorder="1" applyAlignment="1">
      <alignment horizontal="center" vertical="center"/>
    </xf>
    <xf numFmtId="184" fontId="0" fillId="0" borderId="12" xfId="42" applyNumberFormat="1" applyFont="1" applyFill="1" applyBorder="1" applyAlignment="1">
      <alignment horizontal="center" vertical="center"/>
    </xf>
    <xf numFmtId="184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distributed" vertical="center" indent="1" shrinkToFit="1"/>
    </xf>
    <xf numFmtId="184" fontId="0" fillId="0" borderId="15" xfId="0" applyNumberFormat="1" applyBorder="1" applyAlignment="1" applyProtection="1">
      <alignment vertical="center"/>
      <protection locked="0"/>
    </xf>
    <xf numFmtId="184" fontId="0" fillId="0" borderId="16" xfId="0" applyNumberFormat="1" applyBorder="1" applyAlignment="1">
      <alignment vertical="center"/>
    </xf>
    <xf numFmtId="0" fontId="0" fillId="0" borderId="17" xfId="0" applyNumberFormat="1" applyFill="1" applyBorder="1" applyAlignment="1">
      <alignment horizontal="distributed" vertical="center" indent="1"/>
    </xf>
    <xf numFmtId="184" fontId="0" fillId="0" borderId="18" xfId="0" applyNumberFormat="1" applyFill="1" applyBorder="1" applyAlignment="1" applyProtection="1">
      <alignment vertical="center"/>
      <protection locked="0"/>
    </xf>
    <xf numFmtId="184" fontId="0" fillId="0" borderId="19" xfId="0" applyNumberFormat="1" applyFill="1" applyBorder="1" applyAlignment="1" applyProtection="1">
      <alignment vertical="center"/>
      <protection locked="0"/>
    </xf>
    <xf numFmtId="184" fontId="0" fillId="0" borderId="19" xfId="42" applyNumberFormat="1" applyFill="1" applyBorder="1" applyAlignment="1" applyProtection="1">
      <alignment vertical="center"/>
      <protection locked="0"/>
    </xf>
    <xf numFmtId="184" fontId="0" fillId="0" borderId="17" xfId="42" applyNumberFormat="1" applyFill="1" applyBorder="1" applyAlignment="1" applyProtection="1">
      <alignment vertical="center"/>
      <protection locked="0"/>
    </xf>
    <xf numFmtId="0" fontId="0" fillId="0" borderId="17" xfId="0" applyNumberFormat="1" applyBorder="1" applyAlignment="1">
      <alignment horizontal="distributed" vertical="center" indent="1"/>
    </xf>
    <xf numFmtId="184" fontId="0" fillId="0" borderId="18" xfId="0" applyNumberFormat="1" applyBorder="1" applyAlignment="1" applyProtection="1">
      <alignment vertical="center"/>
      <protection locked="0"/>
    </xf>
    <xf numFmtId="0" fontId="0" fillId="0" borderId="17" xfId="0" applyNumberFormat="1" applyBorder="1" applyAlignment="1">
      <alignment horizontal="distributed" vertical="center" indent="1" shrinkToFit="1"/>
    </xf>
    <xf numFmtId="0" fontId="0" fillId="0" borderId="20" xfId="0" applyNumberFormat="1" applyBorder="1" applyAlignment="1">
      <alignment horizontal="distributed" vertical="center" indent="1" shrinkToFit="1"/>
    </xf>
    <xf numFmtId="184" fontId="0" fillId="0" borderId="21" xfId="0" applyNumberFormat="1" applyFill="1" applyBorder="1" applyAlignment="1" applyProtection="1">
      <alignment vertical="center"/>
      <protection locked="0"/>
    </xf>
    <xf numFmtId="184" fontId="0" fillId="0" borderId="22" xfId="0" applyNumberFormat="1" applyFill="1" applyBorder="1" applyAlignment="1" applyProtection="1">
      <alignment vertical="center"/>
      <protection locked="0"/>
    </xf>
    <xf numFmtId="184" fontId="0" fillId="0" borderId="22" xfId="42" applyNumberFormat="1" applyFill="1" applyBorder="1" applyAlignment="1" applyProtection="1">
      <alignment vertical="center"/>
      <protection locked="0"/>
    </xf>
    <xf numFmtId="0" fontId="0" fillId="0" borderId="23" xfId="0" applyNumberFormat="1" applyBorder="1" applyAlignment="1">
      <alignment horizontal="distributed" vertical="center" indent="1" shrinkToFit="1"/>
    </xf>
    <xf numFmtId="184" fontId="0" fillId="0" borderId="24" xfId="0" applyNumberFormat="1" applyFill="1" applyBorder="1" applyAlignment="1">
      <alignment vertical="center"/>
    </xf>
    <xf numFmtId="184" fontId="0" fillId="0" borderId="25" xfId="0" applyNumberFormat="1" applyFill="1" applyBorder="1" applyAlignment="1">
      <alignment vertical="center"/>
    </xf>
    <xf numFmtId="184" fontId="0" fillId="0" borderId="26" xfId="0" applyNumberFormat="1" applyBorder="1" applyAlignment="1">
      <alignment vertical="center"/>
    </xf>
    <xf numFmtId="184" fontId="0" fillId="0" borderId="15" xfId="0" applyNumberFormat="1" applyFill="1" applyBorder="1" applyAlignment="1" applyProtection="1">
      <alignment vertical="center"/>
      <protection locked="0"/>
    </xf>
    <xf numFmtId="0" fontId="0" fillId="0" borderId="27" xfId="0" applyNumberFormat="1" applyBorder="1" applyAlignment="1">
      <alignment horizontal="distributed" vertical="center" indent="1" shrinkToFit="1"/>
    </xf>
    <xf numFmtId="184" fontId="0" fillId="0" borderId="21" xfId="0" applyNumberFormat="1" applyBorder="1" applyAlignment="1" applyProtection="1">
      <alignment vertical="center"/>
      <protection locked="0"/>
    </xf>
    <xf numFmtId="184" fontId="0" fillId="0" borderId="24" xfId="0" applyNumberFormat="1" applyBorder="1" applyAlignment="1">
      <alignment vertical="center"/>
    </xf>
    <xf numFmtId="184" fontId="0" fillId="0" borderId="25" xfId="0" applyNumberFormat="1" applyBorder="1" applyAlignment="1">
      <alignment vertical="center"/>
    </xf>
    <xf numFmtId="0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distributed" vertical="center" indent="1" shrinkToFit="1"/>
    </xf>
    <xf numFmtId="184" fontId="0" fillId="0" borderId="10" xfId="0" applyNumberFormat="1" applyBorder="1" applyAlignment="1">
      <alignment vertical="center"/>
    </xf>
    <xf numFmtId="184" fontId="0" fillId="0" borderId="12" xfId="0" applyNumberFormat="1" applyBorder="1" applyAlignment="1">
      <alignment vertical="center"/>
    </xf>
    <xf numFmtId="184" fontId="0" fillId="0" borderId="13" xfId="0" applyNumberForma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41" xfId="0" applyNumberFormat="1" applyBorder="1" applyAlignment="1">
      <alignment horizontal="distributed" vertical="center" indent="1" shrinkToFit="1"/>
    </xf>
    <xf numFmtId="184" fontId="0" fillId="0" borderId="42" xfId="0" applyNumberFormat="1" applyFill="1" applyBorder="1" applyAlignment="1" applyProtection="1">
      <alignment vertical="center"/>
      <protection locked="0"/>
    </xf>
    <xf numFmtId="184" fontId="0" fillId="0" borderId="43" xfId="0" applyNumberFormat="1" applyFill="1" applyBorder="1" applyAlignment="1" applyProtection="1">
      <alignment vertical="center"/>
      <protection locked="0"/>
    </xf>
    <xf numFmtId="184" fontId="0" fillId="0" borderId="43" xfId="42" applyNumberFormat="1" applyFill="1" applyBorder="1" applyAlignment="1" applyProtection="1">
      <alignment vertical="center"/>
      <protection locked="0"/>
    </xf>
    <xf numFmtId="0" fontId="0" fillId="0" borderId="44" xfId="0" applyNumberFormat="1" applyBorder="1" applyAlignment="1">
      <alignment horizontal="distributed" vertical="center" indent="1" shrinkToFit="1"/>
    </xf>
    <xf numFmtId="184" fontId="0" fillId="0" borderId="42" xfId="0" applyNumberFormat="1" applyBorder="1" applyAlignment="1" applyProtection="1">
      <alignment vertical="center"/>
      <protection locked="0"/>
    </xf>
    <xf numFmtId="184" fontId="0" fillId="0" borderId="45" xfId="0" applyNumberFormat="1" applyFill="1" applyBorder="1" applyAlignment="1" applyProtection="1">
      <alignment vertical="center"/>
      <protection locked="0"/>
    </xf>
    <xf numFmtId="184" fontId="0" fillId="0" borderId="45" xfId="42" applyNumberFormat="1" applyFill="1" applyBorder="1" applyAlignment="1" applyProtection="1">
      <alignment vertical="center"/>
      <protection locked="0"/>
    </xf>
    <xf numFmtId="184" fontId="0" fillId="0" borderId="16" xfId="0" applyNumberFormat="1" applyFill="1" applyBorder="1" applyAlignment="1">
      <alignment vertical="center"/>
    </xf>
    <xf numFmtId="184" fontId="0" fillId="0" borderId="26" xfId="0" applyNumberFormat="1" applyFill="1" applyBorder="1" applyAlignment="1">
      <alignment vertical="center"/>
    </xf>
    <xf numFmtId="0" fontId="0" fillId="0" borderId="46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38" fontId="0" fillId="0" borderId="10" xfId="49" applyFill="1" applyBorder="1" applyAlignment="1">
      <alignment vertical="center"/>
    </xf>
    <xf numFmtId="184" fontId="0" fillId="0" borderId="27" xfId="42" applyNumberFormat="1" applyFill="1" applyBorder="1" applyAlignment="1" applyProtection="1">
      <alignment vertical="center"/>
      <protection locked="0"/>
    </xf>
    <xf numFmtId="184" fontId="0" fillId="0" borderId="47" xfId="42" applyNumberFormat="1" applyFill="1" applyBorder="1" applyAlignment="1" applyProtection="1">
      <alignment vertical="center"/>
      <protection locked="0"/>
    </xf>
    <xf numFmtId="184" fontId="0" fillId="0" borderId="23" xfId="0" applyNumberFormat="1" applyFill="1" applyBorder="1" applyAlignment="1">
      <alignment vertical="center"/>
    </xf>
    <xf numFmtId="184" fontId="0" fillId="0" borderId="23" xfId="0" applyNumberFormat="1" applyBorder="1" applyAlignment="1">
      <alignment vertical="center"/>
    </xf>
    <xf numFmtId="184" fontId="0" fillId="0" borderId="11" xfId="0" applyNumberFormat="1" applyBorder="1" applyAlignment="1">
      <alignment vertical="center"/>
    </xf>
    <xf numFmtId="184" fontId="0" fillId="0" borderId="11" xfId="42" applyNumberFormat="1" applyFont="1" applyFill="1" applyBorder="1" applyAlignment="1">
      <alignment horizontal="center" vertical="center"/>
    </xf>
    <xf numFmtId="188" fontId="0" fillId="0" borderId="48" xfId="0" applyNumberFormat="1" applyFill="1" applyBorder="1" applyAlignment="1">
      <alignment vertical="center"/>
    </xf>
    <xf numFmtId="183" fontId="0" fillId="0" borderId="49" xfId="42" applyNumberFormat="1" applyFill="1" applyBorder="1" applyAlignment="1">
      <alignment vertical="center"/>
    </xf>
    <xf numFmtId="188" fontId="0" fillId="0" borderId="50" xfId="0" applyNumberFormat="1" applyFill="1" applyBorder="1" applyAlignment="1">
      <alignment vertical="center"/>
    </xf>
    <xf numFmtId="183" fontId="0" fillId="0" borderId="44" xfId="42" applyNumberFormat="1" applyFill="1" applyBorder="1" applyAlignment="1">
      <alignment vertical="center"/>
    </xf>
    <xf numFmtId="188" fontId="0" fillId="0" borderId="35" xfId="0" applyNumberFormat="1" applyFill="1" applyBorder="1" applyAlignment="1">
      <alignment vertical="center"/>
    </xf>
    <xf numFmtId="38" fontId="0" fillId="0" borderId="12" xfId="49" applyFill="1" applyBorder="1" applyAlignment="1">
      <alignment vertical="center"/>
    </xf>
    <xf numFmtId="183" fontId="0" fillId="0" borderId="51" xfId="42" applyNumberFormat="1" applyFill="1" applyBorder="1" applyAlignment="1">
      <alignment vertical="center"/>
    </xf>
    <xf numFmtId="188" fontId="0" fillId="0" borderId="52" xfId="0" applyNumberFormat="1" applyFill="1" applyBorder="1" applyAlignment="1">
      <alignment vertical="center"/>
    </xf>
    <xf numFmtId="183" fontId="0" fillId="0" borderId="53" xfId="42" applyNumberFormat="1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188" fontId="0" fillId="0" borderId="19" xfId="0" applyNumberFormat="1" applyFill="1" applyBorder="1" applyAlignment="1">
      <alignment vertical="center"/>
    </xf>
    <xf numFmtId="183" fontId="0" fillId="0" borderId="54" xfId="42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83" fontId="0" fillId="0" borderId="55" xfId="42" applyNumberFormat="1" applyFill="1" applyBorder="1" applyAlignment="1">
      <alignment vertical="center"/>
    </xf>
    <xf numFmtId="188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83" fontId="0" fillId="0" borderId="44" xfId="42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28" xfId="0" applyFill="1" applyBorder="1" applyAlignment="1">
      <alignment horizontal="distributed" vertical="center" indent="2"/>
    </xf>
    <xf numFmtId="0" fontId="0" fillId="0" borderId="62" xfId="0" applyBorder="1" applyAlignment="1">
      <alignment horizontal="distributed" vertical="center" indent="2"/>
    </xf>
    <xf numFmtId="0" fontId="0" fillId="0" borderId="63" xfId="0" applyNumberFormat="1" applyFill="1" applyBorder="1" applyAlignment="1">
      <alignment horizontal="center" vertical="center"/>
    </xf>
    <xf numFmtId="0" fontId="0" fillId="0" borderId="42" xfId="0" applyNumberForma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2" xfId="0" applyNumberForma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空ペー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</xdr:col>
      <xdr:colOff>276225</xdr:colOff>
      <xdr:row>2</xdr:row>
      <xdr:rowOff>85725</xdr:rowOff>
    </xdr:to>
    <xdr:sp>
      <xdr:nvSpPr>
        <xdr:cNvPr id="1" name="Oval 1"/>
        <xdr:cNvSpPr>
          <a:spLocks/>
        </xdr:cNvSpPr>
      </xdr:nvSpPr>
      <xdr:spPr>
        <a:xfrm>
          <a:off x="57150" y="76200"/>
          <a:ext cx="647700" cy="647700"/>
        </a:xfrm>
        <a:prstGeom prst="ellipse">
          <a:avLst/>
        </a:prstGeom>
        <a:solidFill>
          <a:srgbClr val="80808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７</a:t>
          </a:r>
        </a:p>
      </xdr:txBody>
    </xdr:sp>
    <xdr:clientData/>
  </xdr:twoCellAnchor>
  <xdr:twoCellAnchor>
    <xdr:from>
      <xdr:col>2</xdr:col>
      <xdr:colOff>9525</xdr:colOff>
      <xdr:row>28</xdr:row>
      <xdr:rowOff>38100</xdr:rowOff>
    </xdr:from>
    <xdr:to>
      <xdr:col>2</xdr:col>
      <xdr:colOff>266700</xdr:colOff>
      <xdr:row>28</xdr:row>
      <xdr:rowOff>200025</xdr:rowOff>
    </xdr:to>
    <xdr:sp>
      <xdr:nvSpPr>
        <xdr:cNvPr id="2" name="Rectangle 5"/>
        <xdr:cNvSpPr>
          <a:spLocks/>
        </xdr:cNvSpPr>
      </xdr:nvSpPr>
      <xdr:spPr>
        <a:xfrm>
          <a:off x="1628775" y="8582025"/>
          <a:ext cx="2571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2</xdr:col>
      <xdr:colOff>19050</xdr:colOff>
      <xdr:row>29</xdr:row>
      <xdr:rowOff>28575</xdr:rowOff>
    </xdr:from>
    <xdr:to>
      <xdr:col>2</xdr:col>
      <xdr:colOff>276225</xdr:colOff>
      <xdr:row>29</xdr:row>
      <xdr:rowOff>190500</xdr:rowOff>
    </xdr:to>
    <xdr:sp>
      <xdr:nvSpPr>
        <xdr:cNvPr id="3" name="Rectangle 5"/>
        <xdr:cNvSpPr>
          <a:spLocks/>
        </xdr:cNvSpPr>
      </xdr:nvSpPr>
      <xdr:spPr>
        <a:xfrm>
          <a:off x="1638300" y="8886825"/>
          <a:ext cx="2571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view="pageBreakPreview" zoomScaleSheetLayoutView="100" zoomScalePageLayoutView="0" workbookViewId="0" topLeftCell="A1">
      <selection activeCell="G32" sqref="G32"/>
    </sheetView>
  </sheetViews>
  <sheetFormatPr defaultColWidth="9.00390625" defaultRowHeight="13.5"/>
  <cols>
    <col min="1" max="1" width="5.625" style="48" customWidth="1"/>
    <col min="2" max="2" width="15.625" style="48" customWidth="1"/>
    <col min="3" max="11" width="8.625" style="48" customWidth="1"/>
    <col min="12" max="16384" width="9.00390625" style="48" customWidth="1"/>
  </cols>
  <sheetData>
    <row r="1" spans="1:12" s="44" customFormat="1" ht="14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8" s="3" customFormat="1" ht="36" customHeight="1">
      <c r="A2" s="1"/>
      <c r="B2" s="45" t="s">
        <v>20</v>
      </c>
      <c r="C2" s="46"/>
      <c r="D2" s="2"/>
      <c r="E2" s="2"/>
      <c r="F2" s="2"/>
      <c r="G2" s="2"/>
      <c r="H2" s="2"/>
      <c r="I2" s="2"/>
      <c r="J2" s="2"/>
      <c r="K2" s="2"/>
      <c r="L2" s="2"/>
      <c r="Q2" s="44"/>
      <c r="R2" s="44"/>
    </row>
    <row r="3" spans="1:20" s="3" customFormat="1" ht="19.5" customHeight="1">
      <c r="A3" s="47"/>
      <c r="B3" s="47"/>
      <c r="C3" s="47"/>
      <c r="R3" s="70"/>
      <c r="S3" s="1"/>
      <c r="T3" s="1"/>
    </row>
    <row r="4" spans="17:18" ht="19.5" customHeight="1" thickBot="1">
      <c r="Q4" s="47"/>
      <c r="R4" s="47"/>
    </row>
    <row r="5" spans="1:11" ht="24.75" customHeight="1">
      <c r="A5" s="49"/>
      <c r="B5" s="50"/>
      <c r="C5" s="111" t="s">
        <v>21</v>
      </c>
      <c r="D5" s="112"/>
      <c r="E5" s="113"/>
      <c r="F5" s="111" t="s">
        <v>21</v>
      </c>
      <c r="G5" s="112"/>
      <c r="H5" s="113"/>
      <c r="I5" s="111" t="s">
        <v>21</v>
      </c>
      <c r="J5" s="112"/>
      <c r="K5" s="113"/>
    </row>
    <row r="6" spans="1:11" ht="24.75" customHeight="1">
      <c r="A6" s="114" t="s">
        <v>22</v>
      </c>
      <c r="B6" s="115"/>
      <c r="C6" s="116" t="s">
        <v>23</v>
      </c>
      <c r="D6" s="117"/>
      <c r="E6" s="118"/>
      <c r="F6" s="116" t="s">
        <v>24</v>
      </c>
      <c r="G6" s="117"/>
      <c r="H6" s="118"/>
      <c r="I6" s="116" t="s">
        <v>25</v>
      </c>
      <c r="J6" s="117"/>
      <c r="K6" s="118"/>
    </row>
    <row r="7" spans="1:11" ht="24.75" customHeight="1" thickBot="1">
      <c r="A7" s="51"/>
      <c r="B7" s="52"/>
      <c r="C7" s="53" t="s">
        <v>26</v>
      </c>
      <c r="D7" s="54" t="s">
        <v>27</v>
      </c>
      <c r="E7" s="55" t="s">
        <v>28</v>
      </c>
      <c r="F7" s="53" t="s">
        <v>26</v>
      </c>
      <c r="G7" s="54" t="s">
        <v>27</v>
      </c>
      <c r="H7" s="55" t="s">
        <v>28</v>
      </c>
      <c r="I7" s="53" t="s">
        <v>26</v>
      </c>
      <c r="J7" s="54" t="s">
        <v>27</v>
      </c>
      <c r="K7" s="55" t="s">
        <v>28</v>
      </c>
    </row>
    <row r="8" spans="1:11" s="58" customFormat="1" ht="24.75" customHeight="1">
      <c r="A8" s="56" t="s">
        <v>37</v>
      </c>
      <c r="B8" s="57"/>
      <c r="C8" s="81">
        <v>259</v>
      </c>
      <c r="D8" s="101">
        <v>209</v>
      </c>
      <c r="E8" s="102">
        <f aca="true" t="shared" si="0" ref="E8:E13">D8/C8</f>
        <v>0.806949806949807</v>
      </c>
      <c r="F8" s="81">
        <v>235</v>
      </c>
      <c r="G8" s="103">
        <v>208</v>
      </c>
      <c r="H8" s="95">
        <f aca="true" t="shared" si="1" ref="H8:H13">G8/F8</f>
        <v>0.8851063829787233</v>
      </c>
      <c r="I8" s="81">
        <v>73</v>
      </c>
      <c r="J8" s="103">
        <v>85</v>
      </c>
      <c r="K8" s="97">
        <f aca="true" t="shared" si="2" ref="K8:K13">J8/I8</f>
        <v>1.1643835616438356</v>
      </c>
    </row>
    <row r="9" spans="1:11" ht="24.75" customHeight="1">
      <c r="A9" s="59" t="s">
        <v>29</v>
      </c>
      <c r="B9" s="60"/>
      <c r="C9" s="82">
        <v>198</v>
      </c>
      <c r="D9" s="104">
        <v>151</v>
      </c>
      <c r="E9" s="105">
        <f t="shared" si="0"/>
        <v>0.7626262626262627</v>
      </c>
      <c r="F9" s="82">
        <v>169</v>
      </c>
      <c r="G9" s="106">
        <v>201</v>
      </c>
      <c r="H9" s="97">
        <f t="shared" si="1"/>
        <v>1.1893491124260356</v>
      </c>
      <c r="I9" s="82">
        <v>45</v>
      </c>
      <c r="J9" s="106">
        <v>57</v>
      </c>
      <c r="K9" s="97">
        <f t="shared" si="2"/>
        <v>1.2666666666666666</v>
      </c>
    </row>
    <row r="10" spans="1:11" ht="24.75" customHeight="1">
      <c r="A10" s="59" t="s">
        <v>30</v>
      </c>
      <c r="B10" s="60"/>
      <c r="C10" s="82">
        <v>174</v>
      </c>
      <c r="D10" s="104">
        <v>67</v>
      </c>
      <c r="E10" s="97">
        <f t="shared" si="0"/>
        <v>0.3850574712643678</v>
      </c>
      <c r="F10" s="82">
        <v>132</v>
      </c>
      <c r="G10" s="106">
        <v>84</v>
      </c>
      <c r="H10" s="97">
        <f t="shared" si="1"/>
        <v>0.6363636363636364</v>
      </c>
      <c r="I10" s="82">
        <v>36</v>
      </c>
      <c r="J10" s="106">
        <f>'簡易専用水道検査数（印刷せず）'!E37</f>
        <v>29</v>
      </c>
      <c r="K10" s="97">
        <f t="shared" si="2"/>
        <v>0.8055555555555556</v>
      </c>
    </row>
    <row r="11" spans="1:11" ht="24.75" customHeight="1">
      <c r="A11" s="59" t="s">
        <v>31</v>
      </c>
      <c r="B11" s="60"/>
      <c r="C11" s="82">
        <v>225</v>
      </c>
      <c r="D11" s="104">
        <v>73</v>
      </c>
      <c r="E11" s="97">
        <f t="shared" si="0"/>
        <v>0.3244444444444444</v>
      </c>
      <c r="F11" s="82">
        <v>185</v>
      </c>
      <c r="G11" s="106">
        <v>94</v>
      </c>
      <c r="H11" s="97">
        <f t="shared" si="1"/>
        <v>0.5081081081081081</v>
      </c>
      <c r="I11" s="82">
        <v>61</v>
      </c>
      <c r="J11" s="106">
        <v>24</v>
      </c>
      <c r="K11" s="97">
        <f t="shared" si="2"/>
        <v>0.39344262295081966</v>
      </c>
    </row>
    <row r="12" spans="1:11" ht="24.75" customHeight="1" thickBot="1">
      <c r="A12" s="59" t="s">
        <v>32</v>
      </c>
      <c r="B12" s="60"/>
      <c r="C12" s="82">
        <v>21</v>
      </c>
      <c r="D12" s="104">
        <v>9</v>
      </c>
      <c r="E12" s="107">
        <f t="shared" si="0"/>
        <v>0.42857142857142855</v>
      </c>
      <c r="F12" s="82">
        <v>19</v>
      </c>
      <c r="G12" s="106">
        <v>16</v>
      </c>
      <c r="H12" s="97">
        <f t="shared" si="1"/>
        <v>0.8421052631578947</v>
      </c>
      <c r="I12" s="82">
        <v>4</v>
      </c>
      <c r="J12" s="106">
        <v>5</v>
      </c>
      <c r="K12" s="97">
        <f t="shared" si="2"/>
        <v>1.25</v>
      </c>
    </row>
    <row r="13" spans="1:11" ht="24.75" customHeight="1" thickBot="1">
      <c r="A13" s="126" t="s">
        <v>19</v>
      </c>
      <c r="B13" s="127"/>
      <c r="C13" s="83">
        <f>SUM(C8:C12)</f>
        <v>877</v>
      </c>
      <c r="D13" s="108">
        <f>SUM(D8:D12)</f>
        <v>509</v>
      </c>
      <c r="E13" s="100">
        <f t="shared" si="0"/>
        <v>0.580387685290764</v>
      </c>
      <c r="F13" s="83">
        <f>SUM(F8:F12)</f>
        <v>740</v>
      </c>
      <c r="G13" s="109">
        <f>SUM(G8:G12)</f>
        <v>603</v>
      </c>
      <c r="H13" s="100">
        <f t="shared" si="1"/>
        <v>0.8148648648648649</v>
      </c>
      <c r="I13" s="83">
        <f>SUM(I8:I12)</f>
        <v>219</v>
      </c>
      <c r="J13" s="109">
        <f>SUM(J8:J12)</f>
        <v>200</v>
      </c>
      <c r="K13" s="100">
        <f t="shared" si="2"/>
        <v>0.91324200913242</v>
      </c>
    </row>
    <row r="14" spans="1:11" ht="19.5" customHeight="1" thickBo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spans="1:11" ht="24.75" customHeight="1">
      <c r="A15" s="61"/>
      <c r="B15" s="62"/>
      <c r="C15" s="119" t="s">
        <v>21</v>
      </c>
      <c r="D15" s="120"/>
      <c r="E15" s="121"/>
      <c r="F15" s="119" t="s">
        <v>21</v>
      </c>
      <c r="G15" s="120"/>
      <c r="H15" s="121"/>
      <c r="I15" s="119" t="s">
        <v>21</v>
      </c>
      <c r="J15" s="120"/>
      <c r="K15" s="121"/>
    </row>
    <row r="16" spans="1:11" ht="24.75" customHeight="1">
      <c r="A16" s="122" t="s">
        <v>22</v>
      </c>
      <c r="B16" s="115"/>
      <c r="C16" s="123" t="s">
        <v>33</v>
      </c>
      <c r="D16" s="124"/>
      <c r="E16" s="125"/>
      <c r="F16" s="123" t="s">
        <v>34</v>
      </c>
      <c r="G16" s="124"/>
      <c r="H16" s="125"/>
      <c r="I16" s="123" t="s">
        <v>35</v>
      </c>
      <c r="J16" s="124"/>
      <c r="K16" s="125"/>
    </row>
    <row r="17" spans="1:11" ht="24.75" customHeight="1" thickBot="1">
      <c r="A17" s="63"/>
      <c r="B17" s="64"/>
      <c r="C17" s="65" t="s">
        <v>26</v>
      </c>
      <c r="D17" s="66" t="s">
        <v>27</v>
      </c>
      <c r="E17" s="67" t="s">
        <v>28</v>
      </c>
      <c r="F17" s="65" t="s">
        <v>26</v>
      </c>
      <c r="G17" s="66" t="s">
        <v>27</v>
      </c>
      <c r="H17" s="67" t="s">
        <v>28</v>
      </c>
      <c r="I17" s="65" t="s">
        <v>26</v>
      </c>
      <c r="J17" s="66" t="s">
        <v>27</v>
      </c>
      <c r="K17" s="67" t="s">
        <v>28</v>
      </c>
    </row>
    <row r="18" spans="1:11" ht="24.75" customHeight="1">
      <c r="A18" s="56" t="s">
        <v>37</v>
      </c>
      <c r="B18" s="57"/>
      <c r="C18" s="81">
        <v>28</v>
      </c>
      <c r="D18" s="103">
        <v>33</v>
      </c>
      <c r="E18" s="110">
        <f aca="true" t="shared" si="3" ref="E18:E23">D18/C18</f>
        <v>1.1785714285714286</v>
      </c>
      <c r="F18" s="81">
        <v>21</v>
      </c>
      <c r="G18" s="103">
        <v>23</v>
      </c>
      <c r="H18" s="95">
        <f aca="true" t="shared" si="4" ref="H18:H23">G18/F18</f>
        <v>1.0952380952380953</v>
      </c>
      <c r="I18" s="81">
        <v>29</v>
      </c>
      <c r="J18" s="103">
        <v>27</v>
      </c>
      <c r="K18" s="97">
        <f aca="true" t="shared" si="5" ref="K18:K23">J18/I18</f>
        <v>0.9310344827586207</v>
      </c>
    </row>
    <row r="19" spans="1:11" ht="24.75" customHeight="1">
      <c r="A19" s="68" t="s">
        <v>29</v>
      </c>
      <c r="B19" s="69"/>
      <c r="C19" s="82">
        <v>22</v>
      </c>
      <c r="D19" s="106">
        <v>22</v>
      </c>
      <c r="E19" s="110">
        <f t="shared" si="3"/>
        <v>1</v>
      </c>
      <c r="F19" s="82">
        <v>5</v>
      </c>
      <c r="G19" s="106">
        <v>14</v>
      </c>
      <c r="H19" s="97">
        <f t="shared" si="4"/>
        <v>2.8</v>
      </c>
      <c r="I19" s="82">
        <v>13</v>
      </c>
      <c r="J19" s="106">
        <v>18</v>
      </c>
      <c r="K19" s="97">
        <f t="shared" si="5"/>
        <v>1.3846153846153846</v>
      </c>
    </row>
    <row r="20" spans="1:11" ht="24.75" customHeight="1">
      <c r="A20" s="68" t="s">
        <v>30</v>
      </c>
      <c r="B20" s="69"/>
      <c r="C20" s="82">
        <v>14</v>
      </c>
      <c r="D20" s="106">
        <v>11</v>
      </c>
      <c r="E20" s="110">
        <f t="shared" si="3"/>
        <v>0.7857142857142857</v>
      </c>
      <c r="F20" s="82">
        <v>6</v>
      </c>
      <c r="G20" s="106">
        <v>7</v>
      </c>
      <c r="H20" s="97">
        <f t="shared" si="4"/>
        <v>1.1666666666666667</v>
      </c>
      <c r="I20" s="82">
        <v>12</v>
      </c>
      <c r="J20" s="106">
        <v>6</v>
      </c>
      <c r="K20" s="97">
        <f t="shared" si="5"/>
        <v>0.5</v>
      </c>
    </row>
    <row r="21" spans="1:11" ht="24.75" customHeight="1">
      <c r="A21" s="68" t="s">
        <v>31</v>
      </c>
      <c r="B21" s="69"/>
      <c r="C21" s="82">
        <v>33</v>
      </c>
      <c r="D21" s="106">
        <v>18</v>
      </c>
      <c r="E21" s="110">
        <f t="shared" si="3"/>
        <v>0.5454545454545454</v>
      </c>
      <c r="F21" s="82">
        <v>20</v>
      </c>
      <c r="G21" s="106">
        <v>10</v>
      </c>
      <c r="H21" s="97">
        <f t="shared" si="4"/>
        <v>0.5</v>
      </c>
      <c r="I21" s="82">
        <v>20</v>
      </c>
      <c r="J21" s="106">
        <v>12</v>
      </c>
      <c r="K21" s="97">
        <f t="shared" si="5"/>
        <v>0.6</v>
      </c>
    </row>
    <row r="22" spans="1:11" ht="24.75" customHeight="1" thickBot="1">
      <c r="A22" s="68" t="s">
        <v>32</v>
      </c>
      <c r="B22" s="69"/>
      <c r="C22" s="82">
        <v>2</v>
      </c>
      <c r="D22" s="106">
        <v>3</v>
      </c>
      <c r="E22" s="97">
        <f t="shared" si="3"/>
        <v>1.5</v>
      </c>
      <c r="F22" s="82">
        <v>0</v>
      </c>
      <c r="G22" s="106">
        <v>0</v>
      </c>
      <c r="H22" s="97">
        <v>0</v>
      </c>
      <c r="I22" s="82">
        <v>1</v>
      </c>
      <c r="J22" s="106">
        <f>'簡易専用水道検査数（印刷せず）'!G70</f>
        <v>1</v>
      </c>
      <c r="K22" s="97">
        <f t="shared" si="5"/>
        <v>1</v>
      </c>
    </row>
    <row r="23" spans="1:11" ht="24.75" customHeight="1" thickBot="1">
      <c r="A23" s="126" t="s">
        <v>19</v>
      </c>
      <c r="B23" s="127"/>
      <c r="C23" s="83">
        <f>SUM(C18:C22)</f>
        <v>99</v>
      </c>
      <c r="D23" s="109">
        <f>SUM(D18:D22)</f>
        <v>87</v>
      </c>
      <c r="E23" s="100">
        <f t="shared" si="3"/>
        <v>0.8787878787878788</v>
      </c>
      <c r="F23" s="83">
        <f>SUM(F18:F22)</f>
        <v>52</v>
      </c>
      <c r="G23" s="109">
        <f>SUM(G18:G22)</f>
        <v>54</v>
      </c>
      <c r="H23" s="100">
        <f t="shared" si="4"/>
        <v>1.0384615384615385</v>
      </c>
      <c r="I23" s="83">
        <f>SUM(I18:I22)</f>
        <v>75</v>
      </c>
      <c r="J23" s="109">
        <f>SUM(J18:J22)</f>
        <v>64</v>
      </c>
      <c r="K23" s="100">
        <f t="shared" si="5"/>
        <v>0.8533333333333334</v>
      </c>
    </row>
    <row r="24" spans="3:11" ht="19.5" customHeight="1" thickBot="1">
      <c r="C24" s="58"/>
      <c r="D24" s="58"/>
      <c r="E24" s="58"/>
      <c r="F24" s="58"/>
      <c r="G24" s="58"/>
      <c r="H24" s="58"/>
      <c r="I24" s="58"/>
      <c r="J24" s="58"/>
      <c r="K24" s="58"/>
    </row>
    <row r="25" spans="1:11" ht="24.75" customHeight="1">
      <c r="A25" s="49"/>
      <c r="B25" s="50"/>
      <c r="C25" s="119" t="s">
        <v>36</v>
      </c>
      <c r="D25" s="120"/>
      <c r="E25" s="121"/>
      <c r="F25" s="58"/>
      <c r="G25" s="58"/>
      <c r="H25" s="58"/>
      <c r="I25" s="58"/>
      <c r="J25" s="58"/>
      <c r="K25" s="58"/>
    </row>
    <row r="26" spans="1:11" ht="24.75" customHeight="1">
      <c r="A26" s="114" t="s">
        <v>22</v>
      </c>
      <c r="B26" s="115"/>
      <c r="C26" s="123"/>
      <c r="D26" s="124"/>
      <c r="E26" s="125"/>
      <c r="F26" s="58"/>
      <c r="G26" s="58"/>
      <c r="H26" s="58"/>
      <c r="I26" s="58"/>
      <c r="J26" s="58"/>
      <c r="K26" s="58"/>
    </row>
    <row r="27" spans="1:11" ht="24.75" customHeight="1" thickBot="1">
      <c r="A27" s="51"/>
      <c r="B27" s="52"/>
      <c r="C27" s="65" t="s">
        <v>26</v>
      </c>
      <c r="D27" s="66" t="s">
        <v>27</v>
      </c>
      <c r="E27" s="67" t="s">
        <v>28</v>
      </c>
      <c r="F27" s="58"/>
      <c r="G27" s="58"/>
      <c r="H27" s="58"/>
      <c r="I27" s="58"/>
      <c r="J27" s="58"/>
      <c r="K27" s="58"/>
    </row>
    <row r="28" spans="1:11" ht="24.75" customHeight="1">
      <c r="A28" s="56" t="s">
        <v>37</v>
      </c>
      <c r="B28" s="57"/>
      <c r="C28" s="84">
        <f aca="true" t="shared" si="6" ref="C28:D32">C8+F8+I8+C18+F18+I18</f>
        <v>645</v>
      </c>
      <c r="D28" s="94">
        <f>D8+G8+J8+D18+G18+J18+1</f>
        <v>586</v>
      </c>
      <c r="E28" s="95">
        <f aca="true" t="shared" si="7" ref="E28:E33">D28/C28</f>
        <v>0.9085271317829458</v>
      </c>
      <c r="F28" s="58"/>
      <c r="G28" s="58"/>
      <c r="H28" s="58"/>
      <c r="I28" s="58"/>
      <c r="J28" s="58"/>
      <c r="K28" s="58"/>
    </row>
    <row r="29" spans="1:11" ht="24.75" customHeight="1">
      <c r="A29" s="68" t="s">
        <v>29</v>
      </c>
      <c r="B29" s="69"/>
      <c r="C29" s="85">
        <f>C9+F9+I9+C19+F19+I19+169</f>
        <v>621</v>
      </c>
      <c r="D29" s="96">
        <f t="shared" si="6"/>
        <v>463</v>
      </c>
      <c r="E29" s="97">
        <f t="shared" si="7"/>
        <v>0.7455716586151369</v>
      </c>
      <c r="F29" s="58"/>
      <c r="G29" s="58"/>
      <c r="H29" s="58"/>
      <c r="I29" s="58"/>
      <c r="J29" s="58"/>
      <c r="K29" s="58"/>
    </row>
    <row r="30" spans="1:11" ht="24.75" customHeight="1">
      <c r="A30" s="68" t="s">
        <v>30</v>
      </c>
      <c r="B30" s="69"/>
      <c r="C30" s="85">
        <f>C10+F10+I10+C20+F20+I20+48</f>
        <v>422</v>
      </c>
      <c r="D30" s="96">
        <f t="shared" si="6"/>
        <v>204</v>
      </c>
      <c r="E30" s="97">
        <f t="shared" si="7"/>
        <v>0.4834123222748815</v>
      </c>
      <c r="F30" s="58"/>
      <c r="G30" s="58"/>
      <c r="H30" s="58"/>
      <c r="I30" s="58"/>
      <c r="J30" s="58"/>
      <c r="K30" s="58"/>
    </row>
    <row r="31" spans="1:11" ht="24.75" customHeight="1">
      <c r="A31" s="68" t="s">
        <v>31</v>
      </c>
      <c r="B31" s="69"/>
      <c r="C31" s="85">
        <f t="shared" si="6"/>
        <v>544</v>
      </c>
      <c r="D31" s="96">
        <f t="shared" si="6"/>
        <v>231</v>
      </c>
      <c r="E31" s="97">
        <f t="shared" si="7"/>
        <v>0.42463235294117646</v>
      </c>
      <c r="F31" s="58"/>
      <c r="G31" s="58"/>
      <c r="H31" s="58"/>
      <c r="I31" s="58"/>
      <c r="J31" s="58"/>
      <c r="K31" s="58"/>
    </row>
    <row r="32" spans="1:11" ht="24.75" customHeight="1" thickBot="1">
      <c r="A32" s="68" t="s">
        <v>32</v>
      </c>
      <c r="B32" s="69"/>
      <c r="C32" s="86">
        <f t="shared" si="6"/>
        <v>47</v>
      </c>
      <c r="D32" s="98">
        <f t="shared" si="6"/>
        <v>34</v>
      </c>
      <c r="E32" s="97">
        <f t="shared" si="7"/>
        <v>0.723404255319149</v>
      </c>
      <c r="F32" s="58"/>
      <c r="G32" s="58"/>
      <c r="H32" s="58"/>
      <c r="I32" s="58"/>
      <c r="J32" s="58"/>
      <c r="K32" s="58"/>
    </row>
    <row r="33" spans="1:11" ht="24.75" customHeight="1" thickBot="1">
      <c r="A33" s="126" t="s">
        <v>19</v>
      </c>
      <c r="B33" s="127"/>
      <c r="C33" s="87">
        <f>SUM(C28:C32)</f>
        <v>2279</v>
      </c>
      <c r="D33" s="99">
        <f>SUM(D28:D32)</f>
        <v>1518</v>
      </c>
      <c r="E33" s="100">
        <f t="shared" si="7"/>
        <v>0.6660816147433085</v>
      </c>
      <c r="F33" s="58"/>
      <c r="G33" s="58"/>
      <c r="H33" s="58"/>
      <c r="I33" s="58"/>
      <c r="J33" s="58"/>
      <c r="K33" s="58"/>
    </row>
    <row r="34" spans="3:11" ht="13.5">
      <c r="C34" s="58"/>
      <c r="D34" s="58"/>
      <c r="E34" s="58"/>
      <c r="F34" s="58"/>
      <c r="G34" s="58"/>
      <c r="H34" s="58"/>
      <c r="I34" s="58"/>
      <c r="J34" s="58"/>
      <c r="K34" s="58"/>
    </row>
    <row r="35" spans="3:11" ht="13.5">
      <c r="C35" s="58" t="s">
        <v>44</v>
      </c>
      <c r="D35" s="58"/>
      <c r="E35" s="58"/>
      <c r="F35" s="58"/>
      <c r="G35" s="58"/>
      <c r="H35" s="58"/>
      <c r="I35" s="58"/>
      <c r="J35" s="58"/>
      <c r="K35" s="58"/>
    </row>
    <row r="36" spans="4:11" ht="13.5">
      <c r="D36" s="58"/>
      <c r="E36" s="58"/>
      <c r="F36" s="58"/>
      <c r="G36" s="58"/>
      <c r="H36" s="58"/>
      <c r="I36" s="58"/>
      <c r="J36" s="58"/>
      <c r="K36" s="58"/>
    </row>
    <row r="37" spans="3:11" ht="13.5">
      <c r="C37" s="58"/>
      <c r="D37" s="58"/>
      <c r="E37" s="58"/>
      <c r="F37" s="58"/>
      <c r="G37" s="58"/>
      <c r="H37" s="58"/>
      <c r="I37" s="58"/>
      <c r="J37" s="58"/>
      <c r="K37" s="58"/>
    </row>
    <row r="38" spans="3:11" ht="13.5">
      <c r="C38" s="58"/>
      <c r="D38" s="58"/>
      <c r="E38" s="58"/>
      <c r="F38" s="58"/>
      <c r="G38" s="58"/>
      <c r="H38" s="58"/>
      <c r="I38" s="58"/>
      <c r="J38" s="58"/>
      <c r="K38" s="58"/>
    </row>
    <row r="39" spans="3:11" ht="13.5">
      <c r="C39" s="58"/>
      <c r="D39" s="58"/>
      <c r="E39" s="58"/>
      <c r="F39" s="58"/>
      <c r="G39" s="58"/>
      <c r="H39" s="58"/>
      <c r="I39" s="58"/>
      <c r="J39" s="58"/>
      <c r="K39" s="58"/>
    </row>
  </sheetData>
  <sheetProtection/>
  <mergeCells count="19">
    <mergeCell ref="A23:B23"/>
    <mergeCell ref="C25:E26"/>
    <mergeCell ref="A26:B26"/>
    <mergeCell ref="A33:B33"/>
    <mergeCell ref="A13:B13"/>
    <mergeCell ref="C15:E15"/>
    <mergeCell ref="F15:H15"/>
    <mergeCell ref="I15:K15"/>
    <mergeCell ref="A16:B16"/>
    <mergeCell ref="C16:E16"/>
    <mergeCell ref="F16:H16"/>
    <mergeCell ref="I16:K16"/>
    <mergeCell ref="C5:E5"/>
    <mergeCell ref="F5:H5"/>
    <mergeCell ref="I5:K5"/>
    <mergeCell ref="A6:B6"/>
    <mergeCell ref="C6:E6"/>
    <mergeCell ref="F6:H6"/>
    <mergeCell ref="I6:K6"/>
  </mergeCells>
  <printOptions/>
  <pageMargins left="0.7874015748031497" right="0.7874015748031497" top="0.7874015748031497" bottom="0.7874015748031497" header="0.3937007874015748" footer="0.3937007874015748"/>
  <pageSetup firstPageNumber="39" useFirstPageNumber="1" horizontalDpi="600" verticalDpi="600" orientation="portrait" paperSize="9" scale="81" r:id="rId2"/>
  <headerFooter alignWithMargins="0">
    <oddFooter>&amp;C&amp;"ＭＳ Ｐ明朝,標準"-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1"/>
  <sheetViews>
    <sheetView view="pageBreakPreview" zoomScale="70" zoomScaleSheetLayoutView="70" zoomScalePageLayoutView="0" workbookViewId="0" topLeftCell="A1">
      <pane xSplit="1" ySplit="4" topLeftCell="B6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02" sqref="C102"/>
    </sheetView>
  </sheetViews>
  <sheetFormatPr defaultColWidth="9.00390625" defaultRowHeight="13.5"/>
  <cols>
    <col min="1" max="1" width="9.00390625" style="4" customWidth="1"/>
    <col min="2" max="2" width="17.875" style="4" customWidth="1"/>
    <col min="3" max="6" width="9.00390625" style="4" customWidth="1"/>
    <col min="7" max="7" width="11.625" style="4" customWidth="1"/>
    <col min="8" max="16384" width="9.00390625" style="4" customWidth="1"/>
  </cols>
  <sheetData>
    <row r="2" spans="1:8" ht="17.25">
      <c r="A2" s="5" t="s">
        <v>1</v>
      </c>
      <c r="B2" s="6"/>
      <c r="C2" s="7"/>
      <c r="D2" s="7"/>
      <c r="E2" s="7"/>
      <c r="F2" s="7"/>
      <c r="G2" s="7"/>
      <c r="H2" s="7"/>
    </row>
    <row r="3" spans="1:8" ht="18" thickBot="1">
      <c r="A3" s="5"/>
      <c r="B3" s="6"/>
      <c r="C3" s="7"/>
      <c r="D3" s="7"/>
      <c r="E3" s="7"/>
      <c r="F3" s="7"/>
      <c r="G3" s="7"/>
      <c r="H3" s="7"/>
    </row>
    <row r="4" spans="1:8" ht="30" customHeight="1" thickBot="1">
      <c r="A4" s="8" t="s">
        <v>2</v>
      </c>
      <c r="B4" s="9" t="s">
        <v>3</v>
      </c>
      <c r="C4" s="10" t="s">
        <v>42</v>
      </c>
      <c r="D4" s="11" t="s">
        <v>4</v>
      </c>
      <c r="E4" s="12" t="s">
        <v>5</v>
      </c>
      <c r="F4" s="12" t="s">
        <v>6</v>
      </c>
      <c r="G4" s="93" t="s">
        <v>43</v>
      </c>
      <c r="H4" s="13" t="s">
        <v>0</v>
      </c>
    </row>
    <row r="5" spans="1:8" ht="30" customHeight="1">
      <c r="A5" s="128" t="s">
        <v>7</v>
      </c>
      <c r="B5" s="14" t="s">
        <v>8</v>
      </c>
      <c r="C5" s="15">
        <v>187</v>
      </c>
      <c r="D5" s="77">
        <v>8</v>
      </c>
      <c r="E5" s="78">
        <v>6</v>
      </c>
      <c r="F5" s="78">
        <v>7</v>
      </c>
      <c r="G5" s="88">
        <v>4</v>
      </c>
      <c r="H5" s="16">
        <f aca="true" t="shared" si="0" ref="H5:H36">SUM(C5:G5)</f>
        <v>212</v>
      </c>
    </row>
    <row r="6" spans="1:8" ht="30" customHeight="1">
      <c r="A6" s="131"/>
      <c r="B6" s="17" t="s">
        <v>9</v>
      </c>
      <c r="C6" s="18">
        <v>16</v>
      </c>
      <c r="D6" s="19">
        <v>11</v>
      </c>
      <c r="E6" s="20">
        <v>10</v>
      </c>
      <c r="F6" s="20">
        <v>10</v>
      </c>
      <c r="G6" s="21">
        <v>2</v>
      </c>
      <c r="H6" s="16">
        <f t="shared" si="0"/>
        <v>49</v>
      </c>
    </row>
    <row r="7" spans="1:8" ht="30" customHeight="1">
      <c r="A7" s="131"/>
      <c r="B7" s="22" t="s">
        <v>10</v>
      </c>
      <c r="C7" s="23">
        <v>3</v>
      </c>
      <c r="D7" s="19">
        <v>3</v>
      </c>
      <c r="E7" s="20">
        <v>1</v>
      </c>
      <c r="F7" s="20">
        <v>2</v>
      </c>
      <c r="G7" s="21">
        <v>0</v>
      </c>
      <c r="H7" s="16">
        <f t="shared" si="0"/>
        <v>9</v>
      </c>
    </row>
    <row r="8" spans="1:8" ht="30" customHeight="1">
      <c r="A8" s="131"/>
      <c r="B8" s="75" t="s">
        <v>11</v>
      </c>
      <c r="C8" s="23">
        <v>28</v>
      </c>
      <c r="D8" s="19">
        <v>78</v>
      </c>
      <c r="E8" s="20">
        <v>12</v>
      </c>
      <c r="F8" s="20">
        <v>9</v>
      </c>
      <c r="G8" s="21">
        <v>0</v>
      </c>
      <c r="H8" s="16">
        <f t="shared" si="0"/>
        <v>127</v>
      </c>
    </row>
    <row r="9" spans="1:8" ht="30" customHeight="1">
      <c r="A9" s="131"/>
      <c r="B9" s="25" t="s">
        <v>12</v>
      </c>
      <c r="C9" s="23">
        <v>106</v>
      </c>
      <c r="D9" s="19">
        <v>48</v>
      </c>
      <c r="E9" s="20">
        <v>64</v>
      </c>
      <c r="F9" s="20">
        <v>50</v>
      </c>
      <c r="G9" s="21">
        <v>12</v>
      </c>
      <c r="H9" s="16">
        <f t="shared" si="0"/>
        <v>280</v>
      </c>
    </row>
    <row r="10" spans="1:8" ht="30" customHeight="1">
      <c r="A10" s="131"/>
      <c r="B10" s="24" t="s">
        <v>13</v>
      </c>
      <c r="C10" s="18">
        <v>8</v>
      </c>
      <c r="D10" s="19">
        <v>3</v>
      </c>
      <c r="E10" s="20">
        <v>1</v>
      </c>
      <c r="F10" s="20">
        <v>1</v>
      </c>
      <c r="G10" s="21">
        <v>0</v>
      </c>
      <c r="H10" s="16">
        <f t="shared" si="0"/>
        <v>13</v>
      </c>
    </row>
    <row r="11" spans="1:8" ht="30" customHeight="1">
      <c r="A11" s="131"/>
      <c r="B11" s="24" t="s">
        <v>38</v>
      </c>
      <c r="C11" s="18">
        <v>0</v>
      </c>
      <c r="D11" s="19">
        <v>0</v>
      </c>
      <c r="E11" s="20">
        <v>0</v>
      </c>
      <c r="F11" s="20">
        <v>0</v>
      </c>
      <c r="G11" s="21">
        <v>0</v>
      </c>
      <c r="H11" s="16">
        <f t="shared" si="0"/>
        <v>0</v>
      </c>
    </row>
    <row r="12" spans="1:8" ht="30" customHeight="1">
      <c r="A12" s="131"/>
      <c r="B12" s="24" t="s">
        <v>39</v>
      </c>
      <c r="C12" s="18">
        <v>0</v>
      </c>
      <c r="D12" s="19">
        <v>1</v>
      </c>
      <c r="E12" s="20">
        <v>0</v>
      </c>
      <c r="F12" s="20">
        <v>1</v>
      </c>
      <c r="G12" s="21">
        <v>0</v>
      </c>
      <c r="H12" s="16">
        <f t="shared" si="0"/>
        <v>2</v>
      </c>
    </row>
    <row r="13" spans="1:8" ht="30" customHeight="1">
      <c r="A13" s="131"/>
      <c r="B13" s="24" t="s">
        <v>40</v>
      </c>
      <c r="C13" s="18">
        <v>0</v>
      </c>
      <c r="D13" s="19">
        <v>0</v>
      </c>
      <c r="E13" s="20">
        <v>0</v>
      </c>
      <c r="F13" s="20">
        <v>0</v>
      </c>
      <c r="G13" s="21">
        <v>0</v>
      </c>
      <c r="H13" s="16">
        <f t="shared" si="0"/>
        <v>0</v>
      </c>
    </row>
    <row r="14" spans="1:8" ht="30" customHeight="1" thickBot="1">
      <c r="A14" s="131"/>
      <c r="B14" s="71" t="s">
        <v>41</v>
      </c>
      <c r="C14" s="72">
        <v>0</v>
      </c>
      <c r="D14" s="73">
        <v>3</v>
      </c>
      <c r="E14" s="74">
        <v>1</v>
      </c>
      <c r="F14" s="74">
        <v>1</v>
      </c>
      <c r="G14" s="89">
        <v>0</v>
      </c>
      <c r="H14" s="16">
        <f t="shared" si="0"/>
        <v>5</v>
      </c>
    </row>
    <row r="15" spans="1:8" ht="30" customHeight="1" thickBot="1" thickTop="1">
      <c r="A15" s="130"/>
      <c r="B15" s="29" t="s">
        <v>0</v>
      </c>
      <c r="C15" s="30">
        <f>SUM(C5:C10)</f>
        <v>348</v>
      </c>
      <c r="D15" s="31">
        <f>SUM(D5:D10)</f>
        <v>151</v>
      </c>
      <c r="E15" s="31">
        <f>SUM(E5:E10)</f>
        <v>94</v>
      </c>
      <c r="F15" s="31">
        <f>SUM(F5:F10)</f>
        <v>79</v>
      </c>
      <c r="G15" s="90">
        <f>SUM(G5:G10)</f>
        <v>18</v>
      </c>
      <c r="H15" s="32">
        <f t="shared" si="0"/>
        <v>690</v>
      </c>
    </row>
    <row r="16" spans="1:8" ht="30" customHeight="1">
      <c r="A16" s="128" t="s">
        <v>14</v>
      </c>
      <c r="B16" s="14" t="s">
        <v>8</v>
      </c>
      <c r="C16" s="33">
        <v>208</v>
      </c>
      <c r="D16" s="77">
        <v>8</v>
      </c>
      <c r="E16" s="78">
        <v>11</v>
      </c>
      <c r="F16" s="78">
        <v>7</v>
      </c>
      <c r="G16" s="88">
        <v>3</v>
      </c>
      <c r="H16" s="79">
        <f t="shared" si="0"/>
        <v>237</v>
      </c>
    </row>
    <row r="17" spans="1:8" ht="30" customHeight="1">
      <c r="A17" s="129"/>
      <c r="B17" s="17" t="s">
        <v>9</v>
      </c>
      <c r="C17" s="18">
        <v>10</v>
      </c>
      <c r="D17" s="19">
        <v>15</v>
      </c>
      <c r="E17" s="20">
        <v>18</v>
      </c>
      <c r="F17" s="20">
        <v>8</v>
      </c>
      <c r="G17" s="21">
        <v>1</v>
      </c>
      <c r="H17" s="79">
        <f t="shared" si="0"/>
        <v>52</v>
      </c>
    </row>
    <row r="18" spans="1:8" ht="30" customHeight="1">
      <c r="A18" s="129"/>
      <c r="B18" s="22" t="s">
        <v>10</v>
      </c>
      <c r="C18" s="18">
        <v>0</v>
      </c>
      <c r="D18" s="19">
        <v>3</v>
      </c>
      <c r="E18" s="20">
        <v>0</v>
      </c>
      <c r="F18" s="20">
        <v>2</v>
      </c>
      <c r="G18" s="21">
        <v>0</v>
      </c>
      <c r="H18" s="79">
        <f t="shared" si="0"/>
        <v>5</v>
      </c>
    </row>
    <row r="19" spans="1:8" ht="30" customHeight="1">
      <c r="A19" s="129"/>
      <c r="B19" s="24" t="s">
        <v>11</v>
      </c>
      <c r="C19" s="18">
        <v>34</v>
      </c>
      <c r="D19" s="19">
        <v>84</v>
      </c>
      <c r="E19" s="20">
        <v>16</v>
      </c>
      <c r="F19" s="20">
        <v>16</v>
      </c>
      <c r="G19" s="21">
        <v>0</v>
      </c>
      <c r="H19" s="79">
        <f t="shared" si="0"/>
        <v>150</v>
      </c>
    </row>
    <row r="20" spans="1:8" ht="30" customHeight="1">
      <c r="A20" s="129"/>
      <c r="B20" s="25" t="s">
        <v>12</v>
      </c>
      <c r="C20" s="26">
        <v>133</v>
      </c>
      <c r="D20" s="27">
        <v>74</v>
      </c>
      <c r="E20" s="28">
        <v>60</v>
      </c>
      <c r="F20" s="28">
        <v>62</v>
      </c>
      <c r="G20" s="21">
        <v>16</v>
      </c>
      <c r="H20" s="79">
        <f t="shared" si="0"/>
        <v>345</v>
      </c>
    </row>
    <row r="21" spans="1:8" ht="30" customHeight="1">
      <c r="A21" s="129"/>
      <c r="B21" s="25" t="s">
        <v>13</v>
      </c>
      <c r="C21" s="18">
        <v>3</v>
      </c>
      <c r="D21" s="19">
        <v>4</v>
      </c>
      <c r="E21" s="20">
        <v>5</v>
      </c>
      <c r="F21" s="20">
        <v>5</v>
      </c>
      <c r="G21" s="21">
        <v>0</v>
      </c>
      <c r="H21" s="79">
        <f t="shared" si="0"/>
        <v>17</v>
      </c>
    </row>
    <row r="22" spans="1:8" ht="30" customHeight="1">
      <c r="A22" s="129"/>
      <c r="B22" s="24" t="s">
        <v>38</v>
      </c>
      <c r="C22" s="18">
        <v>0</v>
      </c>
      <c r="D22" s="19">
        <v>0</v>
      </c>
      <c r="E22" s="20">
        <v>0</v>
      </c>
      <c r="F22" s="20">
        <v>0</v>
      </c>
      <c r="G22" s="21">
        <v>0</v>
      </c>
      <c r="H22" s="79">
        <f t="shared" si="0"/>
        <v>0</v>
      </c>
    </row>
    <row r="23" spans="1:8" ht="30" customHeight="1">
      <c r="A23" s="129"/>
      <c r="B23" s="24" t="s">
        <v>39</v>
      </c>
      <c r="C23" s="18">
        <v>0</v>
      </c>
      <c r="D23" s="19">
        <v>4</v>
      </c>
      <c r="E23" s="20">
        <v>0</v>
      </c>
      <c r="F23" s="20">
        <v>0</v>
      </c>
      <c r="G23" s="21">
        <v>0</v>
      </c>
      <c r="H23" s="79">
        <f t="shared" si="0"/>
        <v>4</v>
      </c>
    </row>
    <row r="24" spans="1:8" ht="30" customHeight="1">
      <c r="A24" s="129"/>
      <c r="B24" s="24" t="s">
        <v>40</v>
      </c>
      <c r="C24" s="18">
        <v>0</v>
      </c>
      <c r="D24" s="19">
        <v>0</v>
      </c>
      <c r="E24" s="20">
        <v>0</v>
      </c>
      <c r="F24" s="20">
        <v>0</v>
      </c>
      <c r="G24" s="21">
        <v>0</v>
      </c>
      <c r="H24" s="79">
        <f t="shared" si="0"/>
        <v>0</v>
      </c>
    </row>
    <row r="25" spans="1:8" ht="30" customHeight="1" thickBot="1">
      <c r="A25" s="129"/>
      <c r="B25" s="71" t="s">
        <v>41</v>
      </c>
      <c r="C25" s="72">
        <v>0</v>
      </c>
      <c r="D25" s="73">
        <v>21</v>
      </c>
      <c r="E25" s="74">
        <v>1</v>
      </c>
      <c r="F25" s="74">
        <v>0</v>
      </c>
      <c r="G25" s="89">
        <v>0</v>
      </c>
      <c r="H25" s="79">
        <f t="shared" si="0"/>
        <v>22</v>
      </c>
    </row>
    <row r="26" spans="1:8" ht="30" customHeight="1" thickBot="1" thickTop="1">
      <c r="A26" s="130"/>
      <c r="B26" s="29" t="s">
        <v>0</v>
      </c>
      <c r="C26" s="30">
        <f>SUM(C16:C21)</f>
        <v>388</v>
      </c>
      <c r="D26" s="31">
        <f>SUM(D16:D21)</f>
        <v>188</v>
      </c>
      <c r="E26" s="31">
        <f>SUM(E16:E21)</f>
        <v>110</v>
      </c>
      <c r="F26" s="31">
        <f>SUM(F16:F21)</f>
        <v>100</v>
      </c>
      <c r="G26" s="90">
        <f>SUM(G16:G21)</f>
        <v>20</v>
      </c>
      <c r="H26" s="32">
        <f t="shared" si="0"/>
        <v>806</v>
      </c>
    </row>
    <row r="27" spans="1:8" ht="30" customHeight="1">
      <c r="A27" s="128" t="s">
        <v>15</v>
      </c>
      <c r="B27" s="34" t="s">
        <v>8</v>
      </c>
      <c r="C27" s="33">
        <v>86</v>
      </c>
      <c r="D27" s="77">
        <v>4</v>
      </c>
      <c r="E27" s="78">
        <v>4</v>
      </c>
      <c r="F27" s="78">
        <v>3</v>
      </c>
      <c r="G27" s="88">
        <v>2</v>
      </c>
      <c r="H27" s="79">
        <f t="shared" si="0"/>
        <v>99</v>
      </c>
    </row>
    <row r="28" spans="1:8" ht="30" customHeight="1">
      <c r="A28" s="129"/>
      <c r="B28" s="22" t="s">
        <v>9</v>
      </c>
      <c r="C28" s="18">
        <v>5</v>
      </c>
      <c r="D28" s="19">
        <v>2</v>
      </c>
      <c r="E28" s="20">
        <v>4</v>
      </c>
      <c r="F28" s="20">
        <v>4</v>
      </c>
      <c r="G28" s="21">
        <v>0</v>
      </c>
      <c r="H28" s="79">
        <f t="shared" si="0"/>
        <v>15</v>
      </c>
    </row>
    <row r="29" spans="1:8" ht="30" customHeight="1">
      <c r="A29" s="129"/>
      <c r="B29" s="22" t="s">
        <v>10</v>
      </c>
      <c r="C29" s="18">
        <v>0</v>
      </c>
      <c r="D29" s="19">
        <v>1</v>
      </c>
      <c r="E29" s="20">
        <v>0</v>
      </c>
      <c r="F29" s="20">
        <v>2</v>
      </c>
      <c r="G29" s="21">
        <v>0</v>
      </c>
      <c r="H29" s="79">
        <f t="shared" si="0"/>
        <v>3</v>
      </c>
    </row>
    <row r="30" spans="1:8" ht="30" customHeight="1">
      <c r="A30" s="129"/>
      <c r="B30" s="24" t="s">
        <v>11</v>
      </c>
      <c r="C30" s="18">
        <v>11</v>
      </c>
      <c r="D30" s="19">
        <v>24</v>
      </c>
      <c r="E30" s="20">
        <v>2</v>
      </c>
      <c r="F30" s="20">
        <v>6</v>
      </c>
      <c r="G30" s="21">
        <v>0</v>
      </c>
      <c r="H30" s="79">
        <f t="shared" si="0"/>
        <v>43</v>
      </c>
    </row>
    <row r="31" spans="1:8" ht="30" customHeight="1">
      <c r="A31" s="129"/>
      <c r="B31" s="25" t="s">
        <v>12</v>
      </c>
      <c r="C31" s="26">
        <v>57</v>
      </c>
      <c r="D31" s="27">
        <v>37</v>
      </c>
      <c r="E31" s="28">
        <v>17</v>
      </c>
      <c r="F31" s="28">
        <v>15</v>
      </c>
      <c r="G31" s="21">
        <v>6</v>
      </c>
      <c r="H31" s="79">
        <f t="shared" si="0"/>
        <v>132</v>
      </c>
    </row>
    <row r="32" spans="1:8" ht="30" customHeight="1">
      <c r="A32" s="129"/>
      <c r="B32" s="25" t="s">
        <v>13</v>
      </c>
      <c r="C32" s="18">
        <v>2</v>
      </c>
      <c r="D32" s="19">
        <v>1</v>
      </c>
      <c r="E32" s="20">
        <v>2</v>
      </c>
      <c r="F32" s="20">
        <v>0</v>
      </c>
      <c r="G32" s="21">
        <v>0</v>
      </c>
      <c r="H32" s="79">
        <f t="shared" si="0"/>
        <v>5</v>
      </c>
    </row>
    <row r="33" spans="1:8" ht="30" customHeight="1">
      <c r="A33" s="129"/>
      <c r="B33" s="24" t="s">
        <v>38</v>
      </c>
      <c r="C33" s="18">
        <v>0</v>
      </c>
      <c r="D33" s="19">
        <v>0</v>
      </c>
      <c r="E33" s="20">
        <v>0</v>
      </c>
      <c r="F33" s="20">
        <v>0</v>
      </c>
      <c r="G33" s="21">
        <v>0</v>
      </c>
      <c r="H33" s="79">
        <f t="shared" si="0"/>
        <v>0</v>
      </c>
    </row>
    <row r="34" spans="1:8" ht="30" customHeight="1">
      <c r="A34" s="129"/>
      <c r="B34" s="24" t="s">
        <v>39</v>
      </c>
      <c r="C34" s="18">
        <v>0</v>
      </c>
      <c r="D34" s="19">
        <v>0</v>
      </c>
      <c r="E34" s="20">
        <v>0</v>
      </c>
      <c r="F34" s="20">
        <v>0</v>
      </c>
      <c r="G34" s="21">
        <v>0</v>
      </c>
      <c r="H34" s="79">
        <f t="shared" si="0"/>
        <v>0</v>
      </c>
    </row>
    <row r="35" spans="1:8" ht="30" customHeight="1">
      <c r="A35" s="129"/>
      <c r="B35" s="24" t="s">
        <v>40</v>
      </c>
      <c r="C35" s="18">
        <v>0</v>
      </c>
      <c r="D35" s="19">
        <v>0</v>
      </c>
      <c r="E35" s="20">
        <v>0</v>
      </c>
      <c r="F35" s="20">
        <v>0</v>
      </c>
      <c r="G35" s="21">
        <v>0</v>
      </c>
      <c r="H35" s="79">
        <f t="shared" si="0"/>
        <v>0</v>
      </c>
    </row>
    <row r="36" spans="1:8" ht="30" customHeight="1" thickBot="1">
      <c r="A36" s="129"/>
      <c r="B36" s="71" t="s">
        <v>41</v>
      </c>
      <c r="C36" s="72">
        <v>0</v>
      </c>
      <c r="D36" s="73">
        <v>2</v>
      </c>
      <c r="E36" s="74">
        <v>0</v>
      </c>
      <c r="F36" s="74">
        <v>0</v>
      </c>
      <c r="G36" s="89">
        <v>0</v>
      </c>
      <c r="H36" s="79">
        <f t="shared" si="0"/>
        <v>2</v>
      </c>
    </row>
    <row r="37" spans="1:8" ht="30" customHeight="1" thickBot="1" thickTop="1">
      <c r="A37" s="130"/>
      <c r="B37" s="29" t="s">
        <v>0</v>
      </c>
      <c r="C37" s="30">
        <f>SUM(C27:C32)</f>
        <v>161</v>
      </c>
      <c r="D37" s="31">
        <f>SUM(D27:D32)</f>
        <v>69</v>
      </c>
      <c r="E37" s="31">
        <f>SUM(E27:E32)</f>
        <v>29</v>
      </c>
      <c r="F37" s="31">
        <f>SUM(F27:F32)</f>
        <v>30</v>
      </c>
      <c r="G37" s="90">
        <f>SUM(G27:G32)</f>
        <v>8</v>
      </c>
      <c r="H37" s="32">
        <f aca="true" t="shared" si="1" ref="H37:H68">SUM(C37:G37)</f>
        <v>297</v>
      </c>
    </row>
    <row r="38" spans="1:8" ht="30" customHeight="1">
      <c r="A38" s="128" t="s">
        <v>16</v>
      </c>
      <c r="B38" s="14" t="s">
        <v>8</v>
      </c>
      <c r="C38" s="15">
        <v>31</v>
      </c>
      <c r="D38" s="77">
        <v>1</v>
      </c>
      <c r="E38" s="78">
        <v>2</v>
      </c>
      <c r="F38" s="78">
        <v>5</v>
      </c>
      <c r="G38" s="88">
        <v>1</v>
      </c>
      <c r="H38" s="79">
        <f t="shared" si="1"/>
        <v>40</v>
      </c>
    </row>
    <row r="39" spans="1:8" ht="30" customHeight="1">
      <c r="A39" s="129"/>
      <c r="B39" s="17" t="s">
        <v>9</v>
      </c>
      <c r="C39" s="18">
        <v>4</v>
      </c>
      <c r="D39" s="19">
        <v>1</v>
      </c>
      <c r="E39" s="20">
        <v>2</v>
      </c>
      <c r="F39" s="20">
        <v>4</v>
      </c>
      <c r="G39" s="21">
        <v>0</v>
      </c>
      <c r="H39" s="79">
        <f t="shared" si="1"/>
        <v>11</v>
      </c>
    </row>
    <row r="40" spans="1:8" ht="30" customHeight="1">
      <c r="A40" s="129"/>
      <c r="B40" s="22" t="s">
        <v>10</v>
      </c>
      <c r="C40" s="23">
        <v>0</v>
      </c>
      <c r="D40" s="19">
        <v>1</v>
      </c>
      <c r="E40" s="20">
        <v>0</v>
      </c>
      <c r="F40" s="20">
        <v>1</v>
      </c>
      <c r="G40" s="21">
        <v>0</v>
      </c>
      <c r="H40" s="79">
        <f t="shared" si="1"/>
        <v>2</v>
      </c>
    </row>
    <row r="41" spans="1:8" ht="30" customHeight="1">
      <c r="A41" s="129"/>
      <c r="B41" s="24" t="s">
        <v>11</v>
      </c>
      <c r="C41" s="23">
        <v>2</v>
      </c>
      <c r="D41" s="19">
        <v>8</v>
      </c>
      <c r="E41" s="20">
        <v>2</v>
      </c>
      <c r="F41" s="20">
        <v>3</v>
      </c>
      <c r="G41" s="21">
        <v>0</v>
      </c>
      <c r="H41" s="79">
        <f t="shared" si="1"/>
        <v>15</v>
      </c>
    </row>
    <row r="42" spans="1:8" ht="30" customHeight="1">
      <c r="A42" s="129"/>
      <c r="B42" s="25" t="s">
        <v>12</v>
      </c>
      <c r="C42" s="23">
        <v>22</v>
      </c>
      <c r="D42" s="19">
        <v>13</v>
      </c>
      <c r="E42" s="20">
        <v>8</v>
      </c>
      <c r="F42" s="20">
        <v>7</v>
      </c>
      <c r="G42" s="21">
        <v>1</v>
      </c>
      <c r="H42" s="79">
        <f t="shared" si="1"/>
        <v>51</v>
      </c>
    </row>
    <row r="43" spans="1:8" ht="30" customHeight="1">
      <c r="A43" s="129"/>
      <c r="B43" s="25" t="s">
        <v>13</v>
      </c>
      <c r="C43" s="23">
        <v>0</v>
      </c>
      <c r="D43" s="19">
        <v>0</v>
      </c>
      <c r="E43" s="20">
        <v>1</v>
      </c>
      <c r="F43" s="20">
        <v>0</v>
      </c>
      <c r="G43" s="21">
        <v>0</v>
      </c>
      <c r="H43" s="79">
        <f t="shared" si="1"/>
        <v>1</v>
      </c>
    </row>
    <row r="44" spans="1:8" ht="30" customHeight="1">
      <c r="A44" s="129"/>
      <c r="B44" s="24" t="s">
        <v>38</v>
      </c>
      <c r="C44" s="23">
        <v>0</v>
      </c>
      <c r="D44" s="19">
        <v>0</v>
      </c>
      <c r="E44" s="20">
        <v>0</v>
      </c>
      <c r="F44" s="20">
        <v>0</v>
      </c>
      <c r="G44" s="21">
        <v>0</v>
      </c>
      <c r="H44" s="79">
        <f t="shared" si="1"/>
        <v>0</v>
      </c>
    </row>
    <row r="45" spans="1:8" ht="30" customHeight="1">
      <c r="A45" s="129"/>
      <c r="B45" s="24" t="s">
        <v>39</v>
      </c>
      <c r="C45" s="23">
        <v>0</v>
      </c>
      <c r="D45" s="19">
        <v>0</v>
      </c>
      <c r="E45" s="20">
        <v>0</v>
      </c>
      <c r="F45" s="20">
        <v>0</v>
      </c>
      <c r="G45" s="21">
        <v>0</v>
      </c>
      <c r="H45" s="79">
        <f t="shared" si="1"/>
        <v>0</v>
      </c>
    </row>
    <row r="46" spans="1:8" ht="30" customHeight="1">
      <c r="A46" s="129"/>
      <c r="B46" s="24" t="s">
        <v>40</v>
      </c>
      <c r="C46" s="23">
        <v>0</v>
      </c>
      <c r="D46" s="19">
        <v>0</v>
      </c>
      <c r="E46" s="20">
        <v>0</v>
      </c>
      <c r="F46" s="20">
        <v>0</v>
      </c>
      <c r="G46" s="21">
        <v>0</v>
      </c>
      <c r="H46" s="79">
        <f t="shared" si="1"/>
        <v>0</v>
      </c>
    </row>
    <row r="47" spans="1:8" ht="30" customHeight="1" thickBot="1">
      <c r="A47" s="129"/>
      <c r="B47" s="71" t="s">
        <v>41</v>
      </c>
      <c r="C47" s="76">
        <v>0</v>
      </c>
      <c r="D47" s="73">
        <v>0</v>
      </c>
      <c r="E47" s="74">
        <v>0</v>
      </c>
      <c r="F47" s="74">
        <v>1</v>
      </c>
      <c r="G47" s="89">
        <v>0</v>
      </c>
      <c r="H47" s="79">
        <f t="shared" si="1"/>
        <v>1</v>
      </c>
    </row>
    <row r="48" spans="1:8" ht="30" customHeight="1" thickBot="1" thickTop="1">
      <c r="A48" s="130"/>
      <c r="B48" s="29" t="s">
        <v>0</v>
      </c>
      <c r="C48" s="36">
        <f>SUM(C38:C43)</f>
        <v>59</v>
      </c>
      <c r="D48" s="37">
        <f>SUM(D38:D43)</f>
        <v>24</v>
      </c>
      <c r="E48" s="37">
        <f>SUM(E38:E43)</f>
        <v>15</v>
      </c>
      <c r="F48" s="37">
        <f>SUM(F38:F43)</f>
        <v>20</v>
      </c>
      <c r="G48" s="91">
        <f>SUM(G38:G43)</f>
        <v>2</v>
      </c>
      <c r="H48" s="32">
        <f t="shared" si="1"/>
        <v>120</v>
      </c>
    </row>
    <row r="49" spans="1:8" ht="30" customHeight="1">
      <c r="A49" s="128" t="s">
        <v>17</v>
      </c>
      <c r="B49" s="34" t="s">
        <v>8</v>
      </c>
      <c r="C49" s="33">
        <v>23</v>
      </c>
      <c r="D49" s="77">
        <v>3</v>
      </c>
      <c r="E49" s="78">
        <v>0</v>
      </c>
      <c r="F49" s="78">
        <v>1</v>
      </c>
      <c r="G49" s="88">
        <v>0</v>
      </c>
      <c r="H49" s="79">
        <f t="shared" si="1"/>
        <v>27</v>
      </c>
    </row>
    <row r="50" spans="1:8" ht="30" customHeight="1">
      <c r="A50" s="129"/>
      <c r="B50" s="22" t="s">
        <v>9</v>
      </c>
      <c r="C50" s="18">
        <v>4</v>
      </c>
      <c r="D50" s="19">
        <v>0</v>
      </c>
      <c r="E50" s="20">
        <v>1</v>
      </c>
      <c r="F50" s="20">
        <v>1</v>
      </c>
      <c r="G50" s="21">
        <v>0</v>
      </c>
      <c r="H50" s="79">
        <f t="shared" si="1"/>
        <v>6</v>
      </c>
    </row>
    <row r="51" spans="1:8" ht="30" customHeight="1">
      <c r="A51" s="129"/>
      <c r="B51" s="22" t="s">
        <v>10</v>
      </c>
      <c r="C51" s="18">
        <v>0</v>
      </c>
      <c r="D51" s="19">
        <v>1</v>
      </c>
      <c r="E51" s="20">
        <v>0</v>
      </c>
      <c r="F51" s="20">
        <v>0</v>
      </c>
      <c r="G51" s="21">
        <v>0</v>
      </c>
      <c r="H51" s="79">
        <f t="shared" si="1"/>
        <v>1</v>
      </c>
    </row>
    <row r="52" spans="1:8" ht="30" customHeight="1">
      <c r="A52" s="129"/>
      <c r="B52" s="24" t="s">
        <v>11</v>
      </c>
      <c r="C52" s="18">
        <v>2</v>
      </c>
      <c r="D52" s="19">
        <v>1</v>
      </c>
      <c r="E52" s="20">
        <v>1</v>
      </c>
      <c r="F52" s="20">
        <v>1</v>
      </c>
      <c r="G52" s="21">
        <v>0</v>
      </c>
      <c r="H52" s="79">
        <f t="shared" si="1"/>
        <v>5</v>
      </c>
    </row>
    <row r="53" spans="1:8" ht="30" customHeight="1">
      <c r="A53" s="129"/>
      <c r="B53" s="25" t="s">
        <v>12</v>
      </c>
      <c r="C53" s="26">
        <v>12</v>
      </c>
      <c r="D53" s="27">
        <v>5</v>
      </c>
      <c r="E53" s="28">
        <v>4</v>
      </c>
      <c r="F53" s="28">
        <v>6</v>
      </c>
      <c r="G53" s="21">
        <v>1</v>
      </c>
      <c r="H53" s="79">
        <f t="shared" si="1"/>
        <v>28</v>
      </c>
    </row>
    <row r="54" spans="1:8" ht="30" customHeight="1">
      <c r="A54" s="129"/>
      <c r="B54" s="25" t="s">
        <v>13</v>
      </c>
      <c r="C54" s="18">
        <v>0</v>
      </c>
      <c r="D54" s="19">
        <v>0</v>
      </c>
      <c r="E54" s="20">
        <v>0</v>
      </c>
      <c r="F54" s="20">
        <v>0</v>
      </c>
      <c r="G54" s="21">
        <v>0</v>
      </c>
      <c r="H54" s="79">
        <f t="shared" si="1"/>
        <v>0</v>
      </c>
    </row>
    <row r="55" spans="1:8" ht="30" customHeight="1">
      <c r="A55" s="129"/>
      <c r="B55" s="24" t="s">
        <v>38</v>
      </c>
      <c r="C55" s="18">
        <v>0</v>
      </c>
      <c r="D55" s="19">
        <v>0</v>
      </c>
      <c r="E55" s="20">
        <v>0</v>
      </c>
      <c r="F55" s="20">
        <v>0</v>
      </c>
      <c r="G55" s="21">
        <v>0</v>
      </c>
      <c r="H55" s="79">
        <f t="shared" si="1"/>
        <v>0</v>
      </c>
    </row>
    <row r="56" spans="1:8" ht="30" customHeight="1">
      <c r="A56" s="129"/>
      <c r="B56" s="24" t="s">
        <v>39</v>
      </c>
      <c r="C56" s="18">
        <v>0</v>
      </c>
      <c r="D56" s="19">
        <v>0</v>
      </c>
      <c r="E56" s="20">
        <v>0</v>
      </c>
      <c r="F56" s="20">
        <v>0</v>
      </c>
      <c r="G56" s="21">
        <v>0</v>
      </c>
      <c r="H56" s="79">
        <f t="shared" si="1"/>
        <v>0</v>
      </c>
    </row>
    <row r="57" spans="1:8" ht="30" customHeight="1">
      <c r="A57" s="129"/>
      <c r="B57" s="24" t="s">
        <v>40</v>
      </c>
      <c r="C57" s="18">
        <v>0</v>
      </c>
      <c r="D57" s="19">
        <v>0</v>
      </c>
      <c r="E57" s="20">
        <v>0</v>
      </c>
      <c r="F57" s="20">
        <v>0</v>
      </c>
      <c r="G57" s="21">
        <v>0</v>
      </c>
      <c r="H57" s="79">
        <f t="shared" si="1"/>
        <v>0</v>
      </c>
    </row>
    <row r="58" spans="1:8" ht="30" customHeight="1" thickBot="1">
      <c r="A58" s="129"/>
      <c r="B58" s="71" t="s">
        <v>41</v>
      </c>
      <c r="C58" s="72">
        <v>0</v>
      </c>
      <c r="D58" s="73">
        <v>0</v>
      </c>
      <c r="E58" s="74">
        <v>0</v>
      </c>
      <c r="F58" s="74">
        <v>0</v>
      </c>
      <c r="G58" s="89">
        <v>0</v>
      </c>
      <c r="H58" s="79">
        <f t="shared" si="1"/>
        <v>0</v>
      </c>
    </row>
    <row r="59" spans="1:8" ht="30" customHeight="1" thickBot="1" thickTop="1">
      <c r="A59" s="130"/>
      <c r="B59" s="29" t="s">
        <v>0</v>
      </c>
      <c r="C59" s="30">
        <f>SUM(C49:C54)</f>
        <v>41</v>
      </c>
      <c r="D59" s="31">
        <f>SUM(D49:D54)</f>
        <v>10</v>
      </c>
      <c r="E59" s="31">
        <f>SUM(E49:E54)</f>
        <v>6</v>
      </c>
      <c r="F59" s="31">
        <f>SUM(F49:F54)</f>
        <v>9</v>
      </c>
      <c r="G59" s="90">
        <f>SUM(G49:G54)</f>
        <v>1</v>
      </c>
      <c r="H59" s="80">
        <f t="shared" si="1"/>
        <v>67</v>
      </c>
    </row>
    <row r="60" spans="1:8" ht="30" customHeight="1">
      <c r="A60" s="128" t="s">
        <v>18</v>
      </c>
      <c r="B60" s="14" t="s">
        <v>8</v>
      </c>
      <c r="C60" s="33">
        <v>31</v>
      </c>
      <c r="D60" s="77">
        <v>5</v>
      </c>
      <c r="E60" s="78">
        <v>3</v>
      </c>
      <c r="F60" s="78">
        <v>2</v>
      </c>
      <c r="G60" s="88">
        <v>0</v>
      </c>
      <c r="H60" s="79">
        <f t="shared" si="1"/>
        <v>41</v>
      </c>
    </row>
    <row r="61" spans="1:8" ht="30" customHeight="1">
      <c r="A61" s="129"/>
      <c r="B61" s="22" t="s">
        <v>9</v>
      </c>
      <c r="C61" s="18">
        <v>8</v>
      </c>
      <c r="D61" s="19">
        <v>1</v>
      </c>
      <c r="E61" s="20">
        <v>1</v>
      </c>
      <c r="F61" s="20">
        <v>4</v>
      </c>
      <c r="G61" s="21">
        <v>0</v>
      </c>
      <c r="H61" s="79">
        <f t="shared" si="1"/>
        <v>14</v>
      </c>
    </row>
    <row r="62" spans="1:8" ht="30" customHeight="1">
      <c r="A62" s="129"/>
      <c r="B62" s="22" t="s">
        <v>10</v>
      </c>
      <c r="C62" s="23">
        <v>0</v>
      </c>
      <c r="D62" s="19">
        <v>0</v>
      </c>
      <c r="E62" s="20">
        <v>0</v>
      </c>
      <c r="F62" s="20">
        <v>0</v>
      </c>
      <c r="G62" s="21">
        <v>0</v>
      </c>
      <c r="H62" s="79">
        <f t="shared" si="1"/>
        <v>0</v>
      </c>
    </row>
    <row r="63" spans="1:8" ht="30" customHeight="1">
      <c r="A63" s="129"/>
      <c r="B63" s="24" t="s">
        <v>11</v>
      </c>
      <c r="C63" s="23">
        <v>0</v>
      </c>
      <c r="D63" s="19">
        <v>3</v>
      </c>
      <c r="E63" s="20">
        <v>0</v>
      </c>
      <c r="F63" s="20">
        <v>2</v>
      </c>
      <c r="G63" s="21">
        <v>0</v>
      </c>
      <c r="H63" s="79">
        <f t="shared" si="1"/>
        <v>5</v>
      </c>
    </row>
    <row r="64" spans="1:8" ht="30" customHeight="1">
      <c r="A64" s="129"/>
      <c r="B64" s="75" t="s">
        <v>12</v>
      </c>
      <c r="C64" s="35">
        <v>15</v>
      </c>
      <c r="D64" s="27">
        <v>10</v>
      </c>
      <c r="E64" s="28">
        <v>2</v>
      </c>
      <c r="F64" s="28">
        <v>5</v>
      </c>
      <c r="G64" s="21">
        <v>1</v>
      </c>
      <c r="H64" s="79">
        <f t="shared" si="1"/>
        <v>33</v>
      </c>
    </row>
    <row r="65" spans="1:8" ht="30" customHeight="1">
      <c r="A65" s="129"/>
      <c r="B65" s="25" t="s">
        <v>13</v>
      </c>
      <c r="C65" s="18">
        <v>1</v>
      </c>
      <c r="D65" s="19">
        <v>0</v>
      </c>
      <c r="E65" s="20">
        <v>0</v>
      </c>
      <c r="F65" s="20">
        <v>0</v>
      </c>
      <c r="G65" s="21">
        <v>0</v>
      </c>
      <c r="H65" s="79">
        <f t="shared" si="1"/>
        <v>1</v>
      </c>
    </row>
    <row r="66" spans="1:8" ht="30" customHeight="1">
      <c r="A66" s="129"/>
      <c r="B66" s="24" t="s">
        <v>38</v>
      </c>
      <c r="C66" s="18">
        <v>0</v>
      </c>
      <c r="D66" s="19">
        <v>0</v>
      </c>
      <c r="E66" s="20">
        <v>0</v>
      </c>
      <c r="F66" s="20">
        <v>0</v>
      </c>
      <c r="G66" s="21">
        <v>0</v>
      </c>
      <c r="H66" s="79">
        <f t="shared" si="1"/>
        <v>0</v>
      </c>
    </row>
    <row r="67" spans="1:8" ht="30" customHeight="1">
      <c r="A67" s="129"/>
      <c r="B67" s="24" t="s">
        <v>39</v>
      </c>
      <c r="C67" s="18">
        <v>0</v>
      </c>
      <c r="D67" s="19">
        <v>0</v>
      </c>
      <c r="E67" s="20">
        <v>0</v>
      </c>
      <c r="F67" s="20">
        <v>0</v>
      </c>
      <c r="G67" s="21">
        <v>0</v>
      </c>
      <c r="H67" s="79">
        <f t="shared" si="1"/>
        <v>0</v>
      </c>
    </row>
    <row r="68" spans="1:8" ht="30" customHeight="1">
      <c r="A68" s="129"/>
      <c r="B68" s="24" t="s">
        <v>40</v>
      </c>
      <c r="C68" s="18">
        <v>0</v>
      </c>
      <c r="D68" s="19">
        <v>0</v>
      </c>
      <c r="E68" s="20">
        <v>0</v>
      </c>
      <c r="F68" s="20">
        <v>0</v>
      </c>
      <c r="G68" s="21">
        <v>0</v>
      </c>
      <c r="H68" s="79">
        <f t="shared" si="1"/>
        <v>0</v>
      </c>
    </row>
    <row r="69" spans="1:8" ht="30" customHeight="1" thickBot="1">
      <c r="A69" s="129"/>
      <c r="B69" s="71" t="s">
        <v>41</v>
      </c>
      <c r="C69" s="72">
        <v>0</v>
      </c>
      <c r="D69" s="73">
        <v>0</v>
      </c>
      <c r="E69" s="74">
        <v>0</v>
      </c>
      <c r="F69" s="74">
        <v>0</v>
      </c>
      <c r="G69" s="89">
        <v>0</v>
      </c>
      <c r="H69" s="79">
        <f>SUM(C69:G69)</f>
        <v>0</v>
      </c>
    </row>
    <row r="70" spans="1:8" ht="30" customHeight="1" thickBot="1" thickTop="1">
      <c r="A70" s="130"/>
      <c r="B70" s="29" t="s">
        <v>0</v>
      </c>
      <c r="C70" s="36">
        <f>SUM(C60:C65)</f>
        <v>55</v>
      </c>
      <c r="D70" s="37">
        <f>SUM(D60:D65)</f>
        <v>19</v>
      </c>
      <c r="E70" s="37">
        <f>SUM(E60:E65)</f>
        <v>6</v>
      </c>
      <c r="F70" s="37">
        <f>SUM(F60:F65)</f>
        <v>13</v>
      </c>
      <c r="G70" s="91">
        <f>SUM(G60:G65)</f>
        <v>1</v>
      </c>
      <c r="H70" s="32">
        <f>SUM(C70:G70)</f>
        <v>94</v>
      </c>
    </row>
    <row r="71" spans="1:8" ht="30" customHeight="1" thickBot="1">
      <c r="A71" s="38"/>
      <c r="B71" s="39" t="s">
        <v>19</v>
      </c>
      <c r="C71" s="40">
        <f aca="true" t="shared" si="2" ref="C71:H71">C15+C26+C37+C48+C59+C70</f>
        <v>1052</v>
      </c>
      <c r="D71" s="41">
        <f t="shared" si="2"/>
        <v>461</v>
      </c>
      <c r="E71" s="41">
        <f t="shared" si="2"/>
        <v>260</v>
      </c>
      <c r="F71" s="41">
        <f t="shared" si="2"/>
        <v>251</v>
      </c>
      <c r="G71" s="92">
        <f t="shared" si="2"/>
        <v>50</v>
      </c>
      <c r="H71" s="42">
        <f t="shared" si="2"/>
        <v>2074</v>
      </c>
    </row>
    <row r="72" ht="30" customHeight="1"/>
    <row r="73" ht="30" customHeight="1"/>
  </sheetData>
  <sheetProtection/>
  <mergeCells count="6">
    <mergeCell ref="A49:A59"/>
    <mergeCell ref="A60:A70"/>
    <mergeCell ref="A5:A15"/>
    <mergeCell ref="A16:A26"/>
    <mergeCell ref="A27:A37"/>
    <mergeCell ref="A38:A48"/>
  </mergeCells>
  <printOptions/>
  <pageMargins left="0.7874015748031497" right="0.7874015748031497" top="0.7874015748031497" bottom="0.7874015748031497" header="0.3937007874015748" footer="0.3937007874015748"/>
  <pageSetup firstPageNumber="36" useFirstPageNumber="1" horizontalDpi="600" verticalDpi="600" orientation="portrait" paperSize="9" scale="87" r:id="rId1"/>
  <headerFooter alignWithMargins="0">
    <oddFooter>&amp;C&amp;"ＭＳ Ｐ明朝,標準"- &amp;P -</oddFooter>
  </headerFooter>
  <rowBreaks count="2" manualBreakCount="2">
    <brk id="26" max="8" man="1"/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A:\７飲供.jtd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2016-08-05T01:34:52Z</cp:lastPrinted>
  <dcterms:created xsi:type="dcterms:W3CDTF">1998-03-06T00:08:26Z</dcterms:created>
  <dcterms:modified xsi:type="dcterms:W3CDTF">2016-08-18T01:09:38Z</dcterms:modified>
  <cp:category/>
  <cp:version/>
  <cp:contentType/>
  <cp:contentStatus/>
  <cp:revision>5</cp:revision>
</cp:coreProperties>
</file>