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tabRatio="7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O36" i="9"/>
  <c r="BE36" i="9"/>
  <c r="CO35" i="9"/>
  <c r="CO34" i="9"/>
  <c r="BW34" i="9"/>
  <c r="BW35" i="9" s="1"/>
  <c r="BW36" i="9" s="1"/>
  <c r="BW37" i="9" s="1"/>
  <c r="BW38" i="9" s="1"/>
  <c r="BW39" i="9" s="1"/>
  <c r="BW40" i="9" s="1"/>
  <c r="BW41"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AM34" i="9"/>
  <c r="AM35" i="9" s="1"/>
  <c r="AM36" i="9" s="1"/>
  <c r="AM37" i="9" s="1"/>
</calcChain>
</file>

<file path=xl/sharedStrings.xml><?xml version="1.0" encoding="utf-8"?>
<sst xmlns="http://schemas.openxmlformats.org/spreadsheetml/2006/main" count="1036" uniqueCount="573">
  <si>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</si>
  <si>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</si>
  <si>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</si>
  <si>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</si>
  <si>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</si>
  <si>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</si>
  <si>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</si>
  <si>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</si>
  <si>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</si>
  <si>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</si>
  <si>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</si>
  <si>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</si>
  <si>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</si>
  <si>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</si>
  <si>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</si>
  <si>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</si>
  <si>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</si>
  <si>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</si>
  <si>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</si>
  <si>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</si>
  <si>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</si>
  <si>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</si>
  <si>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</si>
  <si>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</si>
  <si>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</si>
  <si>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</si>
  <si>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</si>
  <si>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</si>
  <si>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</si>
  <si>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</si>
  <si>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</si>
  <si>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</si>
  <si>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</si>
  <si>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</si>
  <si>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</si>
  <si>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</si>
  <si>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</si>
  <si>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</si>
  <si>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</si>
  <si>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</si>
  <si>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</si>
  <si>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</si>
  <si>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</si>
  <si>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</si>
  <si>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</si>
  <si>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</si>
  <si>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</si>
  <si>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</si>
  <si>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</si>
  <si>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</si>
  <si>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</si>
  <si>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</si>
  <si>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</si>
  <si>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</si>
  <si>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</si>
  <si>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</si>
  <si>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</si>
  <si>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</si>
  <si>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</si>
  <si>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</si>
  <si>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</si>
  <si>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</si>
  <si>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</si>
  <si>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</si>
  <si>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</si>
  <si>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</si>
  <si>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</si>
  <si>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</si>
  <si>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</si>
  <si>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</si>
  <si>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</si>
  <si>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</si>
  <si>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</si>
  <si>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</si>
  <si>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</si>
  <si>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</si>
  <si>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</si>
  <si>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</si>
  <si>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</si>
  <si>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</si>
  <si>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</si>
  <si>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</si>
  <si>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</si>
  <si>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</si>
  <si>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</si>
  <si>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</si>
  <si>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</si>
  <si>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</si>
  <si>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</si>
  <si>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</si>
  <si>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</si>
  <si>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</si>
  <si>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</si>
  <si>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</si>
  <si>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</si>
  <si>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</si>
  <si>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</si>
  <si>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</si>
  <si>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</si>
  <si>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</si>
  <si>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</si>
  <si>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</si>
  <si>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</si>
  <si>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</si>
  <si>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</si>
  <si>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</si>
  <si>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</si>
  <si>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</si>
  <si>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</si>
  <si>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</si>
  <si>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</si>
  <si>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</si>
  <si>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</si>
  <si>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</si>
  <si>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</si>
  <si>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</si>
  <si>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</si>
  <si>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</si>
  <si>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</si>
  <si>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</si>
  <si>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</si>
  <si>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</si>
  <si>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</si>
  <si>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</si>
  <si>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</si>
  <si>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</si>
  <si>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</si>
  <si>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</si>
  <si>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</si>
  <si>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</si>
  <si>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</si>
  <si>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</si>
  <si>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</si>
  <si>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</si>
  <si>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保養センター事業特別会計</t>
    <phoneticPr fontId="5"/>
  </si>
  <si>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</si>
  <si>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</si>
  <si>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</si>
  <si>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</si>
  <si>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</si>
  <si>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</si>
  <si>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</si>
  <si>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</si>
  <si>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</si>
  <si>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</si>
  <si>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</si>
  <si>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</si>
  <si>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</si>
  <si>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</si>
  <si>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</si>
  <si>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</si>
  <si>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</si>
  <si>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</si>
  <si>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</si>
  <si>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</si>
  <si>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</si>
  <si>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</si>
  <si>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</si>
  <si>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</si>
  <si>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</si>
  <si>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</si>
  <si>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</si>
  <si>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</si>
  <si>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</si>
  <si>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</si>
  <si>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</si>
  <si>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</si>
  <si>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</si>
  <si>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</si>
  <si>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</si>
  <si>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</si>
  <si>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</si>
  <si>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</si>
  <si>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</si>
  <si>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</si>
  <si>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</si>
  <si>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</si>
  <si>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</si>
  <si>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</si>
  <si>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</si>
  <si>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</si>
  <si>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</si>
  <si>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</si>
  <si>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</si>
  <si>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</si>
  <si>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</si>
  <si>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</si>
  <si>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</si>
  <si>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</si>
  <si>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</si>
  <si>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</si>
  <si>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</si>
  <si>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</si>
  <si>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</si>
  <si>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</si>
  <si>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奈良県宇陀市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</si>
  <si>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</si>
  <si>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</si>
  <si>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</si>
  <si>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</si>
  <si>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</si>
  <si>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</si>
  <si>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</si>
  <si>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</si>
  <si>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</si>
  <si>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</si>
  <si>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</si>
  <si>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</si>
  <si>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</si>
  <si>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</si>
  <si>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</si>
  <si>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</si>
  <si>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</si>
  <si>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</si>
  <si>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</si>
  <si>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</si>
  <si>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</si>
  <si>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</si>
  <si>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</si>
  <si>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</si>
  <si>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</si>
  <si>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</si>
  <si>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</si>
  <si>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</si>
  <si>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</si>
  <si>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</si>
  <si>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</si>
  <si>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</si>
  <si>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</si>
  <si>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</si>
  <si>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</si>
  <si>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</si>
  <si>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</si>
  <si>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</si>
  <si>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</si>
  <si>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</si>
  <si>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</si>
  <si>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</si>
  <si>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</si>
  <si>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</si>
  <si>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</si>
  <si>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</si>
  <si>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</si>
  <si>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</si>
  <si>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</si>
  <si>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</si>
  <si>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</si>
  <si>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</si>
  <si>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</si>
  <si>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</si>
  <si>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</si>
  <si>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</si>
  <si>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</si>
  <si>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</si>
  <si>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</si>
  <si>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</si>
  <si>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</si>
  <si>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</si>
  <si>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</si>
  <si>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</si>
  <si>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</si>
  <si>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</si>
  <si>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</si>
  <si>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</si>
  <si>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</si>
  <si>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</si>
  <si>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</si>
  <si>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</si>
  <si>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</si>
  <si>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</si>
  <si>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</si>
  <si>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</si>
  <si>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</si>
  <si>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</si>
  <si>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</si>
  <si>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</si>
  <si>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</si>
  <si>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</si>
  <si>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</si>
  <si>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</si>
  <si>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</si>
  <si>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</si>
  <si>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</si>
  <si>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</si>
  <si>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</si>
  <si>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</si>
  <si>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</si>
  <si>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</si>
  <si>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</si>
  <si>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</si>
  <si>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</si>
  <si>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</si>
  <si>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</si>
  <si>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</si>
  <si>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</si>
  <si>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</si>
  <si>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</si>
  <si>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</si>
  <si>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</si>
  <si>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</si>
  <si>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</si>
  <si>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</si>
  <si>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</si>
  <si>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</si>
  <si>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</si>
  <si>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</si>
  <si>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</si>
  <si>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</si>
  <si>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</si>
  <si>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</si>
  <si>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</si>
  <si>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</si>
  <si>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</si>
  <si>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</si>
  <si>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</si>
  <si>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</si>
  <si>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</si>
  <si>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</si>
  <si>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</si>
  <si>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</si>
  <si>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</si>
  <si>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</si>
  <si>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</si>
  <si>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</si>
  <si>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</si>
  <si>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</si>
  <si>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</si>
  <si>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</si>
  <si>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</si>
  <si>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</si>
  <si>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</si>
  <si>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</si>
  <si>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</si>
  <si>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</si>
  <si>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</si>
  <si>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</si>
  <si>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</si>
  <si>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</si>
  <si>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</si>
  <si>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</si>
  <si>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</si>
  <si>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</si>
  <si>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</si>
  <si>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奈良県宇陀市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</si>
  <si>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</si>
  <si>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</si>
  <si>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</si>
  <si>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</si>
  <si>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</si>
  <si>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</si>
  <si>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</si>
  <si>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</si>
  <si>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</si>
  <si>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</si>
  <si>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</si>
  <si>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</si>
  <si>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</si>
  <si>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</si>
  <si>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</si>
  <si>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</si>
  <si>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</si>
  <si>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</si>
  <si>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</si>
  <si>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</si>
  <si>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</si>
  <si>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</si>
  <si>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</si>
  <si>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</si>
  <si>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</si>
  <si>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</si>
  <si>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</si>
  <si>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</si>
  <si>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</si>
  <si>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</si>
  <si>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</si>
  <si>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</si>
  <si>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</si>
  <si>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</si>
  <si>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</si>
  <si>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</si>
  <si>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</si>
  <si>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</si>
  <si>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</si>
  <si>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</si>
  <si>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</si>
  <si>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</si>
  <si>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介護老人保健施設事業特別会計</t>
    <phoneticPr fontId="5"/>
  </si>
  <si>
    <t>水道事業特別会計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</si>
  <si>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</si>
  <si>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</si>
  <si>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</si>
  <si>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</si>
  <si>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</si>
  <si>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</si>
  <si>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</si>
  <si>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</si>
  <si>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</si>
  <si>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</si>
  <si>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</si>
  <si>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</si>
  <si>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</si>
  <si>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</si>
  <si>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</si>
  <si>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</si>
  <si>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</si>
  <si>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</si>
  <si>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</si>
  <si>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</si>
  <si>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</si>
  <si>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</si>
  <si>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</si>
  <si>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</si>
  <si>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</si>
  <si>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</si>
  <si>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</si>
  <si>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</si>
  <si>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</si>
  <si>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</si>
  <si>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</si>
  <si>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</si>
  <si>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</si>
  <si>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</si>
  <si>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</si>
  <si>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</si>
  <si>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</si>
  <si>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</si>
  <si>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</si>
  <si>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</si>
  <si>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</si>
  <si>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</si>
  <si>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</si>
  <si>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</si>
  <si>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</si>
  <si>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</si>
  <si>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</si>
  <si>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</si>
  <si>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</si>
  <si>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</si>
  <si>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</si>
  <si>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</si>
  <si>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</si>
  <si>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</si>
  <si>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</si>
  <si>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</si>
  <si>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</si>
  <si>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</si>
  <si>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</si>
  <si>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</si>
  <si>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</si>
  <si>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</si>
  <si>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</si>
  <si>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</si>
  <si>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</si>
  <si>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</si>
  <si>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</si>
  <si>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</si>
  <si>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</si>
  <si>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</si>
  <si>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</si>
  <si>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</si>
  <si>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</si>
  <si>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</si>
  <si>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</si>
  <si>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</si>
  <si>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</si>
  <si>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</si>
  <si>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</si>
  <si>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</si>
  <si>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</si>
  <si>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</si>
  <si>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</si>
  <si>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</si>
  <si>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</si>
  <si>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</si>
  <si>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</si>
  <si>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</si>
  <si>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</si>
  <si>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</si>
  <si>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</si>
  <si>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</si>
  <si>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</si>
  <si>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</si>
  <si>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</si>
  <si>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</si>
  <si>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</si>
  <si>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</si>
  <si>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</si>
  <si>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</si>
  <si>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</si>
  <si>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</si>
  <si>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</si>
  <si>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</si>
  <si>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</si>
  <si>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</si>
  <si>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</si>
  <si>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</si>
  <si>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</si>
  <si>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</si>
  <si>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</si>
  <si>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</si>
  <si>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</si>
  <si>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</si>
  <si>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</si>
  <si>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</si>
  <si>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</si>
  <si>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</si>
  <si>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</si>
  <si>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</si>
  <si>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</si>
  <si>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</si>
  <si>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</si>
  <si>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</si>
  <si>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</si>
  <si>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</si>
  <si>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</si>
  <si>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</si>
  <si>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</si>
  <si>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</si>
  <si>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</si>
  <si>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</si>
  <si>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</si>
  <si>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</si>
  <si>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</si>
  <si>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</si>
  <si>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</si>
  <si>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1.73</t>
  </si>
  <si>
    <t>保養センター事業特別会計</t>
  </si>
  <si>
    <t>▲ 9.00</t>
  </si>
  <si>
    <t>▲ 8.80</t>
  </si>
  <si>
    <t>▲ 9.27</t>
  </si>
  <si>
    <t>▲ 6.66</t>
  </si>
  <si>
    <t>▲ 4.96</t>
  </si>
  <si>
    <t>住宅新築資金等貸付事業特別会計</t>
  </si>
  <si>
    <t>▲ 2.96</t>
  </si>
  <si>
    <t>▲ 3.06</t>
  </si>
  <si>
    <t>▲ 2.90</t>
  </si>
  <si>
    <t>▲ 2.80</t>
  </si>
  <si>
    <t>▲ 2.69</t>
  </si>
  <si>
    <t>一般会計</t>
  </si>
  <si>
    <t>水道事業特別会計</t>
  </si>
  <si>
    <t>病院事業特別会計</t>
  </si>
  <si>
    <t>介護老人保健施設事業特別会計</t>
  </si>
  <si>
    <t>介護保険事業特別会計</t>
  </si>
  <si>
    <t>国民健康保険事業特別会計</t>
  </si>
  <si>
    <t>▲ 0.02</t>
  </si>
  <si>
    <t>▲ 0.09</t>
  </si>
  <si>
    <t>その他会計（赤字）</t>
  </si>
  <si>
    <t>その他会計（黒字）</t>
  </si>
  <si>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</si>
  <si>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</si>
  <si>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</si>
  <si>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</si>
  <si>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</si>
  <si>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</si>
  <si>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奈良県後期高齢者医療広域組合</t>
    <rPh sb="0" eb="3">
      <t>ナラケン</t>
    </rPh>
    <rPh sb="3" eb="5">
      <t>コウキ</t>
    </rPh>
    <rPh sb="5" eb="8">
      <t>コウレイシャ</t>
    </rPh>
    <rPh sb="8" eb="10">
      <t>イリョウ</t>
    </rPh>
    <rPh sb="10" eb="12">
      <t>コウイキ</t>
    </rPh>
    <rPh sb="12" eb="14">
      <t>クミアイ</t>
    </rPh>
    <phoneticPr fontId="2"/>
  </si>
  <si>
    <t>奈良県広域消防組合</t>
    <rPh sb="0" eb="3">
      <t>ナラケン</t>
    </rPh>
    <rPh sb="3" eb="5">
      <t>コウイキ</t>
    </rPh>
    <rPh sb="5" eb="7">
      <t>ショウボウ</t>
    </rPh>
    <rPh sb="7" eb="9">
      <t>クミアイ</t>
    </rPh>
    <phoneticPr fontId="2"/>
  </si>
  <si>
    <t>宇陀市土地開発公社</t>
    <rPh sb="0" eb="3">
      <t>ウダシ</t>
    </rPh>
    <rPh sb="3" eb="5">
      <t>トチ</t>
    </rPh>
    <rPh sb="5" eb="7">
      <t>カイハツ</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</si>
  <si>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</si>
  <si>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</si>
  <si>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</si>
  <si>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</si>
  <si>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</si>
  <si>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</si>
  <si>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</si>
  <si>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</si>
  <si>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</si>
  <si>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</si>
  <si>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</si>
  <si>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</si>
  <si>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</si>
  <si>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合併以前より財源を地方債に求めてきたため、旧町村での過疎債や、公住債、土地開発公社の健全化による用先債、合併特例債等の償還により、高い水準で推移しているが、宇陀市行政改革大綱
による新規発行額の抑制及び普通交付税算入率の高い起債借入により、年々改善してきている。しかし、今後は、合併特例債の発行期限が平成32年に迫り、各公共施設等の老朽化による更新・改修などの増加により起債発行額が増加していくことが予想される。公営企業も含めた施設等の老朽化に伴う対策と、持続可能な財政運営による地方債の新規発行抑制とのバランスを考えた適正な施設等管理について検討を進める必要がある。</t>
    <rPh sb="1" eb="3">
      <t>ガッペイ</t>
    </rPh>
    <rPh sb="3" eb="5">
      <t>イゼン</t>
    </rPh>
    <rPh sb="7" eb="9">
      <t>ザイゲン</t>
    </rPh>
    <rPh sb="10" eb="13">
      <t>チホウサイ</t>
    </rPh>
    <rPh sb="14" eb="15">
      <t>モト</t>
    </rPh>
    <rPh sb="22" eb="23">
      <t>キュウ</t>
    </rPh>
    <rPh sb="23" eb="25">
      <t>チョウソン</t>
    </rPh>
    <rPh sb="27" eb="29">
      <t>カソ</t>
    </rPh>
    <rPh sb="29" eb="30">
      <t>サイ</t>
    </rPh>
    <rPh sb="123" eb="125">
      <t>カイゼン</t>
    </rPh>
    <rPh sb="136" eb="138">
      <t>コンゴ</t>
    </rPh>
    <rPh sb="140" eb="142">
      <t>ガッペイ</t>
    </rPh>
    <rPh sb="142" eb="144">
      <t>トクレイ</t>
    </rPh>
    <rPh sb="144" eb="145">
      <t>サイ</t>
    </rPh>
    <rPh sb="146" eb="148">
      <t>ハッコウ</t>
    </rPh>
    <rPh sb="148" eb="150">
      <t>キゲン</t>
    </rPh>
    <rPh sb="151" eb="153">
      <t>ヘイセイ</t>
    </rPh>
    <rPh sb="155" eb="156">
      <t>ネン</t>
    </rPh>
    <rPh sb="157" eb="158">
      <t>セマ</t>
    </rPh>
    <rPh sb="160" eb="161">
      <t>カク</t>
    </rPh>
    <rPh sb="161" eb="163">
      <t>コウキョウ</t>
    </rPh>
    <rPh sb="163" eb="165">
      <t>シセツ</t>
    </rPh>
    <rPh sb="165" eb="166">
      <t>トウ</t>
    </rPh>
    <rPh sb="167" eb="170">
      <t>ロウキュウカ</t>
    </rPh>
    <rPh sb="173" eb="175">
      <t>コウシン</t>
    </rPh>
    <rPh sb="176" eb="178">
      <t>カイシュウ</t>
    </rPh>
    <rPh sb="181" eb="183">
      <t>ゾウカ</t>
    </rPh>
    <rPh sb="186" eb="188">
      <t>キサイ</t>
    </rPh>
    <rPh sb="188" eb="191">
      <t>ハッコウガク</t>
    </rPh>
    <rPh sb="192" eb="194">
      <t>ゾウカ</t>
    </rPh>
    <rPh sb="201" eb="203">
      <t>ヨソウ</t>
    </rPh>
    <rPh sb="207" eb="209">
      <t>コウエイ</t>
    </rPh>
    <rPh sb="209" eb="211">
      <t>キギョウ</t>
    </rPh>
    <rPh sb="212" eb="213">
      <t>フク</t>
    </rPh>
    <rPh sb="215" eb="217">
      <t>シセツ</t>
    </rPh>
    <rPh sb="217" eb="218">
      <t>トウ</t>
    </rPh>
    <rPh sb="219" eb="222">
      <t>ロウキュウカ</t>
    </rPh>
    <rPh sb="223" eb="224">
      <t>トモナ</t>
    </rPh>
    <rPh sb="225" eb="227">
      <t>タイサク</t>
    </rPh>
    <rPh sb="229" eb="231">
      <t>ジゾク</t>
    </rPh>
    <rPh sb="231" eb="233">
      <t>カノウ</t>
    </rPh>
    <rPh sb="234" eb="236">
      <t>ザイセイ</t>
    </rPh>
    <rPh sb="236" eb="238">
      <t>ウンエイ</t>
    </rPh>
    <rPh sb="241" eb="244">
      <t>チホウサイ</t>
    </rPh>
    <rPh sb="245" eb="247">
      <t>シンキ</t>
    </rPh>
    <rPh sb="247" eb="249">
      <t>ハッコウ</t>
    </rPh>
    <rPh sb="249" eb="251">
      <t>ヨクセイ</t>
    </rPh>
    <rPh sb="258" eb="259">
      <t>カンガ</t>
    </rPh>
    <rPh sb="261" eb="263">
      <t>テキセイ</t>
    </rPh>
    <rPh sb="264" eb="266">
      <t>シセツ</t>
    </rPh>
    <rPh sb="266" eb="267">
      <t>トウ</t>
    </rPh>
    <rPh sb="267" eb="269">
      <t>カンリ</t>
    </rPh>
    <rPh sb="273" eb="275">
      <t>ケントウ</t>
    </rPh>
    <rPh sb="276" eb="277">
      <t>スス</t>
    </rPh>
    <rPh sb="279" eb="281">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</si>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</sst>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42884</c:v>
                </c:pt>
                <c:pt idx="1">
                  <c:v>59848</c:v>
                </c:pt>
                <c:pt idx="2">
                  <c:v>72672</c:v>
                </c:pt>
                <c:pt idx="3">
                  <c:v>79141</c:v>
                </c:pt>
                <c:pt idx="4">
                  <c:v>75083</c:v>
                </c:pt>
              </c:numCache>
            </c:numRef>
          </c:val>
          <c:smooth val="0"/>
        </c:ser>
        <c:dLbls>
          <c:showLegendKey val="0"/>
          <c:showVal val="0"/>
          <c:showCatName val="0"/>
          <c:showSerName val="0"/>
          <c:showPercent val="0"/>
          <c:showBubbleSize val="0"/>
        </c:dLbls>
        <c:marker val="1"/>
        <c:smooth val="0"/>
        <c:axId val="90306816"/>
        <c:axId val="102175104"/>
      </c:lineChart>
      <c:catAx>
        <c:axId val="9030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75104"/>
        <c:crosses val="autoZero"/>
        <c:auto val="1"/>
        <c:lblAlgn val="ctr"/>
        <c:lblOffset val="100"/>
        <c:tickLblSkip val="1"/>
        <c:tickMarkSkip val="1"/>
        <c:noMultiLvlLbl val="0"/>
      </c:catAx>
      <c:valAx>
        <c:axId val="102175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0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6.79</c:v>
                </c:pt>
                <c:pt idx="1">
                  <c:v>5.24</c:v>
                </c:pt>
                <c:pt idx="2">
                  <c:v>5.61</c:v>
                </c:pt>
                <c:pt idx="3">
                  <c:v>2.29</c:v>
                </c:pt>
                <c:pt idx="4">
                  <c:v>5.36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10.77</c:v>
                </c:pt>
                <c:pt idx="1">
                  <c:v>13.82</c:v>
                </c:pt>
                <c:pt idx="2">
                  <c:v>17.41</c:v>
                </c:pt>
                <c:pt idx="3">
                  <c:v>19.39</c:v>
                </c:pt>
                <c:pt idx="4">
                  <c:v>19.47</c:v>
                </c:pt>
              </c:numCache>
            </c:numRef>
          </c:val>
        </c:ser>
        <c:dLbls>
          <c:showLegendKey val="0"/>
          <c:showVal val="0"/>
          <c:showCatName val="0"/>
          <c:showSerName val="0"/>
          <c:showPercent val="0"/>
          <c:showBubbleSize val="0"/>
        </c:dLbls>
        <c:gapWidth val="250"/>
        <c:overlap val="100"/>
        <c:axId val="108755584"/>
        <c:axId val="10877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6.37</c:v>
                </c:pt>
                <c:pt idx="1">
                  <c:v>0.59</c:v>
                </c:pt>
                <c:pt idx="2">
                  <c:v>4.12</c:v>
                </c:pt>
                <c:pt idx="3">
                  <c:v>-1.73</c:v>
                </c:pt>
                <c:pt idx="4">
                  <c:v>3.1</c:v>
                </c:pt>
              </c:numCache>
            </c:numRef>
          </c:val>
          <c:smooth val="0"/>
        </c:ser>
        <c:dLbls>
          <c:showLegendKey val="0"/>
          <c:showVal val="0"/>
          <c:showCatName val="0"/>
          <c:showSerName val="0"/>
          <c:showPercent val="0"/>
          <c:showBubbleSize val="0"/>
        </c:dLbls>
        <c:marker val="1"/>
        <c:smooth val="0"/>
        <c:axId val="108755584"/>
        <c:axId val="108778240"/>
      </c:lineChart>
      <c:catAx>
        <c:axId val="1087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778240"/>
        <c:crosses val="autoZero"/>
        <c:auto val="1"/>
        <c:lblAlgn val="ctr"/>
        <c:lblOffset val="100"/>
        <c:tickLblSkip val="1"/>
        <c:tickMarkSkip val="1"/>
        <c:noMultiLvlLbl val="0"/>
      </c:catAx>
      <c:valAx>
        <c:axId val="10877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0.44</c:v>
                </c:pt>
                <c:pt idx="2">
                  <c:v>#N/A</c:v>
                </c:pt>
                <c:pt idx="3">
                  <c:v>0.33</c:v>
                </c:pt>
                <c:pt idx="4">
                  <c:v>#N/A</c:v>
                </c:pt>
                <c:pt idx="5">
                  <c:v>0.1</c:v>
                </c:pt>
                <c:pt idx="6">
                  <c:v>#N/A</c:v>
                </c:pt>
                <c:pt idx="7">
                  <c:v>0.06</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0.04</c:v>
                </c:pt>
                <c:pt idx="4">
                  <c:v>0.02</c:v>
                </c:pt>
                <c:pt idx="5">
                  <c:v>#N/A</c:v>
                </c:pt>
                <c:pt idx="6">
                  <c:v>0.09</c:v>
                </c:pt>
                <c:pt idx="7">
                  <c:v>#N/A</c:v>
                </c:pt>
                <c:pt idx="8">
                  <c:v>#N/A</c:v>
                </c:pt>
                <c:pt idx="9">
                  <c:v>0.06</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0.65</c:v>
                </c:pt>
              </c:numCache>
            </c:numRef>
          </c:val>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4.25</c:v>
                </c:pt>
                <c:pt idx="2">
                  <c:v>#N/A</c:v>
                </c:pt>
                <c:pt idx="3">
                  <c:v>4.45</c:v>
                </c:pt>
                <c:pt idx="4">
                  <c:v>#N/A</c:v>
                </c:pt>
                <c:pt idx="5">
                  <c:v>4.67</c:v>
                </c:pt>
                <c:pt idx="6">
                  <c:v>#N/A</c:v>
                </c:pt>
                <c:pt idx="7">
                  <c:v>4.46</c:v>
                </c:pt>
                <c:pt idx="8">
                  <c:v>#N/A</c:v>
                </c:pt>
                <c:pt idx="9">
                  <c:v>4.04</c:v>
                </c:pt>
              </c:numCache>
            </c:numRef>
          </c:val>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8.0299999999999994</c:v>
                </c:pt>
                <c:pt idx="2">
                  <c:v>#N/A</c:v>
                </c:pt>
                <c:pt idx="3">
                  <c:v>8.11</c:v>
                </c:pt>
                <c:pt idx="4">
                  <c:v>#N/A</c:v>
                </c:pt>
                <c:pt idx="5">
                  <c:v>6.98</c:v>
                </c:pt>
                <c:pt idx="6">
                  <c:v>#N/A</c:v>
                </c:pt>
                <c:pt idx="7">
                  <c:v>6</c:v>
                </c:pt>
                <c:pt idx="8">
                  <c:v>#N/A</c:v>
                </c:pt>
                <c:pt idx="9">
                  <c:v>6.27</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5.69</c:v>
                </c:pt>
                <c:pt idx="2">
                  <c:v>#N/A</c:v>
                </c:pt>
                <c:pt idx="3">
                  <c:v>6.42</c:v>
                </c:pt>
                <c:pt idx="4">
                  <c:v>#N/A</c:v>
                </c:pt>
                <c:pt idx="5">
                  <c:v>6.92</c:v>
                </c:pt>
                <c:pt idx="6">
                  <c:v>#N/A</c:v>
                </c:pt>
                <c:pt idx="7">
                  <c:v>7.75</c:v>
                </c:pt>
                <c:pt idx="8">
                  <c:v>#N/A</c:v>
                </c:pt>
                <c:pt idx="9">
                  <c:v>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9.39</c:v>
                </c:pt>
                <c:pt idx="2">
                  <c:v>#N/A</c:v>
                </c:pt>
                <c:pt idx="3">
                  <c:v>8.0500000000000007</c:v>
                </c:pt>
                <c:pt idx="4">
                  <c:v>#N/A</c:v>
                </c:pt>
                <c:pt idx="5">
                  <c:v>8.43</c:v>
                </c:pt>
                <c:pt idx="6">
                  <c:v>#N/A</c:v>
                </c:pt>
                <c:pt idx="7">
                  <c:v>5.08</c:v>
                </c:pt>
                <c:pt idx="8">
                  <c:v>#N/A</c:v>
                </c:pt>
                <c:pt idx="9">
                  <c:v>8.0299999999999994</c:v>
                </c:pt>
              </c:numCache>
            </c:numRef>
          </c:val>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2.96</c:v>
                </c:pt>
                <c:pt idx="1">
                  <c:v>#N/A</c:v>
                </c:pt>
                <c:pt idx="2">
                  <c:v>3.06</c:v>
                </c:pt>
                <c:pt idx="3">
                  <c:v>#N/A</c:v>
                </c:pt>
                <c:pt idx="4">
                  <c:v>2.9</c:v>
                </c:pt>
                <c:pt idx="5">
                  <c:v>#N/A</c:v>
                </c:pt>
                <c:pt idx="6">
                  <c:v>2.8</c:v>
                </c:pt>
                <c:pt idx="7">
                  <c:v>#N/A</c:v>
                </c:pt>
                <c:pt idx="8">
                  <c:v>2.69</c:v>
                </c:pt>
                <c:pt idx="9">
                  <c:v>#N/A</c:v>
                </c:pt>
              </c:numCache>
            </c:numRef>
          </c:val>
        </c:ser>
        <c:ser>
          <c:idx val="9"/>
          <c:order val="9"/>
          <c:tx>
            <c:strRef>
              <c:f>データシート!$A$36</c:f>
              <c:strCache>
                <c:ptCount val="1"/>
                <c:pt idx="0">
                  <c:v>保養センター事業特別会計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9</c:v>
                </c:pt>
                <c:pt idx="1">
                  <c:v>#N/A</c:v>
                </c:pt>
                <c:pt idx="2">
                  <c:v>8.8000000000000007</c:v>
                </c:pt>
                <c:pt idx="3">
                  <c:v>#N/A</c:v>
                </c:pt>
                <c:pt idx="4">
                  <c:v>9.27</c:v>
                </c:pt>
                <c:pt idx="5">
                  <c:v>#N/A</c:v>
                </c:pt>
                <c:pt idx="6">
                  <c:v>6.66</c:v>
                </c:pt>
                <c:pt idx="7">
                  <c:v>#N/A</c:v>
                </c:pt>
                <c:pt idx="8">
                  <c:v>4.96</c:v>
                </c:pt>
                <c:pt idx="9">
                  <c:v>#N/A</c:v>
                </c:pt>
              </c:numCache>
            </c:numRef>
          </c:val>
        </c:ser>
        <c:dLbls>
          <c:showLegendKey val="0"/>
          <c:showVal val="0"/>
          <c:showCatName val="0"/>
          <c:showSerName val="0"/>
          <c:showPercent val="0"/>
          <c:showBubbleSize val="0"/>
        </c:dLbls>
        <c:gapWidth val="150"/>
        <c:overlap val="100"/>
        <c:axId val="90427776"/>
        <c:axId val="90429312"/>
      </c:barChart>
      <c:catAx>
        <c:axId val="9042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29312"/>
        <c:crosses val="autoZero"/>
        <c:auto val="1"/>
        <c:lblAlgn val="ctr"/>
        <c:lblOffset val="100"/>
        <c:tickLblSkip val="1"/>
        <c:tickMarkSkip val="1"/>
        <c:noMultiLvlLbl val="0"/>
      </c:catAx>
      <c:valAx>
        <c:axId val="9042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2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2855</c:v>
                </c:pt>
                <c:pt idx="5">
                  <c:v>2507</c:v>
                </c:pt>
                <c:pt idx="8">
                  <c:v>2533</c:v>
                </c:pt>
                <c:pt idx="11">
                  <c:v>2587</c:v>
                </c:pt>
                <c:pt idx="14">
                  <c:v>2457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56</c:v>
                </c:pt>
                <c:pt idx="6">
                  <c:v>58</c:v>
                </c:pt>
                <c:pt idx="9">
                  <c:v>59</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19</c:v>
                </c:pt>
                <c:pt idx="6">
                  <c:v>15</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580</c:v>
                </c:pt>
                <c:pt idx="3">
                  <c:v>595</c:v>
                </c:pt>
                <c:pt idx="6">
                  <c:v>664</c:v>
                </c:pt>
                <c:pt idx="9">
                  <c:v>646</c:v>
                </c:pt>
                <c:pt idx="12">
                  <c:v>604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c:v>
                </c:pt>
                <c:pt idx="3">
                  <c:v>1</c:v>
                </c:pt>
                <c:pt idx="6">
                  <c:v>1</c:v>
                </c:pt>
                <c:pt idx="9">
                  <c:v>1</c:v>
                </c:pt>
                <c:pt idx="12">
                  <c:v>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3923</c:v>
                </c:pt>
                <c:pt idx="3">
                  <c:v>3634</c:v>
                </c:pt>
                <c:pt idx="6">
                  <c:v>3587</c:v>
                </c:pt>
                <c:pt idx="9">
                  <c:v>3459</c:v>
                </c:pt>
                <c:pt idx="12">
                  <c:v>3298</c:v>
                </c:pt>
              </c:numCache>
            </c:numRef>
          </c:val>
        </c:ser>
        <c:dLbls>
          <c:showLegendKey val="0"/>
          <c:showVal val="0"/>
          <c:showCatName val="0"/>
          <c:showSerName val="0"/>
          <c:showPercent val="0"/>
          <c:showBubbleSize val="0"/>
        </c:dLbls>
        <c:gapWidth val="100"/>
        <c:overlap val="100"/>
        <c:axId val="90157440"/>
        <c:axId val="9015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1727</c:v>
                </c:pt>
                <c:pt idx="2">
                  <c:v>#N/A</c:v>
                </c:pt>
                <c:pt idx="3">
                  <c:v>#N/A</c:v>
                </c:pt>
                <c:pt idx="4">
                  <c:v>1798</c:v>
                </c:pt>
                <c:pt idx="5">
                  <c:v>#N/A</c:v>
                </c:pt>
                <c:pt idx="6">
                  <c:v>#N/A</c:v>
                </c:pt>
                <c:pt idx="7">
                  <c:v>1792</c:v>
                </c:pt>
                <c:pt idx="8">
                  <c:v>#N/A</c:v>
                </c:pt>
                <c:pt idx="9">
                  <c:v>#N/A</c:v>
                </c:pt>
                <c:pt idx="10">
                  <c:v>1578</c:v>
                </c:pt>
                <c:pt idx="11">
                  <c:v>#N/A</c:v>
                </c:pt>
                <c:pt idx="12">
                  <c:v>#N/A</c:v>
                </c:pt>
                <c:pt idx="13">
                  <c:v>1458</c:v>
                </c:pt>
                <c:pt idx="14">
                  <c:v>#N/A</c:v>
                </c:pt>
              </c:numCache>
            </c:numRef>
          </c:val>
          <c:smooth val="0"/>
        </c:ser>
        <c:dLbls>
          <c:showLegendKey val="0"/>
          <c:showVal val="0"/>
          <c:showCatName val="0"/>
          <c:showSerName val="0"/>
          <c:showPercent val="0"/>
          <c:showBubbleSize val="0"/>
        </c:dLbls>
        <c:marker val="1"/>
        <c:smooth val="0"/>
        <c:axId val="90157440"/>
        <c:axId val="90159360"/>
      </c:lineChart>
      <c:catAx>
        <c:axId val="901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59360"/>
        <c:crosses val="autoZero"/>
        <c:auto val="1"/>
        <c:lblAlgn val="ctr"/>
        <c:lblOffset val="100"/>
        <c:tickLblSkip val="1"/>
        <c:tickMarkSkip val="1"/>
        <c:noMultiLvlLbl val="0"/>
      </c:catAx>
      <c:valAx>
        <c:axId val="9015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22943</c:v>
                </c:pt>
                <c:pt idx="5">
                  <c:v>23184</c:v>
                </c:pt>
                <c:pt idx="8">
                  <c:v>23026</c:v>
                </c:pt>
                <c:pt idx="11">
                  <c:v>22764</c:v>
                </c:pt>
                <c:pt idx="14">
                  <c:v>23113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471</c:v>
                </c:pt>
                <c:pt idx="5">
                  <c:v>436</c:v>
                </c:pt>
                <c:pt idx="8">
                  <c:v>390</c:v>
                </c:pt>
                <c:pt idx="11">
                  <c:v>328</c:v>
                </c:pt>
                <c:pt idx="14">
                  <c:v>314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2402</c:v>
                </c:pt>
                <c:pt idx="5">
                  <c:v>2505</c:v>
                </c:pt>
                <c:pt idx="8">
                  <c:v>2834</c:v>
                </c:pt>
                <c:pt idx="11">
                  <c:v>3009</c:v>
                </c:pt>
                <c:pt idx="14">
                  <c:v>3087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5849</c:v>
                </c:pt>
                <c:pt idx="3">
                  <c:v>5819</c:v>
                </c:pt>
                <c:pt idx="6">
                  <c:v>5566</c:v>
                </c:pt>
                <c:pt idx="9">
                  <c:v>4930</c:v>
                </c:pt>
                <c:pt idx="12">
                  <c:v>4653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73</c:v>
                </c:pt>
                <c:pt idx="3">
                  <c:v>69</c:v>
                </c:pt>
                <c:pt idx="6">
                  <c:v>68</c:v>
                </c:pt>
                <c:pt idx="9">
                  <c:v>191</c:v>
                </c:pt>
                <c:pt idx="12">
                  <c:v>353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8994</c:v>
                </c:pt>
                <c:pt idx="3">
                  <c:v>9193</c:v>
                </c:pt>
                <c:pt idx="6">
                  <c:v>9008</c:v>
                </c:pt>
                <c:pt idx="9">
                  <c:v>8601</c:v>
                </c:pt>
                <c:pt idx="12">
                  <c:v>8085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139</c:v>
                </c:pt>
                <c:pt idx="3">
                  <c:v>93</c:v>
                </c:pt>
                <c:pt idx="6">
                  <c:v>46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30495</c:v>
                </c:pt>
                <c:pt idx="3">
                  <c:v>29567</c:v>
                </c:pt>
                <c:pt idx="6">
                  <c:v>28591</c:v>
                </c:pt>
                <c:pt idx="9">
                  <c:v>27700</c:v>
                </c:pt>
                <c:pt idx="12">
                  <c:v>27153</c:v>
                </c:pt>
              </c:numCache>
            </c:numRef>
          </c:val>
        </c:ser>
        <c:dLbls>
          <c:showLegendKey val="0"/>
          <c:showVal val="0"/>
          <c:showCatName val="0"/>
          <c:showSerName val="0"/>
          <c:showPercent val="0"/>
          <c:showBubbleSize val="0"/>
        </c:dLbls>
        <c:gapWidth val="100"/>
        <c:overlap val="100"/>
        <c:axId val="109453312"/>
        <c:axId val="10945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19734</c:v>
                </c:pt>
                <c:pt idx="2">
                  <c:v>#N/A</c:v>
                </c:pt>
                <c:pt idx="3">
                  <c:v>#N/A</c:v>
                </c:pt>
                <c:pt idx="4">
                  <c:v>18616</c:v>
                </c:pt>
                <c:pt idx="5">
                  <c:v>#N/A</c:v>
                </c:pt>
                <c:pt idx="6">
                  <c:v>#N/A</c:v>
                </c:pt>
                <c:pt idx="7">
                  <c:v>17029</c:v>
                </c:pt>
                <c:pt idx="8">
                  <c:v>#N/A</c:v>
                </c:pt>
                <c:pt idx="9">
                  <c:v>#N/A</c:v>
                </c:pt>
                <c:pt idx="10">
                  <c:v>15323</c:v>
                </c:pt>
                <c:pt idx="11">
                  <c:v>#N/A</c:v>
                </c:pt>
                <c:pt idx="12">
                  <c:v>#N/A</c:v>
                </c:pt>
                <c:pt idx="13">
                  <c:v>13730</c:v>
                </c:pt>
                <c:pt idx="14">
                  <c:v>#N/A</c:v>
                </c:pt>
              </c:numCache>
            </c:numRef>
          </c:val>
          <c:smooth val="0"/>
        </c:ser>
        <c:dLbls>
          <c:showLegendKey val="0"/>
          <c:showVal val="0"/>
          <c:showCatName val="0"/>
          <c:showSerName val="0"/>
          <c:showPercent val="0"/>
          <c:showBubbleSize val="0"/>
        </c:dLbls>
        <c:marker val="1"/>
        <c:smooth val="0"/>
        <c:axId val="109453312"/>
        <c:axId val="109455232"/>
      </c:lineChart>
      <c:catAx>
        <c:axId val="1094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455232"/>
        <c:crosses val="autoZero"/>
        <c:auto val="1"/>
        <c:lblAlgn val="ctr"/>
        <c:lblOffset val="100"/>
        <c:tickLblSkip val="1"/>
        <c:tickMarkSkip val="1"/>
        <c:noMultiLvlLbl val="0"/>
      </c:catAx>
      <c:valAx>
        <c:axId val="10945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504384"/>
        <c:axId val="108877696"/>
      </c:scatterChart>
      <c:valAx>
        <c:axId val="109504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77696"/>
        <c:crosses val="autoZero"/>
        <c:crossBetween val="midCat"/>
      </c:valAx>
      <c:valAx>
        <c:axId val="108877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50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19.399999999999999</c:v>
                </c:pt>
                <c:pt idx="1">
                  <c:v>18.600000000000001</c:v>
                </c:pt>
                <c:pt idx="2">
                  <c:v>18</c:v>
                </c:pt>
                <c:pt idx="3">
                  <c:v>17.8</c:v>
                </c:pt>
                <c:pt idx="4">
                  <c:v>16.7</c:v>
                </c:pt>
              </c:numCache>
            </c:numRef>
          </c:xVal>
          <c:yVal>
            <c:numRef>
              <c:f>公会計指標分析・財政指標組合せ分析表!$K$73:$O$73</c:f>
              <c:numCache>
                <c:formatCode>#,##0.0;"▲ "#,##0.0</c:formatCode>
                <c:ptCount val="5"/>
                <c:pt idx="0">
                  <c:v>197.6</c:v>
                </c:pt>
                <c:pt idx="1">
                  <c:v>192</c:v>
                </c:pt>
                <c:pt idx="2">
                  <c:v>174.5</c:v>
                </c:pt>
                <c:pt idx="3">
                  <c:v>161.4</c:v>
                </c:pt>
                <c:pt idx="4">
                  <c:v>143.19999999999999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09005824"/>
        <c:axId val="109012096"/>
      </c:scatterChart>
      <c:valAx>
        <c:axId val="109005824"/>
        <c:scaling>
          <c:orientation val="minMax"/>
          <c:max val="20.200000000000003"/>
          <c:min val="1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12096"/>
        <c:crosses val="autoZero"/>
        <c:crossBetween val="midCat"/>
      </c:valAx>
      <c:valAx>
        <c:axId val="109012096"/>
        <c:scaling>
          <c:orientation val="minMax"/>
          <c:max val="23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0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２６年度と</a:t>
          </a:r>
          <a:r>
            <a:rPr lang="ja-JP" altLang="ja-JP" sz="1100" b="0" i="0" baseline="0">
              <a:solidFill>
                <a:schemeClr val="dk1"/>
              </a:solidFill>
              <a:effectLst/>
              <a:latin typeface="+mn-lt"/>
              <a:ea typeface="+mn-ea"/>
              <a:cs typeface="+mn-cs"/>
            </a:rPr>
            <a:t>比べると、元利償還金は、１</a:t>
          </a:r>
          <a:r>
            <a:rPr lang="ja-JP" altLang="en-US" sz="1100" b="0" i="0" baseline="0">
              <a:solidFill>
                <a:schemeClr val="dk1"/>
              </a:solidFill>
              <a:effectLst/>
              <a:latin typeface="+mn-lt"/>
              <a:ea typeface="+mn-ea"/>
              <a:cs typeface="+mn-cs"/>
            </a:rPr>
            <a:t>６１</a:t>
          </a:r>
          <a:r>
            <a:rPr lang="ja-JP" altLang="ja-JP" sz="1100" b="0" i="0" baseline="0">
              <a:solidFill>
                <a:schemeClr val="dk1"/>
              </a:solidFill>
              <a:effectLst/>
              <a:latin typeface="+mn-lt"/>
              <a:ea typeface="+mn-ea"/>
              <a:cs typeface="+mn-cs"/>
            </a:rPr>
            <a:t>百万円の減であるが、合併以前より財源を地方債に求めてきたことから元利償還金は依然として高水準となっている。合併後は新規発行額を抑制</a:t>
          </a:r>
          <a:r>
            <a:rPr lang="ja-JP" altLang="en-US" sz="1100" b="0" i="0" baseline="0">
              <a:solidFill>
                <a:schemeClr val="dk1"/>
              </a:solidFill>
              <a:effectLst/>
              <a:latin typeface="+mn-lt"/>
              <a:ea typeface="+mn-ea"/>
              <a:cs typeface="+mn-cs"/>
            </a:rPr>
            <a:t>してきたこと</a:t>
          </a:r>
          <a:r>
            <a:rPr lang="ja-JP" altLang="ja-JP" sz="1100" b="0" i="0" baseline="0">
              <a:solidFill>
                <a:schemeClr val="dk1"/>
              </a:solidFill>
              <a:effectLst/>
              <a:latin typeface="+mn-lt"/>
              <a:ea typeface="+mn-ea"/>
              <a:cs typeface="+mn-cs"/>
            </a:rPr>
            <a:t>、並びに有利な起債である合併特例債や過疎債を中心に</a:t>
          </a:r>
          <a:r>
            <a:rPr lang="ja-JP" altLang="en-US" sz="1100" b="0" i="0" baseline="0">
              <a:solidFill>
                <a:schemeClr val="dk1"/>
              </a:solidFill>
              <a:effectLst/>
              <a:latin typeface="+mn-lt"/>
              <a:ea typeface="+mn-ea"/>
              <a:cs typeface="+mn-cs"/>
            </a:rPr>
            <a:t>起債</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ことから分子は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減少傾向にある。</a:t>
          </a:r>
          <a:endParaRPr lang="ja-JP" altLang="ja-JP" sz="1400">
            <a:effectLst/>
          </a:endParaRPr>
        </a:p>
        <a:p>
          <a:pPr rtl="0"/>
          <a:r>
            <a:rPr lang="ja-JP" altLang="ja-JP" sz="1100" b="0" i="0" baseline="0">
              <a:solidFill>
                <a:schemeClr val="dk1"/>
              </a:solidFill>
              <a:effectLst/>
              <a:latin typeface="+mn-lt"/>
              <a:ea typeface="+mn-ea"/>
              <a:cs typeface="+mn-cs"/>
            </a:rPr>
            <a:t>　しかしながら、</a:t>
          </a:r>
          <a:r>
            <a:rPr lang="ja-JP" altLang="en-US" sz="1100" b="0" i="0" baseline="0">
              <a:solidFill>
                <a:schemeClr val="dk1"/>
              </a:solidFill>
              <a:effectLst/>
              <a:latin typeface="+mn-lt"/>
              <a:ea typeface="+mn-ea"/>
              <a:cs typeface="+mn-cs"/>
            </a:rPr>
            <a:t>簡易水道</a:t>
          </a:r>
          <a:r>
            <a:rPr lang="ja-JP" altLang="ja-JP" sz="1100" b="0" i="0" baseline="0">
              <a:solidFill>
                <a:schemeClr val="dk1"/>
              </a:solidFill>
              <a:effectLst/>
              <a:latin typeface="+mn-lt"/>
              <a:ea typeface="+mn-ea"/>
              <a:cs typeface="+mn-cs"/>
            </a:rPr>
            <a:t>事業特別会計や</a:t>
          </a:r>
          <a:r>
            <a:rPr lang="ja-JP" altLang="en-US" sz="1100" b="0" i="0" baseline="0">
              <a:solidFill>
                <a:schemeClr val="dk1"/>
              </a:solidFill>
              <a:effectLst/>
              <a:latin typeface="+mn-lt"/>
              <a:ea typeface="+mn-ea"/>
              <a:cs typeface="+mn-cs"/>
            </a:rPr>
            <a:t>下水道事業特別会計</a:t>
          </a:r>
          <a:r>
            <a:rPr lang="ja-JP" altLang="ja-JP" sz="1100" b="0" i="0" baseline="0">
              <a:solidFill>
                <a:schemeClr val="dk1"/>
              </a:solidFill>
              <a:effectLst/>
              <a:latin typeface="+mn-lt"/>
              <a:ea typeface="+mn-ea"/>
              <a:cs typeface="+mn-cs"/>
            </a:rPr>
            <a:t>に対する</a:t>
          </a:r>
          <a:r>
            <a:rPr lang="ja-JP" altLang="en-US" sz="1100" b="0" i="0" baseline="0">
              <a:solidFill>
                <a:schemeClr val="dk1"/>
              </a:solidFill>
              <a:effectLst/>
              <a:latin typeface="+mn-lt"/>
              <a:ea typeface="+mn-ea"/>
              <a:cs typeface="+mn-cs"/>
            </a:rPr>
            <a:t>繰出</a:t>
          </a:r>
          <a:r>
            <a:rPr lang="ja-JP" altLang="ja-JP" sz="1100" b="0" i="0" baseline="0">
              <a:solidFill>
                <a:schemeClr val="dk1"/>
              </a:solidFill>
              <a:effectLst/>
              <a:latin typeface="+mn-lt"/>
              <a:ea typeface="+mn-ea"/>
              <a:cs typeface="+mn-cs"/>
            </a:rPr>
            <a:t>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高水準のままである。</a:t>
          </a:r>
          <a:r>
            <a:rPr lang="ja-JP" altLang="en-US" sz="1100" b="0" i="0" baseline="0">
              <a:solidFill>
                <a:schemeClr val="dk1"/>
              </a:solidFill>
              <a:effectLst/>
              <a:latin typeface="+mn-lt"/>
              <a:ea typeface="+mn-ea"/>
              <a:cs typeface="+mn-cs"/>
            </a:rPr>
            <a:t>施設や管路の老朽化に伴う更新や統廃合などを今後進めるに従い、繰出額が増加すると見込まれる。人口が減少する中、各施設の維持について、見直しを行う必要がある。</a:t>
          </a:r>
          <a:r>
            <a:rPr lang="ja-JP" altLang="ja-JP" sz="1100" b="0" i="0" baseline="0">
              <a:solidFill>
                <a:schemeClr val="dk1"/>
              </a:solidFill>
              <a:effectLst/>
              <a:latin typeface="+mn-lt"/>
              <a:ea typeface="+mn-ea"/>
              <a:cs typeface="+mn-cs"/>
            </a:rPr>
            <a:t>第３次宇陀市行政改革大綱に則り、選択と集中の理念のもと引き続き</a:t>
          </a:r>
          <a:r>
            <a:rPr lang="ja-JP" altLang="en-US" sz="1100" b="0" i="0" baseline="0">
              <a:solidFill>
                <a:schemeClr val="dk1"/>
              </a:solidFill>
              <a:effectLst/>
              <a:latin typeface="+mn-lt"/>
              <a:ea typeface="+mn-ea"/>
              <a:cs typeface="+mn-cs"/>
            </a:rPr>
            <a:t>持続可能な財政運営</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将来負担額については、</a:t>
          </a:r>
          <a:r>
            <a:rPr lang="ja-JP" altLang="en-US" sz="1100" b="0" i="0" baseline="0">
              <a:solidFill>
                <a:schemeClr val="dk1"/>
              </a:solidFill>
              <a:effectLst/>
              <a:latin typeface="+mn-lt"/>
              <a:ea typeface="+mn-ea"/>
              <a:cs typeface="+mn-cs"/>
            </a:rPr>
            <a:t>合併後の</a:t>
          </a:r>
          <a:r>
            <a:rPr lang="ja-JP" altLang="ja-JP" sz="1100" b="0" i="0" baseline="0">
              <a:solidFill>
                <a:schemeClr val="dk1"/>
              </a:solidFill>
              <a:effectLst/>
              <a:latin typeface="+mn-lt"/>
              <a:ea typeface="+mn-ea"/>
              <a:cs typeface="+mn-cs"/>
            </a:rPr>
            <a:t>地方債の新規発行額の抑制により、普通会計に係る地方債残高は年々減少している。同じく地方債の発行抑制により、公営企業債に対する繰出金も、減少し、退職手当負担見込額も、職員数の減少により、減ってい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将来負担比率の</a:t>
          </a:r>
          <a:r>
            <a:rPr lang="ja-JP" altLang="ja-JP" sz="1100" b="0" i="0" baseline="0">
              <a:solidFill>
                <a:schemeClr val="dk1"/>
              </a:solidFill>
              <a:effectLst/>
              <a:latin typeface="+mn-lt"/>
              <a:ea typeface="+mn-ea"/>
              <a:cs typeface="+mn-cs"/>
            </a:rPr>
            <a:t>分子は、徐々に改善して</a:t>
          </a:r>
          <a:r>
            <a:rPr lang="ja-JP" altLang="en-US" sz="1100" b="0" i="0" baseline="0">
              <a:solidFill>
                <a:schemeClr val="dk1"/>
              </a:solidFill>
              <a:effectLst/>
              <a:latin typeface="+mn-lt"/>
              <a:ea typeface="+mn-ea"/>
              <a:cs typeface="+mn-cs"/>
            </a:rPr>
            <a:t>きているが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は、合併特例債の発行期限が平成３２年に迫り、各施設等の老朽化による更新・改修などの増加により起債発行額が増加していくことが予想される。公営企業も含めた</a:t>
          </a:r>
          <a:r>
            <a:rPr lang="ja-JP" altLang="ja-JP" sz="1100" b="0" i="0" baseline="0">
              <a:solidFill>
                <a:schemeClr val="dk1"/>
              </a:solidFill>
              <a:effectLst/>
              <a:latin typeface="+mn-lt"/>
              <a:ea typeface="+mn-ea"/>
              <a:cs typeface="+mn-cs"/>
            </a:rPr>
            <a:t>施設等の老朽化に伴う対策と、</a:t>
          </a:r>
          <a:r>
            <a:rPr lang="ja-JP" altLang="en-US" sz="1100" b="0" i="0" baseline="0">
              <a:solidFill>
                <a:schemeClr val="dk1"/>
              </a:solidFill>
              <a:effectLst/>
              <a:latin typeface="+mn-lt"/>
              <a:ea typeface="+mn-ea"/>
              <a:cs typeface="+mn-cs"/>
            </a:rPr>
            <a:t>持続可能な財政運営による</a:t>
          </a:r>
          <a:r>
            <a:rPr lang="ja-JP" altLang="ja-JP" sz="1100" b="0" i="0" baseline="0">
              <a:solidFill>
                <a:schemeClr val="dk1"/>
              </a:solidFill>
              <a:effectLst/>
              <a:latin typeface="+mn-lt"/>
              <a:ea typeface="+mn-ea"/>
              <a:cs typeface="+mn-cs"/>
            </a:rPr>
            <a:t>地方債の新規発行抑制とのバランスを考えた、適正な施設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管理について検討を進める必要がある。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32,290
32,105
247.50
19,448,972
18,753,877
642,168
11,981,387
27,153,343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32,290
32,105
247.50
19,448,972
18,753,877
642,168
11,981,387
27,153,343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32,290
32,105
247.50
19,448,972
18,753,877
642,168
11,981,387
27,153,343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32,290
32,105
247.50
19,448,972
18,753,877
642,168
11,981,387
27,153,343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中山間地域に位置し、確固たる基幹産業や企業がないため、財政基盤が脆弱である。また、大阪等のベットタウンであったが住み替えや世代交代が進まず、勤労世代の退職・高齢化により、主たる税収である個人市民税は、平成１９年度以降逓減している。固定資産税においても、地価や家屋の新築が低迷しており、</a:t>
          </a:r>
          <a:r>
            <a:rPr lang="ja-JP" altLang="en-US" sz="1000" b="0" i="0" baseline="0">
              <a:solidFill>
                <a:schemeClr val="dk1"/>
              </a:solidFill>
              <a:effectLst/>
              <a:latin typeface="+mn-lt"/>
              <a:ea typeface="+mn-ea"/>
              <a:cs typeface="+mn-cs"/>
            </a:rPr>
            <a:t>減少。ただし、基準</a:t>
          </a:r>
          <a:r>
            <a:rPr lang="ja-JP" altLang="ja-JP" sz="1000" b="0" i="0" baseline="0">
              <a:solidFill>
                <a:schemeClr val="dk1"/>
              </a:solidFill>
              <a:effectLst/>
              <a:latin typeface="+mn-lt"/>
              <a:ea typeface="+mn-ea"/>
              <a:cs typeface="+mn-cs"/>
            </a:rPr>
            <a:t>財政収入額は</a:t>
          </a:r>
          <a:r>
            <a:rPr lang="ja-JP" altLang="en-US" sz="1000" b="0" i="0" baseline="0">
              <a:solidFill>
                <a:schemeClr val="dk1"/>
              </a:solidFill>
              <a:effectLst/>
              <a:latin typeface="+mn-lt"/>
              <a:ea typeface="+mn-ea"/>
              <a:cs typeface="+mn-cs"/>
            </a:rPr>
            <a:t>地方消費税引き上げ分により微増</a:t>
          </a:r>
          <a:r>
            <a:rPr lang="ja-JP" altLang="ja-JP" sz="1000" b="0" i="0" baseline="0">
              <a:solidFill>
                <a:schemeClr val="dk1"/>
              </a:solidFill>
              <a:effectLst/>
              <a:latin typeface="+mn-lt"/>
              <a:ea typeface="+mn-ea"/>
              <a:cs typeface="+mn-cs"/>
            </a:rPr>
            <a:t>。しかし、基準財政需要額も</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しているため、指数は変化なし。類似団体</a:t>
          </a:r>
          <a:r>
            <a:rPr lang="ja-JP" altLang="en-US" sz="1000" b="0" i="0" baseline="0">
              <a:solidFill>
                <a:schemeClr val="dk1"/>
              </a:solidFill>
              <a:effectLst/>
              <a:latin typeface="+mn-lt"/>
              <a:ea typeface="+mn-ea"/>
              <a:cs typeface="+mn-cs"/>
            </a:rPr>
            <a:t>内の平均が下がったので、昨年より順位が上がった。</a:t>
          </a:r>
          <a:endParaRPr lang="ja-JP" altLang="ja-JP" sz="1000">
            <a:effectLst/>
          </a:endParaRPr>
        </a:p>
        <a:p>
          <a:pPr rtl="0"/>
          <a:r>
            <a:rPr lang="ja-JP" altLang="ja-JP" sz="1000" b="0" i="0" baseline="0">
              <a:solidFill>
                <a:schemeClr val="dk1"/>
              </a:solidFill>
              <a:effectLst/>
              <a:latin typeface="+mn-lt"/>
              <a:ea typeface="+mn-ea"/>
              <a:cs typeface="+mn-cs"/>
            </a:rPr>
            <a:t>　今後は、さらに、高齢社会の進展に加え、人口の減少による過疎化が進む中、第３次宇陀市行政改革大綱（平成２７から３１年度）、宇陀市まち・ひと・しごと創生総合戦略（平成２７年１２月）</a:t>
          </a:r>
          <a:r>
            <a:rPr lang="ja-JP" altLang="en-US" sz="1000" b="0" i="0" baseline="0">
              <a:solidFill>
                <a:schemeClr val="dk1"/>
              </a:solidFill>
              <a:effectLst/>
              <a:latin typeface="+mn-lt"/>
              <a:ea typeface="+mn-ea"/>
              <a:cs typeface="+mn-cs"/>
            </a:rPr>
            <a:t>に基づき</a:t>
          </a:r>
          <a:r>
            <a:rPr lang="ja-JP" altLang="ja-JP" sz="1000" b="0" i="0" baseline="0">
              <a:solidFill>
                <a:schemeClr val="dk1"/>
              </a:solidFill>
              <a:effectLst/>
              <a:latin typeface="+mn-lt"/>
              <a:ea typeface="+mn-ea"/>
              <a:cs typeface="+mn-cs"/>
            </a:rPr>
            <a:t>、人口の増、収入の増を図り、一方で、時代に即した組織体制の見直しや持続可能な財政運営を行うよう努める。</a:t>
          </a:r>
          <a:endParaRPr lang="ja-JP" altLang="ja-JP" sz="10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経常収支比率は合併後年々改善していたが、</a:t>
          </a:r>
          <a:r>
            <a:rPr lang="ja-JP" altLang="en-US" sz="1000" b="0" i="0" baseline="0">
              <a:solidFill>
                <a:schemeClr val="dk1"/>
              </a:solidFill>
              <a:effectLst/>
              <a:latin typeface="+mn-lt"/>
              <a:ea typeface="+mn-ea"/>
              <a:cs typeface="+mn-cs"/>
            </a:rPr>
            <a:t>隔年で</a:t>
          </a:r>
          <a:r>
            <a:rPr lang="ja-JP" altLang="ja-JP" sz="1000" b="0" i="0" baseline="0">
              <a:solidFill>
                <a:schemeClr val="dk1"/>
              </a:solidFill>
              <a:effectLst/>
              <a:latin typeface="+mn-lt"/>
              <a:ea typeface="+mn-ea"/>
              <a:cs typeface="+mn-cs"/>
            </a:rPr>
            <a:t>悪化、</a:t>
          </a:r>
          <a:r>
            <a:rPr lang="ja-JP" altLang="en-US" sz="1000" b="0" i="0" baseline="0">
              <a:solidFill>
                <a:schemeClr val="dk1"/>
              </a:solidFill>
              <a:effectLst/>
              <a:latin typeface="+mn-lt"/>
              <a:ea typeface="+mn-ea"/>
              <a:cs typeface="+mn-cs"/>
            </a:rPr>
            <a:t>改善を繰り返している。</a:t>
          </a:r>
          <a:r>
            <a:rPr lang="ja-JP" altLang="ja-JP" sz="1000" b="0" i="0" baseline="0">
              <a:solidFill>
                <a:schemeClr val="dk1"/>
              </a:solidFill>
              <a:effectLst/>
              <a:latin typeface="+mn-lt"/>
              <a:ea typeface="+mn-ea"/>
              <a:cs typeface="+mn-cs"/>
            </a:rPr>
            <a:t>平成</a:t>
          </a:r>
          <a:r>
            <a:rPr lang="ja-JP" altLang="en-US" sz="1000" b="0" i="0" baseline="0">
              <a:solidFill>
                <a:schemeClr val="dk1"/>
              </a:solidFill>
              <a:effectLst/>
              <a:latin typeface="+mn-lt"/>
              <a:ea typeface="+mn-ea"/>
              <a:cs typeface="+mn-cs"/>
            </a:rPr>
            <a:t>２７</a:t>
          </a:r>
          <a:r>
            <a:rPr lang="ja-JP" altLang="ja-JP" sz="1000" b="0" i="0" baseline="0">
              <a:solidFill>
                <a:schemeClr val="dk1"/>
              </a:solidFill>
              <a:effectLst/>
              <a:latin typeface="+mn-lt"/>
              <a:ea typeface="+mn-ea"/>
              <a:cs typeface="+mn-cs"/>
            </a:rPr>
            <a:t>年度は、昨年度と比べて２．</a:t>
          </a:r>
          <a:r>
            <a:rPr lang="ja-JP" altLang="en-US" sz="1000" b="0" i="0" baseline="0">
              <a:solidFill>
                <a:schemeClr val="dk1"/>
              </a:solidFill>
              <a:effectLst/>
              <a:latin typeface="+mn-lt"/>
              <a:ea typeface="+mn-ea"/>
              <a:cs typeface="+mn-cs"/>
            </a:rPr>
            <a:t>０</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改善</a:t>
          </a:r>
          <a:r>
            <a:rPr lang="ja-JP" altLang="ja-JP" sz="1000" b="0" i="0" baseline="0">
              <a:solidFill>
                <a:schemeClr val="dk1"/>
              </a:solidFill>
              <a:effectLst/>
              <a:latin typeface="+mn-lt"/>
              <a:ea typeface="+mn-ea"/>
              <a:cs typeface="+mn-cs"/>
            </a:rPr>
            <a:t>した。経常一般財源の大半を占める普通交付税のほか、市税、臨時財政対策債が減少し</a:t>
          </a:r>
          <a:r>
            <a:rPr lang="ja-JP" altLang="en-US" sz="1000" b="0" i="0" baseline="0">
              <a:solidFill>
                <a:schemeClr val="dk1"/>
              </a:solidFill>
              <a:effectLst/>
              <a:latin typeface="+mn-lt"/>
              <a:ea typeface="+mn-ea"/>
              <a:cs typeface="+mn-cs"/>
            </a:rPr>
            <a:t>たが</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地方消費税交付金が増加したためである。</a:t>
          </a:r>
          <a:r>
            <a:rPr lang="ja-JP" altLang="ja-JP" sz="1000" b="0" i="0" baseline="0">
              <a:solidFill>
                <a:schemeClr val="dk1"/>
              </a:solidFill>
              <a:effectLst/>
              <a:latin typeface="+mn-lt"/>
              <a:ea typeface="+mn-ea"/>
              <a:cs typeface="+mn-cs"/>
            </a:rPr>
            <a:t>また、経常一般財源充当額が、</a:t>
          </a:r>
          <a:r>
            <a:rPr lang="ja-JP" altLang="en-US" sz="1000" b="0" i="0" baseline="0">
              <a:solidFill>
                <a:schemeClr val="dk1"/>
              </a:solidFill>
              <a:effectLst/>
              <a:latin typeface="+mn-lt"/>
              <a:ea typeface="+mn-ea"/>
              <a:cs typeface="+mn-cs"/>
            </a:rPr>
            <a:t>公債費の減少により下がった</a:t>
          </a:r>
          <a:r>
            <a:rPr lang="ja-JP" altLang="ja-JP" sz="1000" b="0" i="0" baseline="0">
              <a:solidFill>
                <a:schemeClr val="dk1"/>
              </a:solidFill>
              <a:effectLst/>
              <a:latin typeface="+mn-lt"/>
              <a:ea typeface="+mn-ea"/>
              <a:cs typeface="+mn-cs"/>
            </a:rPr>
            <a:t>ことによるものである。</a:t>
          </a:r>
          <a:endParaRPr lang="ja-JP" altLang="ja-JP" sz="1000">
            <a:effectLst/>
          </a:endParaRPr>
        </a:p>
        <a:p>
          <a:pPr rtl="0"/>
          <a:r>
            <a:rPr lang="ja-JP" altLang="ja-JP" sz="1000" b="0" i="0" baseline="0">
              <a:solidFill>
                <a:schemeClr val="dk1"/>
              </a:solidFill>
              <a:effectLst/>
              <a:latin typeface="+mn-lt"/>
              <a:ea typeface="+mn-ea"/>
              <a:cs typeface="+mn-cs"/>
            </a:rPr>
            <a:t>　人件費、公債費については、宇陀市行政改革大綱等により職員定数管理と地方債新規発行の制限をしていることから、年々減少してはいるものの、物件費</a:t>
          </a:r>
          <a:r>
            <a:rPr lang="ja-JP" altLang="en-US" sz="1000" b="0" i="0" baseline="0">
              <a:solidFill>
                <a:schemeClr val="dk1"/>
              </a:solidFill>
              <a:effectLst/>
              <a:latin typeface="+mn-lt"/>
              <a:ea typeface="+mn-ea"/>
              <a:cs typeface="+mn-cs"/>
            </a:rPr>
            <a:t>や</a:t>
          </a:r>
          <a:r>
            <a:rPr lang="ja-JP" altLang="ja-JP" sz="1000" b="0" i="0" baseline="0">
              <a:solidFill>
                <a:schemeClr val="dk1"/>
              </a:solidFill>
              <a:effectLst/>
              <a:latin typeface="+mn-lt"/>
              <a:ea typeface="+mn-ea"/>
              <a:cs typeface="+mn-cs"/>
            </a:rPr>
            <a:t>、奈良交通路線バスやまちづくり協議会補助金等が増加したため</a:t>
          </a:r>
          <a:r>
            <a:rPr lang="ja-JP" altLang="en-US" sz="1000" b="0" i="0" baseline="0">
              <a:solidFill>
                <a:schemeClr val="dk1"/>
              </a:solidFill>
              <a:effectLst/>
              <a:latin typeface="+mn-lt"/>
              <a:ea typeface="+mn-ea"/>
              <a:cs typeface="+mn-cs"/>
            </a:rPr>
            <a:t>補助費等が増加している。</a:t>
          </a:r>
          <a:r>
            <a:rPr lang="ja-JP" altLang="ja-JP" sz="1000" b="0" i="0" baseline="0">
              <a:solidFill>
                <a:schemeClr val="dk1"/>
              </a:solidFill>
              <a:effectLst/>
              <a:latin typeface="+mn-lt"/>
              <a:ea typeface="+mn-ea"/>
              <a:cs typeface="+mn-cs"/>
            </a:rPr>
            <a:t>物件費については、委託料と光熱水費の増加が要因である。職員が減少した分を委託で補っているためと考えられる。今後、第３次宇陀市行政改革大綱により、適正な組織体制の検討や、事務見直しを進め、人件費のみならず、物件費等においても節減に努める</a:t>
          </a:r>
          <a:r>
            <a:rPr lang="ja-JP" altLang="en-US" sz="1000" b="0" i="0" baseline="0">
              <a:solidFill>
                <a:schemeClr val="dk1"/>
              </a:solidFill>
              <a:effectLst/>
              <a:latin typeface="+mn-lt"/>
              <a:ea typeface="+mn-ea"/>
              <a:cs typeface="+mn-cs"/>
            </a:rPr>
            <a:t>が、補助費等の節減は難しい</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139488</xdr:rowOff>
    </xdr:from>
    <xdr:to>
      <xdr:col>7</xdr:col>
      <xdr:colOff>152400</xdr:colOff>
      <xdr:row>62</xdr:row>
      <xdr:rowOff>48471</xdr:rowOff>
    </xdr:to>
    <xdr:cxnSp macro="">
      <xdr:nvCxnSpPr>
        <xdr:cNvPr id="131" name="直線コネクタ 130"/>
        <xdr:cNvCxnSpPr/>
      </xdr:nvCxnSpPr>
      <xdr:spPr>
        <a:xfrm flipV="1">
          <a:off x="4114800" y="105979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103294</xdr:rowOff>
    </xdr:from>
    <xdr:to>
      <xdr:col>6</xdr:col>
      <xdr:colOff>0</xdr:colOff>
      <xdr:row>62</xdr:row>
      <xdr:rowOff>48471</xdr:rowOff>
    </xdr:to>
    <xdr:cxnSp macro="">
      <xdr:nvCxnSpPr>
        <xdr:cNvPr id="134" name="直線コネクタ 133"/>
        <xdr:cNvCxnSpPr/>
      </xdr:nvCxnSpPr>
      <xdr:spPr>
        <a:xfrm>
          <a:off x="3225800" y="1056174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103294</xdr:rowOff>
    </xdr:from>
    <xdr:to>
      <xdr:col>4</xdr:col>
      <xdr:colOff>482600</xdr:colOff>
      <xdr:row>62</xdr:row>
      <xdr:rowOff>24342</xdr:rowOff>
    </xdr:to>
    <xdr:cxnSp macro="">
      <xdr:nvCxnSpPr>
        <xdr:cNvPr id="137" name="直線コネクタ 136"/>
        <xdr:cNvCxnSpPr/>
      </xdr:nvCxnSpPr>
      <xdr:spPr>
        <a:xfrm flipV="1">
          <a:off x="2336800" y="1056174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62</xdr:row>
      <xdr:rowOff>24342</xdr:rowOff>
    </xdr:to>
    <xdr:cxnSp macro="">
      <xdr:nvCxnSpPr>
        <xdr:cNvPr id="140" name="直線コネクタ 139"/>
        <xdr:cNvCxnSpPr/>
      </xdr:nvCxnSpPr>
      <xdr:spPr>
        <a:xfrm>
          <a:off x="1447800" y="1050544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88688</xdr:rowOff>
    </xdr:from>
    <xdr:to>
      <xdr:col>7</xdr:col>
      <xdr:colOff>203200</xdr:colOff>
      <xdr:row>62</xdr:row>
      <xdr:rowOff>18838</xdr:rowOff>
    </xdr:to>
    <xdr:sp macro="" textlink="">
      <xdr:nvSpPr>
        <xdr:cNvPr id="150" name="円/楕円 149"/>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60765</xdr:rowOff>
    </xdr:from>
    <xdr:ext cx="762000" cy="259045"/>
    <xdr:sp macro="" textlink="">
      <xdr:nvSpPr>
        <xdr:cNvPr id="151" name="財政構造の弾力性該当値テキスト"/>
        <xdr:cNvSpPr txBox="1"/>
      </xdr:nvSpPr>
      <xdr:spPr>
        <a:xfrm>
          <a:off x="5041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169121</xdr:rowOff>
    </xdr:from>
    <xdr:to>
      <xdr:col>6</xdr:col>
      <xdr:colOff>50800</xdr:colOff>
      <xdr:row>62</xdr:row>
      <xdr:rowOff>99271</xdr:rowOff>
    </xdr:to>
    <xdr:sp macro="" textlink="">
      <xdr:nvSpPr>
        <xdr:cNvPr id="152" name="円/楕円 151"/>
        <xdr:cNvSpPr/>
      </xdr:nvSpPr>
      <xdr:spPr>
        <a:xfrm>
          <a:off x="4064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84048</xdr:rowOff>
    </xdr:from>
    <xdr:ext cx="736600" cy="259045"/>
    <xdr:sp macro="" textlink="">
      <xdr:nvSpPr>
        <xdr:cNvPr id="153" name="テキスト ボックス 152"/>
        <xdr:cNvSpPr txBox="1"/>
      </xdr:nvSpPr>
      <xdr:spPr>
        <a:xfrm>
          <a:off x="3733800" y="10713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52494</xdr:rowOff>
    </xdr:from>
    <xdr:to>
      <xdr:col>4</xdr:col>
      <xdr:colOff>533400</xdr:colOff>
      <xdr:row>61</xdr:row>
      <xdr:rowOff>154094</xdr:rowOff>
    </xdr:to>
    <xdr:sp macro="" textlink="">
      <xdr:nvSpPr>
        <xdr:cNvPr id="154" name="円/楕円 153"/>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138871</xdr:rowOff>
    </xdr:from>
    <xdr:ext cx="762000" cy="259045"/>
    <xdr:sp macro="" textlink="">
      <xdr:nvSpPr>
        <xdr:cNvPr id="155" name="テキスト ボックス 154"/>
        <xdr:cNvSpPr txBox="1"/>
      </xdr:nvSpPr>
      <xdr:spPr>
        <a:xfrm>
          <a:off x="2844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144992</xdr:rowOff>
    </xdr:from>
    <xdr:to>
      <xdr:col>3</xdr:col>
      <xdr:colOff>330200</xdr:colOff>
      <xdr:row>62</xdr:row>
      <xdr:rowOff>75142</xdr:rowOff>
    </xdr:to>
    <xdr:sp macro="" textlink="">
      <xdr:nvSpPr>
        <xdr:cNvPr id="156" name="円/楕円 155"/>
        <xdr:cNvSpPr/>
      </xdr:nvSpPr>
      <xdr:spPr>
        <a:xfrm>
          <a:off x="2286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59919</xdr:rowOff>
    </xdr:from>
    <xdr:ext cx="762000" cy="259045"/>
    <xdr:sp macro="" textlink="">
      <xdr:nvSpPr>
        <xdr:cNvPr id="157" name="テキスト ボックス 156"/>
        <xdr:cNvSpPr txBox="1"/>
      </xdr:nvSpPr>
      <xdr:spPr>
        <a:xfrm>
          <a:off x="1955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82567</xdr:rowOff>
    </xdr:from>
    <xdr:ext cx="762000" cy="259045"/>
    <xdr:sp macro="" textlink="">
      <xdr:nvSpPr>
        <xdr:cNvPr id="159" name="テキスト ボックス 158"/>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類似団体を上回る要因は前年度と同様、人件費総額にある。合併後、勧奨退職制度の導入や新規採用者の抑制、施設の統廃合など様々な方策を講じていることにより、年々減少している。平成１７年度から</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の１０年間で</a:t>
          </a: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３０．１</a:t>
          </a:r>
          <a:r>
            <a:rPr lang="ja-JP" altLang="ja-JP" sz="1100" b="0" i="0" baseline="0">
              <a:solidFill>
                <a:schemeClr val="dk1"/>
              </a:solidFill>
              <a:effectLst/>
              <a:latin typeface="+mn-lt"/>
              <a:ea typeface="+mn-ea"/>
              <a:cs typeface="+mn-cs"/>
            </a:rPr>
            <a:t>％減少している。しかし、依然として類似団体に比べて多い状況である。一方、人件費削減により業務委託が増加する傾向にあり、物件費が増加している。また、</a:t>
          </a:r>
          <a:r>
            <a:rPr lang="ja-JP" altLang="en-US" sz="1100" b="0" i="0" baseline="0">
              <a:solidFill>
                <a:schemeClr val="dk1"/>
              </a:solidFill>
              <a:effectLst/>
              <a:latin typeface="+mn-lt"/>
              <a:ea typeface="+mn-ea"/>
              <a:cs typeface="+mn-cs"/>
            </a:rPr>
            <a:t>施設の老朽化により維持補修費も増加している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今後は、第３次行政改革大綱（平成２７から３１年度対象）により、社会経済情勢の変化を踏まえ、対応すべき行政需要の範囲や事務事業の見直しを行い、行政組織のスリム化及び公共施設等総合管理計画の作成に取り組み、公共施設の適正管理を図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84494</xdr:rowOff>
    </xdr:from>
    <xdr:to>
      <xdr:col>7</xdr:col>
      <xdr:colOff>152400</xdr:colOff>
      <xdr:row>83</xdr:row>
      <xdr:rowOff>156973</xdr:rowOff>
    </xdr:to>
    <xdr:cxnSp macro="">
      <xdr:nvCxnSpPr>
        <xdr:cNvPr id="194" name="直線コネクタ 193"/>
        <xdr:cNvCxnSpPr/>
      </xdr:nvCxnSpPr>
      <xdr:spPr>
        <a:xfrm>
          <a:off x="4114800" y="14314844"/>
          <a:ext cx="8382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28263</xdr:rowOff>
    </xdr:from>
    <xdr:to>
      <xdr:col>6</xdr:col>
      <xdr:colOff>0</xdr:colOff>
      <xdr:row>83</xdr:row>
      <xdr:rowOff>84494</xdr:rowOff>
    </xdr:to>
    <xdr:cxnSp macro="">
      <xdr:nvCxnSpPr>
        <xdr:cNvPr id="197" name="直線コネクタ 196"/>
        <xdr:cNvCxnSpPr/>
      </xdr:nvCxnSpPr>
      <xdr:spPr>
        <a:xfrm>
          <a:off x="3225800" y="14258613"/>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28263</xdr:rowOff>
    </xdr:from>
    <xdr:to>
      <xdr:col>4</xdr:col>
      <xdr:colOff>482600</xdr:colOff>
      <xdr:row>83</xdr:row>
      <xdr:rowOff>53463</xdr:rowOff>
    </xdr:to>
    <xdr:cxnSp macro="">
      <xdr:nvCxnSpPr>
        <xdr:cNvPr id="200" name="直線コネクタ 199"/>
        <xdr:cNvCxnSpPr/>
      </xdr:nvCxnSpPr>
      <xdr:spPr>
        <a:xfrm flipV="1">
          <a:off x="2336800" y="14258613"/>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53463</xdr:rowOff>
    </xdr:from>
    <xdr:to>
      <xdr:col>3</xdr:col>
      <xdr:colOff>279400</xdr:colOff>
      <xdr:row>83</xdr:row>
      <xdr:rowOff>82307</xdr:rowOff>
    </xdr:to>
    <xdr:cxnSp macro="">
      <xdr:nvCxnSpPr>
        <xdr:cNvPr id="203" name="直線コネクタ 202"/>
        <xdr:cNvCxnSpPr/>
      </xdr:nvCxnSpPr>
      <xdr:spPr>
        <a:xfrm flipV="1">
          <a:off x="1447800" y="14283813"/>
          <a:ext cx="889000" cy="2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106173</xdr:rowOff>
    </xdr:from>
    <xdr:to>
      <xdr:col>7</xdr:col>
      <xdr:colOff>203200</xdr:colOff>
      <xdr:row>84</xdr:row>
      <xdr:rowOff>36323</xdr:rowOff>
    </xdr:to>
    <xdr:sp macro="" textlink="">
      <xdr:nvSpPr>
        <xdr:cNvPr id="213" name="円/楕円 212"/>
        <xdr:cNvSpPr/>
      </xdr:nvSpPr>
      <xdr:spPr>
        <a:xfrm>
          <a:off x="4902200" y="143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78250</xdr:rowOff>
    </xdr:from>
    <xdr:ext cx="762000" cy="259045"/>
    <xdr:sp macro="" textlink="">
      <xdr:nvSpPr>
        <xdr:cNvPr id="214" name="人件費・物件費等の状況該当値テキスト"/>
        <xdr:cNvSpPr txBox="1"/>
      </xdr:nvSpPr>
      <xdr:spPr>
        <a:xfrm>
          <a:off x="5041900" y="143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172,937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33694</xdr:rowOff>
    </xdr:from>
    <xdr:to>
      <xdr:col>6</xdr:col>
      <xdr:colOff>50800</xdr:colOff>
      <xdr:row>83</xdr:row>
      <xdr:rowOff>135294</xdr:rowOff>
    </xdr:to>
    <xdr:sp macro="" textlink="">
      <xdr:nvSpPr>
        <xdr:cNvPr id="215" name="円/楕円 214"/>
        <xdr:cNvSpPr/>
      </xdr:nvSpPr>
      <xdr:spPr>
        <a:xfrm>
          <a:off x="4064000" y="142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120071</xdr:rowOff>
    </xdr:from>
    <xdr:ext cx="736600" cy="259045"/>
    <xdr:sp macro="" textlink="">
      <xdr:nvSpPr>
        <xdr:cNvPr id="216" name="テキスト ボックス 215"/>
        <xdr:cNvSpPr txBox="1"/>
      </xdr:nvSpPr>
      <xdr:spPr>
        <a:xfrm>
          <a:off x="3733800" y="143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148913</xdr:rowOff>
    </xdr:from>
    <xdr:to>
      <xdr:col>4</xdr:col>
      <xdr:colOff>533400</xdr:colOff>
      <xdr:row>83</xdr:row>
      <xdr:rowOff>79063</xdr:rowOff>
    </xdr:to>
    <xdr:sp macro="" textlink="">
      <xdr:nvSpPr>
        <xdr:cNvPr id="217" name="円/楕円 216"/>
        <xdr:cNvSpPr/>
      </xdr:nvSpPr>
      <xdr:spPr>
        <a:xfrm>
          <a:off x="3175000" y="142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63840</xdr:rowOff>
    </xdr:from>
    <xdr:ext cx="762000" cy="259045"/>
    <xdr:sp macro="" textlink="">
      <xdr:nvSpPr>
        <xdr:cNvPr id="218" name="テキスト ボックス 217"/>
        <xdr:cNvSpPr txBox="1"/>
      </xdr:nvSpPr>
      <xdr:spPr>
        <a:xfrm>
          <a:off x="2844800" y="142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2663</xdr:rowOff>
    </xdr:from>
    <xdr:to>
      <xdr:col>3</xdr:col>
      <xdr:colOff>330200</xdr:colOff>
      <xdr:row>83</xdr:row>
      <xdr:rowOff>104263</xdr:rowOff>
    </xdr:to>
    <xdr:sp macro="" textlink="">
      <xdr:nvSpPr>
        <xdr:cNvPr id="219" name="円/楕円 218"/>
        <xdr:cNvSpPr/>
      </xdr:nvSpPr>
      <xdr:spPr>
        <a:xfrm>
          <a:off x="2286000" y="142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89040</xdr:rowOff>
    </xdr:from>
    <xdr:ext cx="762000" cy="259045"/>
    <xdr:sp macro="" textlink="">
      <xdr:nvSpPr>
        <xdr:cNvPr id="220" name="テキスト ボックス 219"/>
        <xdr:cNvSpPr txBox="1"/>
      </xdr:nvSpPr>
      <xdr:spPr>
        <a:xfrm>
          <a:off x="1955800" y="1431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31507</xdr:rowOff>
    </xdr:from>
    <xdr:to>
      <xdr:col>2</xdr:col>
      <xdr:colOff>127000</xdr:colOff>
      <xdr:row>83</xdr:row>
      <xdr:rowOff>133107</xdr:rowOff>
    </xdr:to>
    <xdr:sp macro="" textlink="">
      <xdr:nvSpPr>
        <xdr:cNvPr id="221" name="円/楕円 220"/>
        <xdr:cNvSpPr/>
      </xdr:nvSpPr>
      <xdr:spPr>
        <a:xfrm>
          <a:off x="1397000" y="142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117884</xdr:rowOff>
    </xdr:from>
    <xdr:ext cx="762000" cy="259045"/>
    <xdr:sp macro="" textlink="">
      <xdr:nvSpPr>
        <xdr:cNvPr id="222" name="テキスト ボックス 221"/>
        <xdr:cNvSpPr txBox="1"/>
      </xdr:nvSpPr>
      <xdr:spPr>
        <a:xfrm>
          <a:off x="1066800" y="143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平成１９年４月より継続して２．５％職員給を削減していることにより、類似団体平均を下回っている。</a:t>
          </a:r>
          <a:r>
            <a:rPr lang="ja-JP" altLang="en-US" sz="1100" b="0" i="0" baseline="0">
              <a:solidFill>
                <a:schemeClr val="dk1"/>
              </a:solidFill>
              <a:effectLst/>
              <a:latin typeface="+mn-lt"/>
              <a:ea typeface="+mn-ea"/>
              <a:cs typeface="+mn-cs"/>
            </a:rPr>
            <a:t>職員経験年数など構成の変更により、昨年度より上昇したが、今後、年齢構成の平準化を行っていくに従い指数の改善を見込んでいる。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３年、２４年（平成２４年・２５年４月１日現在給与実態調査結果）は、ラスパイレス指数が１００を超えているが、これは、国家公務員の時限的な（２年間）給与改定特例法による措置によるもので、宇陀市においても、平成２４と２５年の基準日の間（平成２５年７月１日～平成２６年３月３１日）に、国と同様の特例減額措置を実施した。平成２５年４月１日は、同措置がないとした場合と同様であるので、指数の変化はない。平成２５、２６年は、同措置がなくなり、平成２２年と同水準に戻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85</xdr:row>
      <xdr:rowOff>128270</xdr:rowOff>
    </xdr:to>
    <xdr:cxnSp macro="">
      <xdr:nvCxnSpPr>
        <xdr:cNvPr id="254" name="直線コネクタ 253"/>
        <xdr:cNvCxnSpPr/>
      </xdr:nvCxnSpPr>
      <xdr:spPr>
        <a:xfrm>
          <a:off x="16179800" y="1468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113792</xdr:rowOff>
    </xdr:to>
    <xdr:cxnSp macro="">
      <xdr:nvCxnSpPr>
        <xdr:cNvPr id="257" name="直線コネクタ 256"/>
        <xdr:cNvCxnSpPr/>
      </xdr:nvCxnSpPr>
      <xdr:spPr>
        <a:xfrm>
          <a:off x="15290800" y="1468221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87</xdr:row>
      <xdr:rowOff>142494</xdr:rowOff>
    </xdr:to>
    <xdr:cxnSp macro="">
      <xdr:nvCxnSpPr>
        <xdr:cNvPr id="260" name="直線コネクタ 259"/>
        <xdr:cNvCxnSpPr/>
      </xdr:nvCxnSpPr>
      <xdr:spPr>
        <a:xfrm flipV="1">
          <a:off x="14401800" y="14682215"/>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113537</xdr:rowOff>
    </xdr:from>
    <xdr:to>
      <xdr:col>21</xdr:col>
      <xdr:colOff>0</xdr:colOff>
      <xdr:row>87</xdr:row>
      <xdr:rowOff>142494</xdr:rowOff>
    </xdr:to>
    <xdr:cxnSp macro="">
      <xdr:nvCxnSpPr>
        <xdr:cNvPr id="263" name="直線コネクタ 262"/>
        <xdr:cNvCxnSpPr/>
      </xdr:nvCxnSpPr>
      <xdr:spPr>
        <a:xfrm>
          <a:off x="13512800" y="150296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3" name="円/楕円 272"/>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4"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5" name="円/楕円 274"/>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3319</xdr:rowOff>
    </xdr:from>
    <xdr:ext cx="736600" cy="259045"/>
    <xdr:sp macro="" textlink="">
      <xdr:nvSpPr>
        <xdr:cNvPr id="276" name="テキスト ボックス 275"/>
        <xdr:cNvSpPr txBox="1"/>
      </xdr:nvSpPr>
      <xdr:spPr>
        <a:xfrm>
          <a:off x="15798800" y="1440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7" name="円/楕円 276"/>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169942</xdr:rowOff>
    </xdr:from>
    <xdr:ext cx="762000" cy="259045"/>
    <xdr:sp macro="" textlink="">
      <xdr:nvSpPr>
        <xdr:cNvPr id="278" name="テキスト ボックス 277"/>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91694</xdr:rowOff>
    </xdr:from>
    <xdr:to>
      <xdr:col>21</xdr:col>
      <xdr:colOff>50800</xdr:colOff>
      <xdr:row>88</xdr:row>
      <xdr:rowOff>21844</xdr:rowOff>
    </xdr:to>
    <xdr:sp macro="" textlink="">
      <xdr:nvSpPr>
        <xdr:cNvPr id="279" name="円/楕円 278"/>
        <xdr:cNvSpPr/>
      </xdr:nvSpPr>
      <xdr:spPr>
        <a:xfrm>
          <a:off x="14351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32021</xdr:rowOff>
    </xdr:from>
    <xdr:ext cx="762000" cy="259045"/>
    <xdr:sp macro="" textlink="">
      <xdr:nvSpPr>
        <xdr:cNvPr id="280" name="テキスト ボックス 279"/>
        <xdr:cNvSpPr txBox="1"/>
      </xdr:nvSpPr>
      <xdr:spPr>
        <a:xfrm>
          <a:off x="14020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62737</xdr:rowOff>
    </xdr:from>
    <xdr:to>
      <xdr:col>19</xdr:col>
      <xdr:colOff>533400</xdr:colOff>
      <xdr:row>87</xdr:row>
      <xdr:rowOff>164337</xdr:rowOff>
    </xdr:to>
    <xdr:sp macro="" textlink="">
      <xdr:nvSpPr>
        <xdr:cNvPr id="281" name="円/楕円 280"/>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3064</xdr:rowOff>
    </xdr:from>
    <xdr:ext cx="762000" cy="259045"/>
    <xdr:sp macro="" textlink="">
      <xdr:nvSpPr>
        <xdr:cNvPr id="282" name="テキスト ボックス 281"/>
        <xdr:cNvSpPr txBox="1"/>
      </xdr:nvSpPr>
      <xdr:spPr>
        <a:xfrm>
          <a:off x="13131800" y="14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理的要因や合併前の職員を引き継いだこと、施設が多数あるのが現状であり、類似団体と比較して総枠的に多い。平成１８年度に制定した集中改革プランにおいて、平成２１年度末までに５７人（１０．１％）の減を目指し、結果として８３人（１４．８％）の減となるなど職員数は減少している。また、平成２２年度から平成２６年度において、第２次宇陀市行政改革大綱による定員の適正化を図るため、早期勧奨退職制度の導入</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により、普通会計職員４８人の削減を目標としていたが、結果は、９１人の減となり目標を大幅に超えた。</a:t>
          </a:r>
          <a:r>
            <a:rPr lang="ja-JP" altLang="en-US" sz="1100" b="0" i="0" baseline="0">
              <a:solidFill>
                <a:schemeClr val="dk1"/>
              </a:solidFill>
              <a:effectLst/>
              <a:latin typeface="+mn-lt"/>
              <a:ea typeface="+mn-ea"/>
              <a:cs typeface="+mn-cs"/>
            </a:rPr>
            <a:t>職員数は、年々減少しているが</a:t>
          </a:r>
          <a:r>
            <a:rPr lang="ja-JP" altLang="ja-JP" sz="1100" b="0" i="0" baseline="0">
              <a:solidFill>
                <a:schemeClr val="dk1"/>
              </a:solidFill>
              <a:effectLst/>
              <a:latin typeface="+mn-lt"/>
              <a:ea typeface="+mn-ea"/>
              <a:cs typeface="+mn-cs"/>
            </a:rPr>
            <a:t>、依然として類似団体平均より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人多い状態であり、今後も引き続き第３次宇陀市行政改革大綱において類似施設の統廃合、民間委託の導入などにより適正な定員管理に取り組む。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45357</xdr:rowOff>
    </xdr:from>
    <xdr:to>
      <xdr:col>24</xdr:col>
      <xdr:colOff>558800</xdr:colOff>
      <xdr:row>63</xdr:row>
      <xdr:rowOff>67763</xdr:rowOff>
    </xdr:to>
    <xdr:cxnSp macro="">
      <xdr:nvCxnSpPr>
        <xdr:cNvPr id="319" name="直線コネクタ 318"/>
        <xdr:cNvCxnSpPr/>
      </xdr:nvCxnSpPr>
      <xdr:spPr>
        <a:xfrm flipV="1">
          <a:off x="16179800" y="10846707"/>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67763</xdr:rowOff>
    </xdr:from>
    <xdr:to>
      <xdr:col>23</xdr:col>
      <xdr:colOff>406400</xdr:colOff>
      <xdr:row>63</xdr:row>
      <xdr:rowOff>81552</xdr:rowOff>
    </xdr:to>
    <xdr:cxnSp macro="">
      <xdr:nvCxnSpPr>
        <xdr:cNvPr id="322" name="直線コネクタ 321"/>
        <xdr:cNvCxnSpPr/>
      </xdr:nvCxnSpPr>
      <xdr:spPr>
        <a:xfrm flipV="1">
          <a:off x="15290800" y="1086911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81552</xdr:rowOff>
    </xdr:from>
    <xdr:to>
      <xdr:col>22</xdr:col>
      <xdr:colOff>203200</xdr:colOff>
      <xdr:row>64</xdr:row>
      <xdr:rowOff>16963</xdr:rowOff>
    </xdr:to>
    <xdr:cxnSp macro="">
      <xdr:nvCxnSpPr>
        <xdr:cNvPr id="325" name="直線コネクタ 324"/>
        <xdr:cNvCxnSpPr/>
      </xdr:nvCxnSpPr>
      <xdr:spPr>
        <a:xfrm flipV="1">
          <a:off x="14401800" y="10882902"/>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16963</xdr:rowOff>
    </xdr:from>
    <xdr:to>
      <xdr:col>21</xdr:col>
      <xdr:colOff>0</xdr:colOff>
      <xdr:row>64</xdr:row>
      <xdr:rowOff>82459</xdr:rowOff>
    </xdr:to>
    <xdr:cxnSp macro="">
      <xdr:nvCxnSpPr>
        <xdr:cNvPr id="328" name="直線コネクタ 327"/>
        <xdr:cNvCxnSpPr/>
      </xdr:nvCxnSpPr>
      <xdr:spPr>
        <a:xfrm flipV="1">
          <a:off x="13512800" y="109897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166007</xdr:rowOff>
    </xdr:from>
    <xdr:to>
      <xdr:col>24</xdr:col>
      <xdr:colOff>609600</xdr:colOff>
      <xdr:row>63</xdr:row>
      <xdr:rowOff>96157</xdr:rowOff>
    </xdr:to>
    <xdr:sp macro="" textlink="">
      <xdr:nvSpPr>
        <xdr:cNvPr id="338" name="円/楕円 337"/>
        <xdr:cNvSpPr/>
      </xdr:nvSpPr>
      <xdr:spPr>
        <a:xfrm>
          <a:off x="169672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138084</xdr:rowOff>
    </xdr:from>
    <xdr:ext cx="762000" cy="259045"/>
    <xdr:sp macro="" textlink="">
      <xdr:nvSpPr>
        <xdr:cNvPr id="339" name="定員管理の状況該当値テキスト"/>
        <xdr:cNvSpPr txBox="1"/>
      </xdr:nvSpPr>
      <xdr:spPr>
        <a:xfrm>
          <a:off x="17106900" y="107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16963</xdr:rowOff>
    </xdr:from>
    <xdr:to>
      <xdr:col>23</xdr:col>
      <xdr:colOff>457200</xdr:colOff>
      <xdr:row>63</xdr:row>
      <xdr:rowOff>118563</xdr:rowOff>
    </xdr:to>
    <xdr:sp macro="" textlink="">
      <xdr:nvSpPr>
        <xdr:cNvPr id="340" name="円/楕円 339"/>
        <xdr:cNvSpPr/>
      </xdr:nvSpPr>
      <xdr:spPr>
        <a:xfrm>
          <a:off x="16129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103340</xdr:rowOff>
    </xdr:from>
    <xdr:ext cx="736600" cy="259045"/>
    <xdr:sp macro="" textlink="">
      <xdr:nvSpPr>
        <xdr:cNvPr id="341" name="テキスト ボックス 340"/>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30752</xdr:rowOff>
    </xdr:from>
    <xdr:to>
      <xdr:col>22</xdr:col>
      <xdr:colOff>254000</xdr:colOff>
      <xdr:row>63</xdr:row>
      <xdr:rowOff>132352</xdr:rowOff>
    </xdr:to>
    <xdr:sp macro="" textlink="">
      <xdr:nvSpPr>
        <xdr:cNvPr id="342" name="円/楕円 341"/>
        <xdr:cNvSpPr/>
      </xdr:nvSpPr>
      <xdr:spPr>
        <a:xfrm>
          <a:off x="152400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117129</xdr:rowOff>
    </xdr:from>
    <xdr:ext cx="762000" cy="259045"/>
    <xdr:sp macro="" textlink="">
      <xdr:nvSpPr>
        <xdr:cNvPr id="343" name="テキスト ボックス 342"/>
        <xdr:cNvSpPr txBox="1"/>
      </xdr:nvSpPr>
      <xdr:spPr>
        <a:xfrm>
          <a:off x="14909800" y="109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137613</xdr:rowOff>
    </xdr:from>
    <xdr:to>
      <xdr:col>21</xdr:col>
      <xdr:colOff>50800</xdr:colOff>
      <xdr:row>64</xdr:row>
      <xdr:rowOff>67763</xdr:rowOff>
    </xdr:to>
    <xdr:sp macro="" textlink="">
      <xdr:nvSpPr>
        <xdr:cNvPr id="344" name="円/楕円 343"/>
        <xdr:cNvSpPr/>
      </xdr:nvSpPr>
      <xdr:spPr>
        <a:xfrm>
          <a:off x="14351000" y="109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52540</xdr:rowOff>
    </xdr:from>
    <xdr:ext cx="762000" cy="259045"/>
    <xdr:sp macro="" textlink="">
      <xdr:nvSpPr>
        <xdr:cNvPr id="345" name="テキスト ボックス 344"/>
        <xdr:cNvSpPr txBox="1"/>
      </xdr:nvSpPr>
      <xdr:spPr>
        <a:xfrm>
          <a:off x="14020800" y="110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31659</xdr:rowOff>
    </xdr:from>
    <xdr:to>
      <xdr:col>19</xdr:col>
      <xdr:colOff>533400</xdr:colOff>
      <xdr:row>64</xdr:row>
      <xdr:rowOff>133259</xdr:rowOff>
    </xdr:to>
    <xdr:sp macro="" textlink="">
      <xdr:nvSpPr>
        <xdr:cNvPr id="346" name="円/楕円 345"/>
        <xdr:cNvSpPr/>
      </xdr:nvSpPr>
      <xdr:spPr>
        <a:xfrm>
          <a:off x="13462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118036</xdr:rowOff>
    </xdr:from>
    <xdr:ext cx="762000" cy="259045"/>
    <xdr:sp macro="" textlink="">
      <xdr:nvSpPr>
        <xdr:cNvPr id="347" name="テキスト ボックス 346"/>
        <xdr:cNvSpPr txBox="1"/>
      </xdr:nvSpPr>
      <xdr:spPr>
        <a:xfrm>
          <a:off x="13131800" y="110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前より財源を地方債に求めてきたため、旧町村での過疎債や公住債、土地開発公社の健全化による用先債、合併特例債等の償還により、高い水準で推移しているが、新規発行額の抑制及び普通交付税算入率の高い起債借入により、前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％改善し１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類似団体平均も減少しているので、依然、平均と比較して６．</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％高い。</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年度以降も、第３次宇陀市行政改革大綱による発行総額の抑制により、さらに、比率を減少させるよう努める</a:t>
          </a:r>
          <a:r>
            <a:rPr lang="ja-JP" altLang="en-US" sz="1100" b="0" i="0" baseline="0">
              <a:solidFill>
                <a:schemeClr val="dk1"/>
              </a:solidFill>
              <a:effectLst/>
              <a:latin typeface="+mn-lt"/>
              <a:ea typeface="+mn-ea"/>
              <a:cs typeface="+mn-cs"/>
            </a:rPr>
            <a:t>が、合併特例債の発行期限である平成３２年度まで高い水準で市債を発行していくと、改善のスピードは鈍る可能性がある。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1376</xdr:rowOff>
    </xdr:from>
    <xdr:to>
      <xdr:col>24</xdr:col>
      <xdr:colOff>558800</xdr:colOff>
      <xdr:row>38</xdr:row>
      <xdr:rowOff>23495</xdr:rowOff>
    </xdr:to>
    <xdr:cxnSp macro="">
      <xdr:nvCxnSpPr>
        <xdr:cNvPr id="381" name="直線コネクタ 380"/>
        <xdr:cNvCxnSpPr/>
      </xdr:nvCxnSpPr>
      <xdr:spPr>
        <a:xfrm flipV="1">
          <a:off x="16179800" y="651647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23495</xdr:rowOff>
    </xdr:from>
    <xdr:to>
      <xdr:col>23</xdr:col>
      <xdr:colOff>406400</xdr:colOff>
      <xdr:row>38</xdr:row>
      <xdr:rowOff>27517</xdr:rowOff>
    </xdr:to>
    <xdr:cxnSp macro="">
      <xdr:nvCxnSpPr>
        <xdr:cNvPr id="384" name="直線コネクタ 383"/>
        <xdr:cNvCxnSpPr/>
      </xdr:nvCxnSpPr>
      <xdr:spPr>
        <a:xfrm flipV="1">
          <a:off x="15290800" y="653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27517</xdr:rowOff>
    </xdr:from>
    <xdr:to>
      <xdr:col>22</xdr:col>
      <xdr:colOff>203200</xdr:colOff>
      <xdr:row>38</xdr:row>
      <xdr:rowOff>39581</xdr:rowOff>
    </xdr:to>
    <xdr:cxnSp macro="">
      <xdr:nvCxnSpPr>
        <xdr:cNvPr id="387" name="直線コネクタ 386"/>
        <xdr:cNvCxnSpPr/>
      </xdr:nvCxnSpPr>
      <xdr:spPr>
        <a:xfrm flipV="1">
          <a:off x="14401800" y="654261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39581</xdr:rowOff>
    </xdr:from>
    <xdr:to>
      <xdr:col>21</xdr:col>
      <xdr:colOff>0</xdr:colOff>
      <xdr:row>38</xdr:row>
      <xdr:rowOff>55669</xdr:rowOff>
    </xdr:to>
    <xdr:cxnSp macro="">
      <xdr:nvCxnSpPr>
        <xdr:cNvPr id="390" name="直線コネクタ 389"/>
        <xdr:cNvCxnSpPr/>
      </xdr:nvCxnSpPr>
      <xdr:spPr>
        <a:xfrm flipV="1">
          <a:off x="13512800" y="65546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122026</xdr:rowOff>
    </xdr:from>
    <xdr:to>
      <xdr:col>24</xdr:col>
      <xdr:colOff>609600</xdr:colOff>
      <xdr:row>38</xdr:row>
      <xdr:rowOff>52176</xdr:rowOff>
    </xdr:to>
    <xdr:sp macro="" textlink="">
      <xdr:nvSpPr>
        <xdr:cNvPr id="400" name="円/楕円 399"/>
        <xdr:cNvSpPr/>
      </xdr:nvSpPr>
      <xdr:spPr>
        <a:xfrm>
          <a:off x="169672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94103</xdr:rowOff>
    </xdr:from>
    <xdr:ext cx="762000" cy="259045"/>
    <xdr:sp macro="" textlink="">
      <xdr:nvSpPr>
        <xdr:cNvPr id="401" name="公債費負担の状況該当値テキスト"/>
        <xdr:cNvSpPr txBox="1"/>
      </xdr:nvSpPr>
      <xdr:spPr>
        <a:xfrm>
          <a:off x="17106900" y="64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144145</xdr:rowOff>
    </xdr:from>
    <xdr:to>
      <xdr:col>23</xdr:col>
      <xdr:colOff>457200</xdr:colOff>
      <xdr:row>38</xdr:row>
      <xdr:rowOff>74295</xdr:rowOff>
    </xdr:to>
    <xdr:sp macro="" textlink="">
      <xdr:nvSpPr>
        <xdr:cNvPr id="402" name="円/楕円 401"/>
        <xdr:cNvSpPr/>
      </xdr:nvSpPr>
      <xdr:spPr>
        <a:xfrm>
          <a:off x="16129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59072</xdr:rowOff>
    </xdr:from>
    <xdr:ext cx="736600" cy="259045"/>
    <xdr:sp macro="" textlink="">
      <xdr:nvSpPr>
        <xdr:cNvPr id="403" name="テキスト ボックス 402"/>
        <xdr:cNvSpPr txBox="1"/>
      </xdr:nvSpPr>
      <xdr:spPr>
        <a:xfrm>
          <a:off x="15798800" y="657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148167</xdr:rowOff>
    </xdr:from>
    <xdr:to>
      <xdr:col>22</xdr:col>
      <xdr:colOff>254000</xdr:colOff>
      <xdr:row>38</xdr:row>
      <xdr:rowOff>78316</xdr:rowOff>
    </xdr:to>
    <xdr:sp macro="" textlink="">
      <xdr:nvSpPr>
        <xdr:cNvPr id="404" name="円/楕円 403"/>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63094</xdr:rowOff>
    </xdr:from>
    <xdr:ext cx="762000" cy="259045"/>
    <xdr:sp macro="" textlink="">
      <xdr:nvSpPr>
        <xdr:cNvPr id="405" name="テキスト ボックス 404"/>
        <xdr:cNvSpPr txBox="1"/>
      </xdr:nvSpPr>
      <xdr:spPr>
        <a:xfrm>
          <a:off x="14909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160231</xdr:rowOff>
    </xdr:from>
    <xdr:to>
      <xdr:col>21</xdr:col>
      <xdr:colOff>50800</xdr:colOff>
      <xdr:row>38</xdr:row>
      <xdr:rowOff>90381</xdr:rowOff>
    </xdr:to>
    <xdr:sp macro="" textlink="">
      <xdr:nvSpPr>
        <xdr:cNvPr id="406" name="円/楕円 405"/>
        <xdr:cNvSpPr/>
      </xdr:nvSpPr>
      <xdr:spPr>
        <a:xfrm>
          <a:off x="14351000" y="65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75158</xdr:rowOff>
    </xdr:from>
    <xdr:ext cx="762000" cy="259045"/>
    <xdr:sp macro="" textlink="">
      <xdr:nvSpPr>
        <xdr:cNvPr id="407" name="テキスト ボックス 406"/>
        <xdr:cNvSpPr txBox="1"/>
      </xdr:nvSpPr>
      <xdr:spPr>
        <a:xfrm>
          <a:off x="14020800" y="6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4869</xdr:rowOff>
    </xdr:from>
    <xdr:to>
      <xdr:col>19</xdr:col>
      <xdr:colOff>533400</xdr:colOff>
      <xdr:row>38</xdr:row>
      <xdr:rowOff>106469</xdr:rowOff>
    </xdr:to>
    <xdr:sp macro="" textlink="">
      <xdr:nvSpPr>
        <xdr:cNvPr id="408" name="円/楕円 407"/>
        <xdr:cNvSpPr/>
      </xdr:nvSpPr>
      <xdr:spPr>
        <a:xfrm>
          <a:off x="13462000" y="65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91246</xdr:rowOff>
    </xdr:from>
    <xdr:ext cx="762000" cy="259045"/>
    <xdr:sp macro="" textlink="">
      <xdr:nvSpPr>
        <xdr:cNvPr id="409" name="テキスト ボックス 408"/>
        <xdr:cNvSpPr txBox="1"/>
      </xdr:nvSpPr>
      <xdr:spPr>
        <a:xfrm>
          <a:off x="13131800" y="66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類似団体平均と比較して高い理由は、地方債現在高が高いこと、公営企業債等繰出額が高いこと、職員数が多いため退職手当負担額が高いことが要因となっている。</a:t>
          </a:r>
          <a:endParaRPr lang="ja-JP" altLang="ja-JP" sz="1400">
            <a:effectLst/>
          </a:endParaRPr>
        </a:p>
        <a:p>
          <a:pPr rtl="0"/>
          <a:r>
            <a:rPr lang="ja-JP" altLang="ja-JP" sz="1100" b="0" i="0" baseline="0">
              <a:solidFill>
                <a:schemeClr val="dk1"/>
              </a:solidFill>
              <a:effectLst/>
              <a:latin typeface="+mn-lt"/>
              <a:ea typeface="+mn-ea"/>
              <a:cs typeface="+mn-cs"/>
            </a:rPr>
            <a:t>　昨年より、</a:t>
          </a:r>
          <a:r>
            <a:rPr lang="ja-JP" altLang="en-US" sz="1100" b="0" i="0" baseline="0">
              <a:solidFill>
                <a:schemeClr val="dk1"/>
              </a:solidFill>
              <a:effectLst/>
              <a:latin typeface="+mn-lt"/>
              <a:ea typeface="+mn-ea"/>
              <a:cs typeface="+mn-cs"/>
            </a:rPr>
            <a:t>１８．２％</a:t>
          </a:r>
          <a:r>
            <a:rPr lang="ja-JP" altLang="ja-JP" sz="1100" b="0" i="0" baseline="0">
              <a:solidFill>
                <a:schemeClr val="dk1"/>
              </a:solidFill>
              <a:effectLst/>
              <a:latin typeface="+mn-lt"/>
              <a:ea typeface="+mn-ea"/>
              <a:cs typeface="+mn-cs"/>
            </a:rPr>
            <a:t>改善した理由は、地方債現在高の減少、繰出見込額の減少、職員総数が１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名減少したことに伴う職員手当負担額の減少である。</a:t>
          </a:r>
          <a:r>
            <a:rPr lang="ja-JP" altLang="en-US" sz="1100" b="0" i="0" baseline="0">
              <a:solidFill>
                <a:schemeClr val="dk1"/>
              </a:solidFill>
              <a:effectLst/>
              <a:latin typeface="+mn-lt"/>
              <a:ea typeface="+mn-ea"/>
              <a:cs typeface="+mn-cs"/>
            </a:rPr>
            <a:t>しかし、県広域消防組合等一部事務組合への負担は昨年度より増加し、</a:t>
          </a:r>
          <a:r>
            <a:rPr lang="ja-JP" altLang="ja-JP" sz="1100" b="0" i="0" baseline="0">
              <a:solidFill>
                <a:schemeClr val="dk1"/>
              </a:solidFill>
              <a:effectLst/>
              <a:latin typeface="+mn-lt"/>
              <a:ea typeface="+mn-ea"/>
              <a:cs typeface="+mn-cs"/>
            </a:rPr>
            <a:t>公営企業債繰出額</a:t>
          </a:r>
          <a:r>
            <a:rPr lang="ja-JP" altLang="en-US" sz="1100" b="0" i="0" baseline="0">
              <a:solidFill>
                <a:schemeClr val="dk1"/>
              </a:solidFill>
              <a:effectLst/>
              <a:latin typeface="+mn-lt"/>
              <a:ea typeface="+mn-ea"/>
              <a:cs typeface="+mn-cs"/>
            </a:rPr>
            <a:t>や地方債現在高</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高い水準が続く見込みである</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新規発行額の抑制や職員の定員適正化計画の推進などを行う</a:t>
          </a:r>
          <a:r>
            <a:rPr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53442</xdr:rowOff>
    </xdr:from>
    <xdr:to>
      <xdr:col>24</xdr:col>
      <xdr:colOff>558800</xdr:colOff>
      <xdr:row>16</xdr:row>
      <xdr:rowOff>97358</xdr:rowOff>
    </xdr:to>
    <xdr:cxnSp macro="">
      <xdr:nvCxnSpPr>
        <xdr:cNvPr id="441" name="直線コネクタ 440"/>
        <xdr:cNvCxnSpPr/>
      </xdr:nvCxnSpPr>
      <xdr:spPr>
        <a:xfrm flipV="1">
          <a:off x="16179800" y="2796642"/>
          <a:ext cx="8382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97358</xdr:rowOff>
    </xdr:from>
    <xdr:to>
      <xdr:col>23</xdr:col>
      <xdr:colOff>406400</xdr:colOff>
      <xdr:row>16</xdr:row>
      <xdr:rowOff>128968</xdr:rowOff>
    </xdr:to>
    <xdr:cxnSp macro="">
      <xdr:nvCxnSpPr>
        <xdr:cNvPr id="444" name="直線コネクタ 443"/>
        <xdr:cNvCxnSpPr/>
      </xdr:nvCxnSpPr>
      <xdr:spPr>
        <a:xfrm flipV="1">
          <a:off x="15290800" y="2840558"/>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128968</xdr:rowOff>
    </xdr:from>
    <xdr:to>
      <xdr:col>22</xdr:col>
      <xdr:colOff>203200</xdr:colOff>
      <xdr:row>16</xdr:row>
      <xdr:rowOff>171196</xdr:rowOff>
    </xdr:to>
    <xdr:cxnSp macro="">
      <xdr:nvCxnSpPr>
        <xdr:cNvPr id="447" name="直線コネクタ 446"/>
        <xdr:cNvCxnSpPr/>
      </xdr:nvCxnSpPr>
      <xdr:spPr>
        <a:xfrm flipV="1">
          <a:off x="14401800" y="287216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171196</xdr:rowOff>
    </xdr:from>
    <xdr:to>
      <xdr:col>21</xdr:col>
      <xdr:colOff>0</xdr:colOff>
      <xdr:row>17</xdr:row>
      <xdr:rowOff>13259</xdr:rowOff>
    </xdr:to>
    <xdr:cxnSp macro="">
      <xdr:nvCxnSpPr>
        <xdr:cNvPr id="450" name="直線コネクタ 449"/>
        <xdr:cNvCxnSpPr/>
      </xdr:nvCxnSpPr>
      <xdr:spPr>
        <a:xfrm flipV="1">
          <a:off x="13512800" y="291439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2642</xdr:rowOff>
    </xdr:from>
    <xdr:to>
      <xdr:col>24</xdr:col>
      <xdr:colOff>609600</xdr:colOff>
      <xdr:row>16</xdr:row>
      <xdr:rowOff>104242</xdr:rowOff>
    </xdr:to>
    <xdr:sp macro="" textlink="">
      <xdr:nvSpPr>
        <xdr:cNvPr id="460" name="円/楕円 459"/>
        <xdr:cNvSpPr/>
      </xdr:nvSpPr>
      <xdr:spPr>
        <a:xfrm>
          <a:off x="169672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146169</xdr:rowOff>
    </xdr:from>
    <xdr:ext cx="762000" cy="259045"/>
    <xdr:sp macro="" textlink="">
      <xdr:nvSpPr>
        <xdr:cNvPr id="461" name="将来負担の状況該当値テキスト"/>
        <xdr:cNvSpPr txBox="1"/>
      </xdr:nvSpPr>
      <xdr:spPr>
        <a:xfrm>
          <a:off x="17106900" y="271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46558</xdr:rowOff>
    </xdr:from>
    <xdr:to>
      <xdr:col>23</xdr:col>
      <xdr:colOff>457200</xdr:colOff>
      <xdr:row>16</xdr:row>
      <xdr:rowOff>148158</xdr:rowOff>
    </xdr:to>
    <xdr:sp macro="" textlink="">
      <xdr:nvSpPr>
        <xdr:cNvPr id="462" name="円/楕円 461"/>
        <xdr:cNvSpPr/>
      </xdr:nvSpPr>
      <xdr:spPr>
        <a:xfrm>
          <a:off x="16129000" y="2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132935</xdr:rowOff>
    </xdr:from>
    <xdr:ext cx="736600" cy="259045"/>
    <xdr:sp macro="" textlink="">
      <xdr:nvSpPr>
        <xdr:cNvPr id="463" name="テキスト ボックス 462"/>
        <xdr:cNvSpPr txBox="1"/>
      </xdr:nvSpPr>
      <xdr:spPr>
        <a:xfrm>
          <a:off x="15798800" y="2876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78168</xdr:rowOff>
    </xdr:from>
    <xdr:to>
      <xdr:col>22</xdr:col>
      <xdr:colOff>254000</xdr:colOff>
      <xdr:row>17</xdr:row>
      <xdr:rowOff>8318</xdr:rowOff>
    </xdr:to>
    <xdr:sp macro="" textlink="">
      <xdr:nvSpPr>
        <xdr:cNvPr id="464" name="円/楕円 463"/>
        <xdr:cNvSpPr/>
      </xdr:nvSpPr>
      <xdr:spPr>
        <a:xfrm>
          <a:off x="15240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164545</xdr:rowOff>
    </xdr:from>
    <xdr:ext cx="762000" cy="259045"/>
    <xdr:sp macro="" textlink="">
      <xdr:nvSpPr>
        <xdr:cNvPr id="465" name="テキスト ボックス 464"/>
        <xdr:cNvSpPr txBox="1"/>
      </xdr:nvSpPr>
      <xdr:spPr>
        <a:xfrm>
          <a:off x="14909800" y="29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120396</xdr:rowOff>
    </xdr:from>
    <xdr:to>
      <xdr:col>21</xdr:col>
      <xdr:colOff>50800</xdr:colOff>
      <xdr:row>17</xdr:row>
      <xdr:rowOff>50546</xdr:rowOff>
    </xdr:to>
    <xdr:sp macro="" textlink="">
      <xdr:nvSpPr>
        <xdr:cNvPr id="466" name="円/楕円 465"/>
        <xdr:cNvSpPr/>
      </xdr:nvSpPr>
      <xdr:spPr>
        <a:xfrm>
          <a:off x="14351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35323</xdr:rowOff>
    </xdr:from>
    <xdr:ext cx="762000" cy="259045"/>
    <xdr:sp macro="" textlink="">
      <xdr:nvSpPr>
        <xdr:cNvPr id="467" name="テキスト ボックス 466"/>
        <xdr:cNvSpPr txBox="1"/>
      </xdr:nvSpPr>
      <xdr:spPr>
        <a:xfrm>
          <a:off x="14020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133909</xdr:rowOff>
    </xdr:from>
    <xdr:to>
      <xdr:col>19</xdr:col>
      <xdr:colOff>533400</xdr:colOff>
      <xdr:row>17</xdr:row>
      <xdr:rowOff>64059</xdr:rowOff>
    </xdr:to>
    <xdr:sp macro="" textlink="">
      <xdr:nvSpPr>
        <xdr:cNvPr id="468" name="円/楕円 467"/>
        <xdr:cNvSpPr/>
      </xdr:nvSpPr>
      <xdr:spPr>
        <a:xfrm>
          <a:off x="13462000" y="28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48836</xdr:rowOff>
    </xdr:from>
    <xdr:ext cx="762000" cy="259045"/>
    <xdr:sp macro="" textlink="">
      <xdr:nvSpPr>
        <xdr:cNvPr id="469" name="テキスト ボックス 468"/>
        <xdr:cNvSpPr txBox="1"/>
      </xdr:nvSpPr>
      <xdr:spPr>
        <a:xfrm>
          <a:off x="13131800" y="296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32,290
32,105
247.50
19,448,972
18,753,877
642,168
11,981,387
27,153,343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人件費が多い要因は、合併前の職員を引き継いでいること、施設が多いことによるものである。職員数については、第２次宇陀市行政改革大綱において、平成２２から２６年度の５年間で普通会計職員数を１０％削減することを目標としていたが、早期退職制度の導入等により２０％近く削減することができた。</a:t>
          </a:r>
          <a:r>
            <a:rPr lang="ja-JP" altLang="en-US" sz="1100" b="0" i="0" baseline="0">
              <a:solidFill>
                <a:schemeClr val="dk1"/>
              </a:solidFill>
              <a:effectLst/>
              <a:latin typeface="+mn-lt"/>
              <a:ea typeface="+mn-ea"/>
              <a:cs typeface="+mn-cs"/>
            </a:rPr>
            <a:t>年々職員数は減少している。</a:t>
          </a:r>
          <a:r>
            <a:rPr lang="ja-JP" altLang="ja-JP" sz="1100" b="0" i="0" baseline="0">
              <a:solidFill>
                <a:schemeClr val="dk1"/>
              </a:solidFill>
              <a:effectLst/>
              <a:latin typeface="+mn-lt"/>
              <a:ea typeface="+mn-ea"/>
              <a:cs typeface="+mn-cs"/>
            </a:rPr>
            <a:t>職員給料カットも平成１９年より引き続き行っている。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しかし、依然として類似団体と比べて人件費が多い状況にあるので、第３次宇陀市行政改革大綱に基づき、職員給料カットの継続や適正な職員数と施設の管理に努めるとともに、人件費の抑制に努めていく。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66040</xdr:rowOff>
    </xdr:to>
    <xdr:cxnSp macro="">
      <xdr:nvCxnSpPr>
        <xdr:cNvPr id="66" name="直線コネクタ 65"/>
        <xdr:cNvCxnSpPr/>
      </xdr:nvCxnSpPr>
      <xdr:spPr>
        <a:xfrm flipV="1">
          <a:off x="3987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66040</xdr:rowOff>
    </xdr:to>
    <xdr:cxnSp macro="">
      <xdr:nvCxnSpPr>
        <xdr:cNvPr id="69" name="直線コネクタ 68"/>
        <xdr:cNvCxnSpPr/>
      </xdr:nvCxnSpPr>
      <xdr:spPr>
        <a:xfrm>
          <a:off x="3098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165100</xdr:rowOff>
    </xdr:to>
    <xdr:cxnSp macro="">
      <xdr:nvCxnSpPr>
        <xdr:cNvPr id="72" name="直線コネクタ 71"/>
        <xdr:cNvCxnSpPr/>
      </xdr:nvCxnSpPr>
      <xdr:spPr>
        <a:xfrm flipV="1">
          <a:off x="2209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38</xdr:row>
      <xdr:rowOff>165100</xdr:rowOff>
    </xdr:to>
    <xdr:cxnSp macro="">
      <xdr:nvCxnSpPr>
        <xdr:cNvPr id="75" name="直線コネクタ 74"/>
        <xdr:cNvCxnSpPr/>
      </xdr:nvCxnSpPr>
      <xdr:spPr>
        <a:xfrm>
          <a:off x="1320800" y="661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物件費については、類似団体平均と比較して、良好な状態にある。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しかしながら、類似団体が０．３ポイントの減少に対し、</a:t>
          </a:r>
          <a:r>
            <a:rPr lang="ja-JP" altLang="en-US" sz="1100" b="0" i="0" baseline="0">
              <a:solidFill>
                <a:schemeClr val="dk1"/>
              </a:solidFill>
              <a:effectLst/>
              <a:latin typeface="+mn-lt"/>
              <a:ea typeface="+mn-ea"/>
              <a:cs typeface="+mn-cs"/>
            </a:rPr>
            <a:t>宇陀市は</a:t>
          </a:r>
          <a:r>
            <a:rPr lang="ja-JP" altLang="ja-JP" sz="1100" b="0" i="0" baseline="0">
              <a:solidFill>
                <a:schemeClr val="dk1"/>
              </a:solidFill>
              <a:effectLst/>
              <a:latin typeface="+mn-lt"/>
              <a:ea typeface="+mn-ea"/>
              <a:cs typeface="+mn-cs"/>
            </a:rPr>
            <a:t>０．９ポイントの増となった</a:t>
          </a:r>
          <a:r>
            <a:rPr lang="ja-JP" altLang="en-US" sz="1100" b="0" i="0" baseline="0">
              <a:solidFill>
                <a:schemeClr val="dk1"/>
              </a:solidFill>
              <a:effectLst/>
              <a:latin typeface="+mn-lt"/>
              <a:ea typeface="+mn-ea"/>
              <a:cs typeface="+mn-cs"/>
            </a:rPr>
            <a:t>昨年度と同じ値である。昨年同様増加の理由は</a:t>
          </a:r>
          <a:r>
            <a:rPr lang="ja-JP" altLang="ja-JP" sz="1100" b="0" i="0" baseline="0">
              <a:solidFill>
                <a:schemeClr val="dk1"/>
              </a:solidFill>
              <a:effectLst/>
              <a:latin typeface="+mn-lt"/>
              <a:ea typeface="+mn-ea"/>
              <a:cs typeface="+mn-cs"/>
            </a:rPr>
            <a:t>、委託料等の増加による。今後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、職員数削減に伴い、委託料が年々増加していくことも考えられる。歳出全体のバランスを考慮しながら、物件費についても適正な執行を行っていく。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50800</xdr:rowOff>
    </xdr:to>
    <xdr:cxnSp macro="">
      <xdr:nvCxnSpPr>
        <xdr:cNvPr id="129" name="直線コネクタ 128"/>
        <xdr:cNvCxnSpPr/>
      </xdr:nvCxnSpPr>
      <xdr:spPr>
        <a:xfrm>
          <a:off x="15671800" y="245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14</xdr:row>
      <xdr:rowOff>50800</xdr:rowOff>
    </xdr:to>
    <xdr:cxnSp macro="">
      <xdr:nvCxnSpPr>
        <xdr:cNvPr id="132" name="直線コネクタ 131"/>
        <xdr:cNvCxnSpPr/>
      </xdr:nvCxnSpPr>
      <xdr:spPr>
        <a:xfrm>
          <a:off x="14782800" y="2353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124279</xdr:rowOff>
    </xdr:to>
    <xdr:cxnSp macro="">
      <xdr:nvCxnSpPr>
        <xdr:cNvPr id="135" name="直線コネクタ 134"/>
        <xdr:cNvCxnSpPr/>
      </xdr:nvCxnSpPr>
      <xdr:spPr>
        <a:xfrm>
          <a:off x="13893800" y="229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48079</xdr:rowOff>
    </xdr:from>
    <xdr:to>
      <xdr:col>20</xdr:col>
      <xdr:colOff>158750</xdr:colOff>
      <xdr:row>13</xdr:row>
      <xdr:rowOff>69850</xdr:rowOff>
    </xdr:to>
    <xdr:cxnSp macro="">
      <xdr:nvCxnSpPr>
        <xdr:cNvPr id="138" name="直線コネクタ 137"/>
        <xdr:cNvCxnSpPr/>
      </xdr:nvCxnSpPr>
      <xdr:spPr>
        <a:xfrm>
          <a:off x="13004800" y="2276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8" name="円/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50" name="円/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2" name="円/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168729</xdr:rowOff>
    </xdr:from>
    <xdr:to>
      <xdr:col>19</xdr:col>
      <xdr:colOff>6350</xdr:colOff>
      <xdr:row>13</xdr:row>
      <xdr:rowOff>98879</xdr:rowOff>
    </xdr:to>
    <xdr:sp macro="" textlink="">
      <xdr:nvSpPr>
        <xdr:cNvPr id="156" name="円/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扶助費については、類似団体平均を下回っており、比較して良好な状態にある。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児童福祉費は少子化により減少しているが、</a:t>
          </a:r>
          <a:r>
            <a:rPr lang="ja-JP" altLang="ja-JP" sz="1100" b="0" i="0" baseline="0">
              <a:solidFill>
                <a:schemeClr val="dk1"/>
              </a:solidFill>
              <a:effectLst/>
              <a:latin typeface="+mn-lt"/>
              <a:ea typeface="+mn-ea"/>
              <a:cs typeface="+mn-cs"/>
            </a:rPr>
            <a:t>生活保護費や障害福祉費等</a:t>
          </a:r>
          <a:r>
            <a:rPr lang="ja-JP" altLang="en-US" sz="1100" b="0" i="0" baseline="0">
              <a:solidFill>
                <a:schemeClr val="dk1"/>
              </a:solidFill>
              <a:effectLst/>
              <a:latin typeface="+mn-lt"/>
              <a:ea typeface="+mn-ea"/>
              <a:cs typeface="+mn-cs"/>
            </a:rPr>
            <a:t>は増加しており、扶助費総額は</a:t>
          </a:r>
          <a:r>
            <a:rPr lang="ja-JP" altLang="ja-JP" sz="1100" b="0" i="0" baseline="0">
              <a:solidFill>
                <a:schemeClr val="dk1"/>
              </a:solidFill>
              <a:effectLst/>
              <a:latin typeface="+mn-lt"/>
              <a:ea typeface="+mn-ea"/>
              <a:cs typeface="+mn-cs"/>
            </a:rPr>
            <a:t>、年々増加していることから、今後も適正な資格審査等、管理に努める。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31750</xdr:rowOff>
    </xdr:to>
    <xdr:cxnSp macro="">
      <xdr:nvCxnSpPr>
        <xdr:cNvPr id="190" name="直線コネクタ 189"/>
        <xdr:cNvCxnSpPr/>
      </xdr:nvCxnSpPr>
      <xdr:spPr>
        <a:xfrm flipV="1">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31750</xdr:rowOff>
    </xdr:to>
    <xdr:cxnSp macro="">
      <xdr:nvCxnSpPr>
        <xdr:cNvPr id="193" name="直線コネクタ 192"/>
        <xdr:cNvCxnSpPr/>
      </xdr:nvCxnSpPr>
      <xdr:spPr>
        <a:xfrm>
          <a:off x="3098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82550</xdr:rowOff>
    </xdr:to>
    <xdr:cxnSp macro="">
      <xdr:nvCxnSpPr>
        <xdr:cNvPr id="196" name="直線コネクタ 195"/>
        <xdr:cNvCxnSpPr/>
      </xdr:nvCxnSpPr>
      <xdr:spPr>
        <a:xfrm flipV="1">
          <a:off x="2209800" y="941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82550</xdr:rowOff>
    </xdr:to>
    <xdr:cxnSp macro="">
      <xdr:nvCxnSpPr>
        <xdr:cNvPr id="199" name="直線コネクタ 198"/>
        <xdr:cNvCxnSpPr/>
      </xdr:nvCxnSpPr>
      <xdr:spPr>
        <a:xfrm>
          <a:off x="1320800" y="9347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9" name="円/楕円 208"/>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13" name="円/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31750</xdr:rowOff>
    </xdr:from>
    <xdr:to>
      <xdr:col>3</xdr:col>
      <xdr:colOff>193675</xdr:colOff>
      <xdr:row>55</xdr:row>
      <xdr:rowOff>133350</xdr:rowOff>
    </xdr:to>
    <xdr:sp macro="" textlink="">
      <xdr:nvSpPr>
        <xdr:cNvPr id="215" name="円/楕円 214"/>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6" name="テキスト ボックス 215"/>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7" name="円/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その他については、類似団体平均と比較して、良好な状態にある。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率は、</a:t>
          </a:r>
          <a:r>
            <a:rPr lang="ja-JP" altLang="en-US" sz="1100" b="0" i="0" baseline="0">
              <a:solidFill>
                <a:schemeClr val="dk1"/>
              </a:solidFill>
              <a:effectLst/>
              <a:latin typeface="+mn-lt"/>
              <a:ea typeface="+mn-ea"/>
              <a:cs typeface="+mn-cs"/>
            </a:rPr>
            <a:t>昨年度と比較して０．１ポイント増である。</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高齢化による医療費増に伴う</a:t>
          </a:r>
          <a:r>
            <a:rPr lang="ja-JP" altLang="ja-JP" sz="1100" b="0" i="0" baseline="0">
              <a:solidFill>
                <a:schemeClr val="dk1"/>
              </a:solidFill>
              <a:effectLst/>
              <a:latin typeface="+mn-lt"/>
              <a:ea typeface="+mn-ea"/>
              <a:cs typeface="+mn-cs"/>
            </a:rPr>
            <a:t>国民健康保険事業会計、後期高齢者医療事業会計と介護保険事業会計</a:t>
          </a:r>
          <a:r>
            <a:rPr lang="ja-JP" altLang="en-US" sz="1100" b="0" i="0" baseline="0">
              <a:solidFill>
                <a:schemeClr val="dk1"/>
              </a:solidFill>
              <a:effectLst/>
              <a:latin typeface="+mn-lt"/>
              <a:ea typeface="+mn-ea"/>
              <a:cs typeface="+mn-cs"/>
            </a:rPr>
            <a:t>繰出金の増、施設等老朽化による下水道事業会計</a:t>
          </a:r>
          <a:r>
            <a:rPr lang="ja-JP" altLang="ja-JP" sz="1100" b="0" i="0" baseline="0">
              <a:solidFill>
                <a:schemeClr val="dk1"/>
              </a:solidFill>
              <a:effectLst/>
              <a:latin typeface="+mn-lt"/>
              <a:ea typeface="+mn-ea"/>
              <a:cs typeface="+mn-cs"/>
            </a:rPr>
            <a:t>への繰出金</a:t>
          </a:r>
          <a:r>
            <a:rPr lang="ja-JP" altLang="en-US" sz="1100" b="0" i="0" baseline="0">
              <a:solidFill>
                <a:schemeClr val="dk1"/>
              </a:solidFill>
              <a:effectLst/>
              <a:latin typeface="+mn-lt"/>
              <a:ea typeface="+mn-ea"/>
              <a:cs typeface="+mn-cs"/>
            </a:rPr>
            <a:t>、維持補修費の増</a:t>
          </a:r>
          <a:r>
            <a:rPr lang="ja-JP" altLang="ja-JP" sz="1100" b="0" i="0" baseline="0">
              <a:solidFill>
                <a:schemeClr val="dk1"/>
              </a:solidFill>
              <a:effectLst/>
              <a:latin typeface="+mn-lt"/>
              <a:ea typeface="+mn-ea"/>
              <a:cs typeface="+mn-cs"/>
            </a:rPr>
            <a:t>である。第３次宇陀市行政改革大綱により、</a:t>
          </a:r>
          <a:r>
            <a:rPr lang="ja-JP" altLang="en-US" sz="1100" b="0" i="0" baseline="0">
              <a:solidFill>
                <a:schemeClr val="dk1"/>
              </a:solidFill>
              <a:effectLst/>
              <a:latin typeface="+mn-lt"/>
              <a:ea typeface="+mn-ea"/>
              <a:cs typeface="+mn-cs"/>
            </a:rPr>
            <a:t>各</a:t>
          </a:r>
          <a:r>
            <a:rPr lang="ja-JP" altLang="ja-JP" sz="1100" b="0" i="0" baseline="0">
              <a:solidFill>
                <a:schemeClr val="dk1"/>
              </a:solidFill>
              <a:effectLst/>
              <a:latin typeface="+mn-lt"/>
              <a:ea typeface="+mn-ea"/>
              <a:cs typeface="+mn-cs"/>
            </a:rPr>
            <a:t>特別会計の安定運営に向けて推進</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その結果、普通会計の負担額を減らすよう、今後も適正な管理に努める。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8890</xdr:rowOff>
    </xdr:to>
    <xdr:cxnSp macro="">
      <xdr:nvCxnSpPr>
        <xdr:cNvPr id="251" name="直線コネクタ 250"/>
        <xdr:cNvCxnSpPr/>
      </xdr:nvCxnSpPr>
      <xdr:spPr>
        <a:xfrm>
          <a:off x="15671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1270</xdr:rowOff>
    </xdr:to>
    <xdr:cxnSp macro="">
      <xdr:nvCxnSpPr>
        <xdr:cNvPr id="254" name="直線コネクタ 253"/>
        <xdr:cNvCxnSpPr/>
      </xdr:nvCxnSpPr>
      <xdr:spPr>
        <a:xfrm>
          <a:off x="14782800" y="940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54</xdr:row>
      <xdr:rowOff>142240</xdr:rowOff>
    </xdr:to>
    <xdr:cxnSp macro="">
      <xdr:nvCxnSpPr>
        <xdr:cNvPr id="257" name="直線コネクタ 256"/>
        <xdr:cNvCxnSpPr/>
      </xdr:nvCxnSpPr>
      <xdr:spPr>
        <a:xfrm>
          <a:off x="13893800" y="9400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142240</xdr:rowOff>
    </xdr:to>
    <xdr:cxnSp macro="">
      <xdr:nvCxnSpPr>
        <xdr:cNvPr id="260" name="直線コネクタ 259"/>
        <xdr:cNvCxnSpPr/>
      </xdr:nvCxnSpPr>
      <xdr:spPr>
        <a:xfrm>
          <a:off x="13004800" y="9347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70" name="円/楕円 269"/>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146067</xdr:rowOff>
    </xdr:from>
    <xdr:ext cx="762000" cy="259045"/>
    <xdr:sp macro="" textlink="">
      <xdr:nvSpPr>
        <xdr:cNvPr id="271"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72" name="円/楕円 271"/>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73" name="テキスト ボックス 272"/>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4" name="円/楕円 273"/>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5" name="テキスト ボックス 274"/>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6" name="円/楕円 275"/>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7" name="テキスト ボックス 276"/>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8" name="円/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補助費等が類似団体平均と比較して高い要因は、</a:t>
          </a:r>
          <a:r>
            <a:rPr lang="ja-JP" altLang="en-US" sz="1100" b="0" i="0" baseline="0">
              <a:solidFill>
                <a:schemeClr val="dk1"/>
              </a:solidFill>
              <a:effectLst/>
              <a:latin typeface="+mn-lt"/>
              <a:ea typeface="+mn-ea"/>
              <a:cs typeface="+mn-cs"/>
            </a:rPr>
            <a:t>法適公営企業への繰出金が多いこと以外に、近年では</a:t>
          </a:r>
          <a:r>
            <a:rPr lang="ja-JP" altLang="ja-JP" sz="1100" b="0" i="0" baseline="0">
              <a:solidFill>
                <a:schemeClr val="dk1"/>
              </a:solidFill>
              <a:effectLst/>
              <a:latin typeface="+mn-lt"/>
              <a:ea typeface="+mn-ea"/>
              <a:cs typeface="+mn-cs"/>
            </a:rPr>
            <a:t>消防業務やごみ収集業務、し尿処理など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一部事務組合</a:t>
          </a:r>
          <a:r>
            <a:rPr lang="ja-JP" altLang="en-US" sz="1100" b="0" i="0" baseline="0">
              <a:solidFill>
                <a:schemeClr val="dk1"/>
              </a:solidFill>
              <a:effectLst/>
              <a:latin typeface="+mn-lt"/>
              <a:ea typeface="+mn-ea"/>
              <a:cs typeface="+mn-cs"/>
            </a:rPr>
            <a:t>への負担金の増、また公共交通維持のための負担金、まちづくり協議会への補助金、高齢化による後期高齢者医療広域連合負担金が増加していることなどがあげられる。</a:t>
          </a:r>
          <a:r>
            <a:rPr lang="ja-JP" altLang="ja-JP" sz="1100" b="0" i="0" baseline="0">
              <a:solidFill>
                <a:schemeClr val="dk1"/>
              </a:solidFill>
              <a:effectLst/>
              <a:latin typeface="+mn-lt"/>
              <a:ea typeface="+mn-ea"/>
              <a:cs typeface="+mn-cs"/>
            </a:rPr>
            <a:t>地理的要因</a:t>
          </a:r>
          <a:r>
            <a:rPr lang="ja-JP" altLang="en-US" sz="1100" b="0" i="0" baseline="0">
              <a:solidFill>
                <a:schemeClr val="dk1"/>
              </a:solidFill>
              <a:effectLst/>
              <a:latin typeface="+mn-lt"/>
              <a:ea typeface="+mn-ea"/>
              <a:cs typeface="+mn-cs"/>
            </a:rPr>
            <a:t>や高齢化</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消防やごみ等処理施設、公共交通維持、後期高齢者医療負担金については、今後も負担金が多くなる可能性がある。</a:t>
          </a:r>
          <a:r>
            <a:rPr lang="ja-JP" altLang="ja-JP" sz="1100" b="0" i="0" baseline="0">
              <a:solidFill>
                <a:schemeClr val="dk1"/>
              </a:solidFill>
              <a:effectLst/>
              <a:latin typeface="+mn-lt"/>
              <a:ea typeface="+mn-ea"/>
              <a:cs typeface="+mn-cs"/>
            </a:rPr>
            <a:t>また、法適公営企業に対しての補助金も増加</a:t>
          </a:r>
          <a:r>
            <a:rPr lang="ja-JP" altLang="en-US" sz="1100" b="0" i="0" baseline="0">
              <a:solidFill>
                <a:schemeClr val="dk1"/>
              </a:solidFill>
              <a:effectLst/>
              <a:latin typeface="+mn-lt"/>
              <a:ea typeface="+mn-ea"/>
              <a:cs typeface="+mn-cs"/>
            </a:rPr>
            <a:t>が見込まれるため、各企業の経営戦略策定による事業見直しにより縮減に努めていく。</a:t>
          </a:r>
          <a:endParaRPr lang="ja-JP" altLang="ja-JP" sz="1400">
            <a:effectLst/>
          </a:endParaRPr>
        </a:p>
        <a:p>
          <a:pPr rtl="0"/>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3556</xdr:rowOff>
    </xdr:to>
    <xdr:cxnSp macro="">
      <xdr:nvCxnSpPr>
        <xdr:cNvPr id="309" name="直線コネクタ 308"/>
        <xdr:cNvCxnSpPr/>
      </xdr:nvCxnSpPr>
      <xdr:spPr>
        <a:xfrm>
          <a:off x="15671800" y="6518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38</xdr:row>
      <xdr:rowOff>3556</xdr:rowOff>
    </xdr:to>
    <xdr:cxnSp macro="">
      <xdr:nvCxnSpPr>
        <xdr:cNvPr id="312" name="直線コネクタ 311"/>
        <xdr:cNvCxnSpPr/>
      </xdr:nvCxnSpPr>
      <xdr:spPr>
        <a:xfrm>
          <a:off x="14782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115570</xdr:rowOff>
    </xdr:to>
    <xdr:cxnSp macro="">
      <xdr:nvCxnSpPr>
        <xdr:cNvPr id="315" name="直線コネクタ 314"/>
        <xdr:cNvCxnSpPr/>
      </xdr:nvCxnSpPr>
      <xdr:spPr>
        <a:xfrm>
          <a:off x="13893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110998</xdr:rowOff>
    </xdr:to>
    <xdr:cxnSp macro="">
      <xdr:nvCxnSpPr>
        <xdr:cNvPr id="318" name="直線コネクタ 317"/>
        <xdr:cNvCxnSpPr/>
      </xdr:nvCxnSpPr>
      <xdr:spPr>
        <a:xfrm>
          <a:off x="13004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28" name="円/楕円 327"/>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29"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0" name="円/楕円 329"/>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1" name="テキスト ボックス 330"/>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2" name="円/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34" name="円/楕円 333"/>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5" name="テキスト ボックス 334"/>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償還額の減少により、年々率は改善しているが、依然として類似団体平均と比較して７．１ポイント上回っている。自主財源に乏しいため、普通会計において</a:t>
          </a:r>
          <a:r>
            <a:rPr lang="ja-JP" altLang="en-US" sz="1100" b="0" i="0" baseline="0">
              <a:solidFill>
                <a:schemeClr val="dk1"/>
              </a:solidFill>
              <a:effectLst/>
              <a:latin typeface="+mn-lt"/>
              <a:ea typeface="+mn-ea"/>
              <a:cs typeface="+mn-cs"/>
            </a:rPr>
            <a:t>合併以前は</a:t>
          </a:r>
          <a:r>
            <a:rPr lang="ja-JP" altLang="ja-JP" sz="1100" b="0" i="0" baseline="0">
              <a:solidFill>
                <a:schemeClr val="dk1"/>
              </a:solidFill>
              <a:effectLst/>
              <a:latin typeface="+mn-lt"/>
              <a:ea typeface="+mn-ea"/>
              <a:cs typeface="+mn-cs"/>
            </a:rPr>
            <a:t>、地総債、過疎債、公住債等</a:t>
          </a:r>
          <a:r>
            <a:rPr lang="ja-JP" altLang="en-US" sz="1100" b="0" i="0" baseline="0">
              <a:solidFill>
                <a:schemeClr val="dk1"/>
              </a:solidFill>
              <a:effectLst/>
              <a:latin typeface="+mn-lt"/>
              <a:ea typeface="+mn-ea"/>
              <a:cs typeface="+mn-cs"/>
            </a:rPr>
            <a:t>に、合併後は、特に合併特例債</a:t>
          </a:r>
          <a:r>
            <a:rPr lang="ja-JP" altLang="ja-JP" sz="1100" b="0" i="0" baseline="0">
              <a:solidFill>
                <a:schemeClr val="dk1"/>
              </a:solidFill>
              <a:effectLst/>
              <a:latin typeface="+mn-lt"/>
              <a:ea typeface="+mn-ea"/>
              <a:cs typeface="+mn-cs"/>
            </a:rPr>
            <a:t>に財源を求めてきた。公債費比率を抑制するため、第３次宇陀市行政改革大綱において、投資的事業における新規発行額の抑制を策定し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また、奈良県市町村財政健全化支援事業貸付金などの有利な借換え利用により、改善を進め</a:t>
          </a:r>
          <a:r>
            <a:rPr lang="ja-JP" altLang="en-US" sz="1100" b="0" i="0" baseline="0">
              <a:solidFill>
                <a:schemeClr val="dk1"/>
              </a:solidFill>
              <a:effectLst/>
              <a:latin typeface="+mn-lt"/>
              <a:ea typeface="+mn-ea"/>
              <a:cs typeface="+mn-cs"/>
            </a:rPr>
            <a:t>てきた。しかし、合併特例債の発行期限が平成３２年度であるので、今後も</a:t>
          </a:r>
          <a:r>
            <a:rPr lang="ja-JP" altLang="ja-JP" sz="1100" b="0" i="0" baseline="0">
              <a:solidFill>
                <a:schemeClr val="dk1"/>
              </a:solidFill>
              <a:effectLst/>
              <a:latin typeface="+mn-lt"/>
              <a:ea typeface="+mn-ea"/>
              <a:cs typeface="+mn-cs"/>
            </a:rPr>
            <a:t>継続して公債費の抑制に努めていくが、</a:t>
          </a:r>
          <a:r>
            <a:rPr lang="ja-JP" altLang="en-US" sz="1100" b="0" i="0" baseline="0">
              <a:solidFill>
                <a:schemeClr val="dk1"/>
              </a:solidFill>
              <a:effectLst/>
              <a:latin typeface="+mn-lt"/>
              <a:ea typeface="+mn-ea"/>
              <a:cs typeface="+mn-cs"/>
            </a:rPr>
            <a:t>改善のスピードが鈍化する可能性がある。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76</xdr:row>
      <xdr:rowOff>20320</xdr:rowOff>
    </xdr:to>
    <xdr:cxnSp macro="">
      <xdr:nvCxnSpPr>
        <xdr:cNvPr id="369" name="直線コネクタ 368"/>
        <xdr:cNvCxnSpPr/>
      </xdr:nvCxnSpPr>
      <xdr:spPr>
        <a:xfrm flipV="1">
          <a:off x="3987800" y="13016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26036</xdr:rowOff>
    </xdr:to>
    <xdr:cxnSp macro="">
      <xdr:nvCxnSpPr>
        <xdr:cNvPr id="372" name="直線コネクタ 371"/>
        <xdr:cNvCxnSpPr/>
      </xdr:nvCxnSpPr>
      <xdr:spPr>
        <a:xfrm flipV="1">
          <a:off x="3098800" y="13050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26036</xdr:rowOff>
    </xdr:from>
    <xdr:to>
      <xdr:col>4</xdr:col>
      <xdr:colOff>346075</xdr:colOff>
      <xdr:row>76</xdr:row>
      <xdr:rowOff>37464</xdr:rowOff>
    </xdr:to>
    <xdr:cxnSp macro="">
      <xdr:nvCxnSpPr>
        <xdr:cNvPr id="375" name="直線コネクタ 374"/>
        <xdr:cNvCxnSpPr/>
      </xdr:nvCxnSpPr>
      <xdr:spPr>
        <a:xfrm flipV="1">
          <a:off x="2209800" y="130562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37464</xdr:rowOff>
    </xdr:from>
    <xdr:to>
      <xdr:col>3</xdr:col>
      <xdr:colOff>142875</xdr:colOff>
      <xdr:row>76</xdr:row>
      <xdr:rowOff>48895</xdr:rowOff>
    </xdr:to>
    <xdr:cxnSp macro="">
      <xdr:nvCxnSpPr>
        <xdr:cNvPr id="378" name="直線コネクタ 377"/>
        <xdr:cNvCxnSpPr/>
      </xdr:nvCxnSpPr>
      <xdr:spPr>
        <a:xfrm flipV="1">
          <a:off x="1320800" y="130676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8" name="円/楕円 387"/>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78757</xdr:rowOff>
    </xdr:from>
    <xdr:ext cx="762000" cy="259045"/>
    <xdr:sp macro="" textlink="">
      <xdr:nvSpPr>
        <xdr:cNvPr id="389" name="公債費該当値テキスト"/>
        <xdr:cNvSpPr txBox="1"/>
      </xdr:nvSpPr>
      <xdr:spPr>
        <a:xfrm>
          <a:off x="49149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90" name="円/楕円 389"/>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55897</xdr:rowOff>
    </xdr:from>
    <xdr:ext cx="736600" cy="259045"/>
    <xdr:sp macro="" textlink="">
      <xdr:nvSpPr>
        <xdr:cNvPr id="391" name="テキスト ボックス 390"/>
        <xdr:cNvSpPr txBox="1"/>
      </xdr:nvSpPr>
      <xdr:spPr>
        <a:xfrm>
          <a:off x="3606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146686</xdr:rowOff>
    </xdr:from>
    <xdr:to>
      <xdr:col>4</xdr:col>
      <xdr:colOff>396875</xdr:colOff>
      <xdr:row>76</xdr:row>
      <xdr:rowOff>76836</xdr:rowOff>
    </xdr:to>
    <xdr:sp macro="" textlink="">
      <xdr:nvSpPr>
        <xdr:cNvPr id="392" name="円/楕円 391"/>
        <xdr:cNvSpPr/>
      </xdr:nvSpPr>
      <xdr:spPr>
        <a:xfrm>
          <a:off x="3048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61613</xdr:rowOff>
    </xdr:from>
    <xdr:ext cx="762000" cy="259045"/>
    <xdr:sp macro="" textlink="">
      <xdr:nvSpPr>
        <xdr:cNvPr id="393" name="テキスト ボックス 392"/>
        <xdr:cNvSpPr txBox="1"/>
      </xdr:nvSpPr>
      <xdr:spPr>
        <a:xfrm>
          <a:off x="2717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158114</xdr:rowOff>
    </xdr:from>
    <xdr:to>
      <xdr:col>3</xdr:col>
      <xdr:colOff>193675</xdr:colOff>
      <xdr:row>76</xdr:row>
      <xdr:rowOff>88264</xdr:rowOff>
    </xdr:to>
    <xdr:sp macro="" textlink="">
      <xdr:nvSpPr>
        <xdr:cNvPr id="394" name="円/楕円 393"/>
        <xdr:cNvSpPr/>
      </xdr:nvSpPr>
      <xdr:spPr>
        <a:xfrm>
          <a:off x="2159000" y="130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73041</xdr:rowOff>
    </xdr:from>
    <xdr:ext cx="762000" cy="259045"/>
    <xdr:sp macro="" textlink="">
      <xdr:nvSpPr>
        <xdr:cNvPr id="395" name="テキスト ボックス 394"/>
        <xdr:cNvSpPr txBox="1"/>
      </xdr:nvSpPr>
      <xdr:spPr>
        <a:xfrm>
          <a:off x="1828800" y="131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169545</xdr:rowOff>
    </xdr:from>
    <xdr:to>
      <xdr:col>1</xdr:col>
      <xdr:colOff>676275</xdr:colOff>
      <xdr:row>76</xdr:row>
      <xdr:rowOff>99695</xdr:rowOff>
    </xdr:to>
    <xdr:sp macro="" textlink="">
      <xdr:nvSpPr>
        <xdr:cNvPr id="396" name="円/楕円 395"/>
        <xdr:cNvSpPr/>
      </xdr:nvSpPr>
      <xdr:spPr>
        <a:xfrm>
          <a:off x="12700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84472</xdr:rowOff>
    </xdr:from>
    <xdr:ext cx="762000" cy="259045"/>
    <xdr:sp macro="" textlink="">
      <xdr:nvSpPr>
        <xdr:cNvPr id="397" name="テキスト ボックス 396"/>
        <xdr:cNvSpPr txBox="1"/>
      </xdr:nvSpPr>
      <xdr:spPr>
        <a:xfrm>
          <a:off x="939800" y="1311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公債費以外については、類似団体平均と比較して、</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良好な状態にあ</a:t>
          </a:r>
          <a:r>
            <a:rPr lang="ja-JP" altLang="en-US" sz="1100" b="0" i="0" baseline="0">
              <a:solidFill>
                <a:schemeClr val="dk1"/>
              </a:solidFill>
              <a:effectLst/>
              <a:latin typeface="+mn-lt"/>
              <a:ea typeface="+mn-ea"/>
              <a:cs typeface="+mn-cs"/>
            </a:rPr>
            <a:t>り、昨年より０．２ポイント改善した</a:t>
          </a:r>
          <a:r>
            <a:rPr lang="ja-JP" altLang="ja-JP" sz="1100" b="0" i="0" baseline="0">
              <a:solidFill>
                <a:schemeClr val="dk1"/>
              </a:solidFill>
              <a:effectLst/>
              <a:latin typeface="+mn-lt"/>
              <a:ea typeface="+mn-ea"/>
              <a:cs typeface="+mn-cs"/>
            </a:rPr>
            <a:t>ものの、</a:t>
          </a:r>
          <a:r>
            <a:rPr lang="ja-JP" altLang="en-US" sz="1100" b="0" i="0" baseline="0">
              <a:solidFill>
                <a:schemeClr val="dk1"/>
              </a:solidFill>
              <a:effectLst/>
              <a:latin typeface="+mn-lt"/>
              <a:ea typeface="+mn-ea"/>
              <a:cs typeface="+mn-cs"/>
            </a:rPr>
            <a:t>類似団体との差が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昨年度より０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縮まった</a:t>
          </a:r>
          <a:r>
            <a:rPr lang="ja-JP" altLang="ja-JP" sz="1100" b="0" i="0" baseline="0">
              <a:solidFill>
                <a:schemeClr val="dk1"/>
              </a:solidFill>
              <a:effectLst/>
              <a:latin typeface="+mn-lt"/>
              <a:ea typeface="+mn-ea"/>
              <a:cs typeface="+mn-cs"/>
            </a:rPr>
            <a:t>。一部事務組合</a:t>
          </a:r>
          <a:r>
            <a:rPr lang="ja-JP" altLang="en-US" sz="1100" b="0" i="0" baseline="0">
              <a:solidFill>
                <a:schemeClr val="dk1"/>
              </a:solidFill>
              <a:effectLst/>
              <a:latin typeface="+mn-lt"/>
              <a:ea typeface="+mn-ea"/>
              <a:cs typeface="+mn-cs"/>
            </a:rPr>
            <a:t>負担金</a:t>
          </a:r>
          <a:r>
            <a:rPr lang="ja-JP" altLang="ja-JP" sz="1100" b="0" i="0" baseline="0">
              <a:solidFill>
                <a:schemeClr val="dk1"/>
              </a:solidFill>
              <a:effectLst/>
              <a:latin typeface="+mn-lt"/>
              <a:ea typeface="+mn-ea"/>
              <a:cs typeface="+mn-cs"/>
            </a:rPr>
            <a:t>や公営企業</a:t>
          </a:r>
          <a:r>
            <a:rPr lang="ja-JP" altLang="en-US" sz="1100" b="0" i="0" baseline="0">
              <a:solidFill>
                <a:schemeClr val="dk1"/>
              </a:solidFill>
              <a:effectLst/>
              <a:latin typeface="+mn-lt"/>
              <a:ea typeface="+mn-ea"/>
              <a:cs typeface="+mn-cs"/>
            </a:rPr>
            <a:t>繰出金、公共交通維持</a:t>
          </a:r>
          <a:r>
            <a:rPr lang="ja-JP" altLang="ja-JP" sz="1100" b="0" i="0" baseline="0">
              <a:solidFill>
                <a:schemeClr val="dk1"/>
              </a:solidFill>
              <a:effectLst/>
              <a:latin typeface="+mn-lt"/>
              <a:ea typeface="+mn-ea"/>
              <a:cs typeface="+mn-cs"/>
            </a:rPr>
            <a:t>への補助</a:t>
          </a:r>
          <a:r>
            <a:rPr lang="ja-JP" altLang="en-US" sz="1100" b="0" i="0" baseline="0">
              <a:solidFill>
                <a:schemeClr val="dk1"/>
              </a:solidFill>
              <a:effectLst/>
              <a:latin typeface="+mn-lt"/>
              <a:ea typeface="+mn-ea"/>
              <a:cs typeface="+mn-cs"/>
            </a:rPr>
            <a:t>等、補助</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等の高止まりや</a:t>
          </a:r>
          <a:r>
            <a:rPr lang="ja-JP" altLang="ja-JP" sz="1100" b="0" i="0" baseline="0">
              <a:solidFill>
                <a:schemeClr val="dk1"/>
              </a:solidFill>
              <a:effectLst/>
              <a:latin typeface="+mn-lt"/>
              <a:ea typeface="+mn-ea"/>
              <a:cs typeface="+mn-cs"/>
            </a:rPr>
            <a:t>国民健康保険事業会計や介護保険事業会計</a:t>
          </a:r>
          <a:r>
            <a:rPr lang="ja-JP" altLang="en-US" sz="1100" b="0" i="0" baseline="0">
              <a:solidFill>
                <a:schemeClr val="dk1"/>
              </a:solidFill>
              <a:effectLst/>
              <a:latin typeface="+mn-lt"/>
              <a:ea typeface="+mn-ea"/>
              <a:cs typeface="+mn-cs"/>
            </a:rPr>
            <a:t>、下水道事業会計など特別会計</a:t>
          </a:r>
          <a:r>
            <a:rPr lang="ja-JP" altLang="ja-JP" sz="1100" b="0" i="0" baseline="0">
              <a:solidFill>
                <a:schemeClr val="dk1"/>
              </a:solidFill>
              <a:effectLst/>
              <a:latin typeface="+mn-lt"/>
              <a:ea typeface="+mn-ea"/>
              <a:cs typeface="+mn-cs"/>
            </a:rPr>
            <a:t>への繰出金が増加しているためである。今後も</a:t>
          </a:r>
          <a:r>
            <a:rPr lang="ja-JP" altLang="en-US" sz="1100" b="0" i="0" baseline="0">
              <a:solidFill>
                <a:schemeClr val="dk1"/>
              </a:solidFill>
              <a:effectLst/>
              <a:latin typeface="+mn-lt"/>
              <a:ea typeface="+mn-ea"/>
              <a:cs typeface="+mn-cs"/>
            </a:rPr>
            <a:t>増加が見込まれるが、</a:t>
          </a:r>
          <a:r>
            <a:rPr lang="ja-JP" altLang="ja-JP" sz="1100" b="0" i="0" baseline="0">
              <a:solidFill>
                <a:schemeClr val="dk1"/>
              </a:solidFill>
              <a:effectLst/>
              <a:latin typeface="+mn-lt"/>
              <a:ea typeface="+mn-ea"/>
              <a:cs typeface="+mn-cs"/>
            </a:rPr>
            <a:t>適正な管理</a:t>
          </a:r>
          <a:r>
            <a:rPr lang="ja-JP" altLang="en-US" sz="1100" b="0" i="0" baseline="0">
              <a:solidFill>
                <a:schemeClr val="dk1"/>
              </a:solidFill>
              <a:effectLst/>
              <a:latin typeface="+mn-lt"/>
              <a:ea typeface="+mn-ea"/>
              <a:cs typeface="+mn-cs"/>
            </a:rPr>
            <a:t>を維持するよう</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67563</xdr:rowOff>
    </xdr:to>
    <xdr:cxnSp macro="">
      <xdr:nvCxnSpPr>
        <xdr:cNvPr id="428" name="直線コネクタ 427"/>
        <xdr:cNvCxnSpPr/>
      </xdr:nvCxnSpPr>
      <xdr:spPr>
        <a:xfrm flipV="1">
          <a:off x="15671800" y="134315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67563</xdr:rowOff>
    </xdr:to>
    <xdr:cxnSp macro="">
      <xdr:nvCxnSpPr>
        <xdr:cNvPr id="431" name="直線コネクタ 430"/>
        <xdr:cNvCxnSpPr/>
      </xdr:nvCxnSpPr>
      <xdr:spPr>
        <a:xfrm>
          <a:off x="14782800" y="13294361"/>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170435</xdr:rowOff>
    </xdr:to>
    <xdr:cxnSp macro="">
      <xdr:nvCxnSpPr>
        <xdr:cNvPr id="434" name="直線コネクタ 433"/>
        <xdr:cNvCxnSpPr/>
      </xdr:nvCxnSpPr>
      <xdr:spPr>
        <a:xfrm flipV="1">
          <a:off x="13893800" y="132943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170435</xdr:rowOff>
    </xdr:to>
    <xdr:cxnSp macro="">
      <xdr:nvCxnSpPr>
        <xdr:cNvPr id="437" name="直線コネクタ 436"/>
        <xdr:cNvCxnSpPr/>
      </xdr:nvCxnSpPr>
      <xdr:spPr>
        <a:xfrm>
          <a:off x="13004800" y="13175487"/>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7" name="円/楕円 44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24147</xdr:rowOff>
    </xdr:from>
    <xdr:ext cx="762000" cy="259045"/>
    <xdr:sp macro="" textlink="">
      <xdr:nvSpPr>
        <xdr:cNvPr id="448"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49" name="円/楕円 448"/>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128540</xdr:rowOff>
    </xdr:from>
    <xdr:ext cx="736600" cy="259045"/>
    <xdr:sp macro="" textlink="">
      <xdr:nvSpPr>
        <xdr:cNvPr id="450" name="テキスト ボックス 449"/>
        <xdr:cNvSpPr txBox="1"/>
      </xdr:nvSpPr>
      <xdr:spPr>
        <a:xfrm>
          <a:off x="15290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1" name="円/楕円 450"/>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52" name="テキスト ボックス 451"/>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53" name="円/楕円 452"/>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59962</xdr:rowOff>
    </xdr:from>
    <xdr:ext cx="762000" cy="259045"/>
    <xdr:sp macro="" textlink="">
      <xdr:nvSpPr>
        <xdr:cNvPr id="454" name="テキスト ボックス 453"/>
        <xdr:cNvSpPr txBox="1"/>
      </xdr:nvSpPr>
      <xdr:spPr>
        <a:xfrm>
          <a:off x="13512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5" name="円/楕円 454"/>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34815</xdr:rowOff>
    </xdr:from>
    <xdr:ext cx="762000" cy="259045"/>
    <xdr:sp macro="" textlink="">
      <xdr:nvSpPr>
        <xdr:cNvPr id="456" name="テキスト ボックス 455"/>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奈良県宇陀市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36110</xdr:rowOff>
    </xdr:from>
    <xdr:to>
      <xdr:col>4</xdr:col>
      <xdr:colOff>1117600</xdr:colOff>
      <xdr:row>13</xdr:row>
      <xdr:rowOff>53173</xdr:rowOff>
    </xdr:to>
    <xdr:cxnSp macro="">
      <xdr:nvCxnSpPr>
        <xdr:cNvPr id="52" name="直線コネクタ 51"/>
        <xdr:cNvCxnSpPr/>
      </xdr:nvCxnSpPr>
      <xdr:spPr bwMode="auto">
        <a:xfrm flipV="1">
          <a:off x="5003800" y="2312585"/>
          <a:ext cx="647700" cy="17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53173</xdr:rowOff>
    </xdr:from>
    <xdr:to>
      <xdr:col>4</xdr:col>
      <xdr:colOff>469900</xdr:colOff>
      <xdr:row>13</xdr:row>
      <xdr:rowOff>120022</xdr:rowOff>
    </xdr:to>
    <xdr:cxnSp macro="">
      <xdr:nvCxnSpPr>
        <xdr:cNvPr id="55" name="直線コネクタ 54"/>
        <xdr:cNvCxnSpPr/>
      </xdr:nvCxnSpPr>
      <xdr:spPr bwMode="auto">
        <a:xfrm flipV="1">
          <a:off x="4305300" y="2329648"/>
          <a:ext cx="698500" cy="66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12809</xdr:rowOff>
    </xdr:from>
    <xdr:to>
      <xdr:col>3</xdr:col>
      <xdr:colOff>904875</xdr:colOff>
      <xdr:row>13</xdr:row>
      <xdr:rowOff>120022</xdr:rowOff>
    </xdr:to>
    <xdr:cxnSp macro="">
      <xdr:nvCxnSpPr>
        <xdr:cNvPr id="58" name="直線コネクタ 57"/>
        <xdr:cNvCxnSpPr/>
      </xdr:nvCxnSpPr>
      <xdr:spPr bwMode="auto">
        <a:xfrm>
          <a:off x="3606800" y="2289284"/>
          <a:ext cx="698500" cy="10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131354</xdr:rowOff>
    </xdr:from>
    <xdr:to>
      <xdr:col>3</xdr:col>
      <xdr:colOff>206375</xdr:colOff>
      <xdr:row>13</xdr:row>
      <xdr:rowOff>12809</xdr:rowOff>
    </xdr:to>
    <xdr:cxnSp macro="">
      <xdr:nvCxnSpPr>
        <xdr:cNvPr id="61" name="直線コネクタ 60"/>
        <xdr:cNvCxnSpPr/>
      </xdr:nvCxnSpPr>
      <xdr:spPr bwMode="auto">
        <a:xfrm>
          <a:off x="2908300" y="2236379"/>
          <a:ext cx="6985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156760</xdr:rowOff>
    </xdr:from>
    <xdr:to>
      <xdr:col>5</xdr:col>
      <xdr:colOff>34925</xdr:colOff>
      <xdr:row>13</xdr:row>
      <xdr:rowOff>86910</xdr:rowOff>
    </xdr:to>
    <xdr:sp macro="" textlink="">
      <xdr:nvSpPr>
        <xdr:cNvPr id="71" name="円/楕円 70"/>
        <xdr:cNvSpPr/>
      </xdr:nvSpPr>
      <xdr:spPr bwMode="auto">
        <a:xfrm>
          <a:off x="5600700" y="226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1837</xdr:rowOff>
    </xdr:from>
    <xdr:ext cx="762000" cy="259045"/>
    <xdr:sp macro="" textlink="">
      <xdr:nvSpPr>
        <xdr:cNvPr id="72" name="人口1人当たり決算額の推移該当値テキスト130"/>
        <xdr:cNvSpPr txBox="1"/>
      </xdr:nvSpPr>
      <xdr:spPr>
        <a:xfrm>
          <a:off x="5740400" y="2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139,483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2373</xdr:rowOff>
    </xdr:from>
    <xdr:to>
      <xdr:col>4</xdr:col>
      <xdr:colOff>520700</xdr:colOff>
      <xdr:row>13</xdr:row>
      <xdr:rowOff>103973</xdr:rowOff>
    </xdr:to>
    <xdr:sp macro="" textlink="">
      <xdr:nvSpPr>
        <xdr:cNvPr id="73" name="円/楕円 72"/>
        <xdr:cNvSpPr/>
      </xdr:nvSpPr>
      <xdr:spPr bwMode="auto">
        <a:xfrm>
          <a:off x="4953000" y="227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114150</xdr:rowOff>
    </xdr:from>
    <xdr:ext cx="736600" cy="259045"/>
    <xdr:sp macro="" textlink="">
      <xdr:nvSpPr>
        <xdr:cNvPr id="74" name="テキスト ボックス 73"/>
        <xdr:cNvSpPr txBox="1"/>
      </xdr:nvSpPr>
      <xdr:spPr>
        <a:xfrm>
          <a:off x="4622800" y="2047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138,438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69222</xdr:rowOff>
    </xdr:from>
    <xdr:to>
      <xdr:col>3</xdr:col>
      <xdr:colOff>955675</xdr:colOff>
      <xdr:row>13</xdr:row>
      <xdr:rowOff>170822</xdr:rowOff>
    </xdr:to>
    <xdr:sp macro="" textlink="">
      <xdr:nvSpPr>
        <xdr:cNvPr id="75" name="円/楕円 74"/>
        <xdr:cNvSpPr/>
      </xdr:nvSpPr>
      <xdr:spPr bwMode="auto">
        <a:xfrm>
          <a:off x="4254500" y="234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9549</xdr:rowOff>
    </xdr:from>
    <xdr:ext cx="762000" cy="259045"/>
    <xdr:sp macro="" textlink="">
      <xdr:nvSpPr>
        <xdr:cNvPr id="76" name="テキスト ボックス 75"/>
        <xdr:cNvSpPr txBox="1"/>
      </xdr:nvSpPr>
      <xdr:spPr>
        <a:xfrm>
          <a:off x="3924300" y="211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134,344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133459</xdr:rowOff>
    </xdr:from>
    <xdr:to>
      <xdr:col>3</xdr:col>
      <xdr:colOff>257175</xdr:colOff>
      <xdr:row>13</xdr:row>
      <xdr:rowOff>63609</xdr:rowOff>
    </xdr:to>
    <xdr:sp macro="" textlink="">
      <xdr:nvSpPr>
        <xdr:cNvPr id="77" name="円/楕円 76"/>
        <xdr:cNvSpPr/>
      </xdr:nvSpPr>
      <xdr:spPr bwMode="auto">
        <a:xfrm>
          <a:off x="3556000" y="223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73786</xdr:rowOff>
    </xdr:from>
    <xdr:ext cx="762000" cy="259045"/>
    <xdr:sp macro="" textlink="">
      <xdr:nvSpPr>
        <xdr:cNvPr id="78" name="テキスト ボックス 77"/>
        <xdr:cNvSpPr txBox="1"/>
      </xdr:nvSpPr>
      <xdr:spPr>
        <a:xfrm>
          <a:off x="3225800" y="200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140,910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80554</xdr:rowOff>
    </xdr:from>
    <xdr:to>
      <xdr:col>2</xdr:col>
      <xdr:colOff>692150</xdr:colOff>
      <xdr:row>13</xdr:row>
      <xdr:rowOff>10704</xdr:rowOff>
    </xdr:to>
    <xdr:sp macro="" textlink="">
      <xdr:nvSpPr>
        <xdr:cNvPr id="79" name="円/楕円 78"/>
        <xdr:cNvSpPr/>
      </xdr:nvSpPr>
      <xdr:spPr bwMode="auto">
        <a:xfrm>
          <a:off x="2857500" y="218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20881</xdr:rowOff>
    </xdr:from>
    <xdr:ext cx="762000" cy="259045"/>
    <xdr:sp macro="" textlink="">
      <xdr:nvSpPr>
        <xdr:cNvPr id="80" name="テキスト ボックス 79"/>
        <xdr:cNvSpPr txBox="1"/>
      </xdr:nvSpPr>
      <xdr:spPr>
        <a:xfrm>
          <a:off x="2527300" y="195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249583</xdr:rowOff>
    </xdr:from>
    <xdr:to>
      <xdr:col>4</xdr:col>
      <xdr:colOff>1117600</xdr:colOff>
      <xdr:row>37</xdr:row>
      <xdr:rowOff>259676</xdr:rowOff>
    </xdr:to>
    <xdr:cxnSp macro="">
      <xdr:nvCxnSpPr>
        <xdr:cNvPr id="114" name="直線コネクタ 113"/>
        <xdr:cNvCxnSpPr/>
      </xdr:nvCxnSpPr>
      <xdr:spPr bwMode="auto">
        <a:xfrm>
          <a:off x="5003800" y="7374283"/>
          <a:ext cx="647700" cy="10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228582</xdr:rowOff>
    </xdr:from>
    <xdr:to>
      <xdr:col>4</xdr:col>
      <xdr:colOff>469900</xdr:colOff>
      <xdr:row>37</xdr:row>
      <xdr:rowOff>249583</xdr:rowOff>
    </xdr:to>
    <xdr:cxnSp macro="">
      <xdr:nvCxnSpPr>
        <xdr:cNvPr id="117" name="直線コネクタ 116"/>
        <xdr:cNvCxnSpPr/>
      </xdr:nvCxnSpPr>
      <xdr:spPr bwMode="auto">
        <a:xfrm>
          <a:off x="4305300" y="7353282"/>
          <a:ext cx="698500" cy="2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228582</xdr:rowOff>
    </xdr:from>
    <xdr:to>
      <xdr:col>3</xdr:col>
      <xdr:colOff>904875</xdr:colOff>
      <xdr:row>37</xdr:row>
      <xdr:rowOff>230506</xdr:rowOff>
    </xdr:to>
    <xdr:cxnSp macro="">
      <xdr:nvCxnSpPr>
        <xdr:cNvPr id="120" name="直線コネクタ 119"/>
        <xdr:cNvCxnSpPr/>
      </xdr:nvCxnSpPr>
      <xdr:spPr bwMode="auto">
        <a:xfrm flipV="1">
          <a:off x="3606800" y="7353282"/>
          <a:ext cx="698500" cy="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230506</xdr:rowOff>
    </xdr:from>
    <xdr:to>
      <xdr:col>3</xdr:col>
      <xdr:colOff>206375</xdr:colOff>
      <xdr:row>37</xdr:row>
      <xdr:rowOff>241300</xdr:rowOff>
    </xdr:to>
    <xdr:cxnSp macro="">
      <xdr:nvCxnSpPr>
        <xdr:cNvPr id="123" name="直線コネクタ 122"/>
        <xdr:cNvCxnSpPr/>
      </xdr:nvCxnSpPr>
      <xdr:spPr bwMode="auto">
        <a:xfrm flipV="1">
          <a:off x="2908300" y="7355206"/>
          <a:ext cx="698500" cy="1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208876</xdr:rowOff>
    </xdr:from>
    <xdr:to>
      <xdr:col>5</xdr:col>
      <xdr:colOff>34925</xdr:colOff>
      <xdr:row>37</xdr:row>
      <xdr:rowOff>310476</xdr:rowOff>
    </xdr:to>
    <xdr:sp macro="" textlink="">
      <xdr:nvSpPr>
        <xdr:cNvPr id="133" name="円/楕円 132"/>
        <xdr:cNvSpPr/>
      </xdr:nvSpPr>
      <xdr:spPr bwMode="auto">
        <a:xfrm>
          <a:off x="5600700" y="733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53953</xdr:rowOff>
    </xdr:from>
    <xdr:ext cx="762000" cy="259045"/>
    <xdr:sp macro="" textlink="">
      <xdr:nvSpPr>
        <xdr:cNvPr id="134" name="人口1人当たり決算額の推移該当値テキスト445"/>
        <xdr:cNvSpPr txBox="1"/>
      </xdr:nvSpPr>
      <xdr:spPr>
        <a:xfrm>
          <a:off x="5740400" y="717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198783</xdr:rowOff>
    </xdr:from>
    <xdr:to>
      <xdr:col>4</xdr:col>
      <xdr:colOff>520700</xdr:colOff>
      <xdr:row>37</xdr:row>
      <xdr:rowOff>300383</xdr:rowOff>
    </xdr:to>
    <xdr:sp macro="" textlink="">
      <xdr:nvSpPr>
        <xdr:cNvPr id="135" name="円/楕円 134"/>
        <xdr:cNvSpPr/>
      </xdr:nvSpPr>
      <xdr:spPr bwMode="auto">
        <a:xfrm>
          <a:off x="4953000" y="732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139110</xdr:rowOff>
    </xdr:from>
    <xdr:ext cx="736600" cy="259045"/>
    <xdr:sp macro="" textlink="">
      <xdr:nvSpPr>
        <xdr:cNvPr id="136" name="テキスト ボックス 135"/>
        <xdr:cNvSpPr txBox="1"/>
      </xdr:nvSpPr>
      <xdr:spPr>
        <a:xfrm>
          <a:off x="4622800" y="7092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177782</xdr:rowOff>
    </xdr:from>
    <xdr:to>
      <xdr:col>3</xdr:col>
      <xdr:colOff>955675</xdr:colOff>
      <xdr:row>37</xdr:row>
      <xdr:rowOff>279382</xdr:rowOff>
    </xdr:to>
    <xdr:sp macro="" textlink="">
      <xdr:nvSpPr>
        <xdr:cNvPr id="137" name="円/楕円 136"/>
        <xdr:cNvSpPr/>
      </xdr:nvSpPr>
      <xdr:spPr bwMode="auto">
        <a:xfrm>
          <a:off x="4254500" y="730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118109</xdr:rowOff>
    </xdr:from>
    <xdr:ext cx="762000" cy="259045"/>
    <xdr:sp macro="" textlink="">
      <xdr:nvSpPr>
        <xdr:cNvPr id="138" name="テキスト ボックス 137"/>
        <xdr:cNvSpPr txBox="1"/>
      </xdr:nvSpPr>
      <xdr:spPr>
        <a:xfrm>
          <a:off x="3924300" y="707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179706</xdr:rowOff>
    </xdr:from>
    <xdr:to>
      <xdr:col>3</xdr:col>
      <xdr:colOff>257175</xdr:colOff>
      <xdr:row>37</xdr:row>
      <xdr:rowOff>281306</xdr:rowOff>
    </xdr:to>
    <xdr:sp macro="" textlink="">
      <xdr:nvSpPr>
        <xdr:cNvPr id="139" name="円/楕円 138"/>
        <xdr:cNvSpPr/>
      </xdr:nvSpPr>
      <xdr:spPr bwMode="auto">
        <a:xfrm>
          <a:off x="3556000" y="730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120033</xdr:rowOff>
    </xdr:from>
    <xdr:ext cx="762000" cy="259045"/>
    <xdr:sp macro="" textlink="">
      <xdr:nvSpPr>
        <xdr:cNvPr id="140" name="テキスト ボックス 139"/>
        <xdr:cNvSpPr txBox="1"/>
      </xdr:nvSpPr>
      <xdr:spPr>
        <a:xfrm>
          <a:off x="3225800" y="70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190500</xdr:rowOff>
    </xdr:from>
    <xdr:to>
      <xdr:col>2</xdr:col>
      <xdr:colOff>692150</xdr:colOff>
      <xdr:row>37</xdr:row>
      <xdr:rowOff>292100</xdr:rowOff>
    </xdr:to>
    <xdr:sp macro="" textlink="">
      <xdr:nvSpPr>
        <xdr:cNvPr id="141" name="円/楕円 140"/>
        <xdr:cNvSpPr/>
      </xdr:nvSpPr>
      <xdr:spPr bwMode="auto">
        <a:xfrm>
          <a:off x="2857500" y="731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130827</xdr:rowOff>
    </xdr:from>
    <xdr:ext cx="762000" cy="259045"/>
    <xdr:sp macro="" textlink="">
      <xdr:nvSpPr>
        <xdr:cNvPr id="142" name="テキスト ボックス 141"/>
        <xdr:cNvSpPr txBox="1"/>
      </xdr:nvSpPr>
      <xdr:spPr>
        <a:xfrm>
          <a:off x="25273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32,290
32,105
247.50
19,448,972
18,753,877
642,168
11,981,387
27,153,343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154159</xdr:rowOff>
    </xdr:from>
    <xdr:to>
      <xdr:col>6</xdr:col>
      <xdr:colOff>511175</xdr:colOff>
      <xdr:row>34</xdr:row>
      <xdr:rowOff>3211</xdr:rowOff>
    </xdr:to>
    <xdr:cxnSp macro="">
      <xdr:nvCxnSpPr>
        <xdr:cNvPr id="65" name="直線コネクタ 64"/>
        <xdr:cNvCxnSpPr/>
      </xdr:nvCxnSpPr>
      <xdr:spPr>
        <a:xfrm flipV="1">
          <a:off x="3797300" y="5812009"/>
          <a:ext cx="838200"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797</xdr:rowOff>
    </xdr:from>
    <xdr:to>
      <xdr:col>5</xdr:col>
      <xdr:colOff>358775</xdr:colOff>
      <xdr:row>34</xdr:row>
      <xdr:rowOff>3211</xdr:rowOff>
    </xdr:to>
    <xdr:cxnSp macro="">
      <xdr:nvCxnSpPr>
        <xdr:cNvPr id="68" name="直線コネクタ 67"/>
        <xdr:cNvCxnSpPr/>
      </xdr:nvCxnSpPr>
      <xdr:spPr>
        <a:xfrm>
          <a:off x="2908300" y="5830097"/>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107096</xdr:rowOff>
    </xdr:from>
    <xdr:to>
      <xdr:col>4</xdr:col>
      <xdr:colOff>155575</xdr:colOff>
      <xdr:row>34</xdr:row>
      <xdr:rowOff>797</xdr:rowOff>
    </xdr:to>
    <xdr:cxnSp macro="">
      <xdr:nvCxnSpPr>
        <xdr:cNvPr id="71" name="直線コネクタ 70"/>
        <xdr:cNvCxnSpPr/>
      </xdr:nvCxnSpPr>
      <xdr:spPr>
        <a:xfrm>
          <a:off x="2019300" y="576494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98738</xdr:rowOff>
    </xdr:from>
    <xdr:to>
      <xdr:col>2</xdr:col>
      <xdr:colOff>638175</xdr:colOff>
      <xdr:row>33</xdr:row>
      <xdr:rowOff>107096</xdr:rowOff>
    </xdr:to>
    <xdr:cxnSp macro="">
      <xdr:nvCxnSpPr>
        <xdr:cNvPr id="74" name="直線コネクタ 73"/>
        <xdr:cNvCxnSpPr/>
      </xdr:nvCxnSpPr>
      <xdr:spPr>
        <a:xfrm>
          <a:off x="1130300" y="5756588"/>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103359</xdr:rowOff>
    </xdr:from>
    <xdr:to>
      <xdr:col>6</xdr:col>
      <xdr:colOff>561975</xdr:colOff>
      <xdr:row>34</xdr:row>
      <xdr:rowOff>33509</xdr:rowOff>
    </xdr:to>
    <xdr:sp macro="" textlink="">
      <xdr:nvSpPr>
        <xdr:cNvPr id="84" name="円/楕円 83"/>
        <xdr:cNvSpPr/>
      </xdr:nvSpPr>
      <xdr:spPr>
        <a:xfrm>
          <a:off x="4584700" y="57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126236</xdr:rowOff>
    </xdr:from>
    <xdr:ext cx="599010" cy="259045"/>
    <xdr:sp macro="" textlink="">
      <xdr:nvSpPr>
        <xdr:cNvPr id="85" name="人件費該当値テキスト"/>
        <xdr:cNvSpPr txBox="1"/>
      </xdr:nvSpPr>
      <xdr:spPr>
        <a:xfrm>
          <a:off x="4686300" y="561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110,988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123861</xdr:rowOff>
    </xdr:from>
    <xdr:to>
      <xdr:col>5</xdr:col>
      <xdr:colOff>409575</xdr:colOff>
      <xdr:row>34</xdr:row>
      <xdr:rowOff>54011</xdr:rowOff>
    </xdr:to>
    <xdr:sp macro="" textlink="">
      <xdr:nvSpPr>
        <xdr:cNvPr id="86" name="円/楕円 85"/>
        <xdr:cNvSpPr/>
      </xdr:nvSpPr>
      <xdr:spPr>
        <a:xfrm>
          <a:off x="3746500" y="57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70538</xdr:rowOff>
    </xdr:from>
    <xdr:ext cx="599010" cy="259045"/>
    <xdr:sp macro="" textlink="">
      <xdr:nvSpPr>
        <xdr:cNvPr id="87" name="テキスト ボックス 86"/>
        <xdr:cNvSpPr txBox="1"/>
      </xdr:nvSpPr>
      <xdr:spPr>
        <a:xfrm>
          <a:off x="3497794" y="555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121447</xdr:rowOff>
    </xdr:from>
    <xdr:to>
      <xdr:col>4</xdr:col>
      <xdr:colOff>206375</xdr:colOff>
      <xdr:row>34</xdr:row>
      <xdr:rowOff>51597</xdr:rowOff>
    </xdr:to>
    <xdr:sp macro="" textlink="">
      <xdr:nvSpPr>
        <xdr:cNvPr id="88" name="円/楕円 87"/>
        <xdr:cNvSpPr/>
      </xdr:nvSpPr>
      <xdr:spPr>
        <a:xfrm>
          <a:off x="2857500" y="57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68124</xdr:rowOff>
    </xdr:from>
    <xdr:ext cx="599010" cy="259045"/>
    <xdr:sp macro="" textlink="">
      <xdr:nvSpPr>
        <xdr:cNvPr id="89" name="テキスト ボックス 88"/>
        <xdr:cNvSpPr txBox="1"/>
      </xdr:nvSpPr>
      <xdr:spPr>
        <a:xfrm>
          <a:off x="2608794" y="555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56296</xdr:rowOff>
    </xdr:from>
    <xdr:to>
      <xdr:col>3</xdr:col>
      <xdr:colOff>3175</xdr:colOff>
      <xdr:row>33</xdr:row>
      <xdr:rowOff>157896</xdr:rowOff>
    </xdr:to>
    <xdr:sp macro="" textlink="">
      <xdr:nvSpPr>
        <xdr:cNvPr id="90" name="円/楕円 89"/>
        <xdr:cNvSpPr/>
      </xdr:nvSpPr>
      <xdr:spPr>
        <a:xfrm>
          <a:off x="1968500" y="57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2973</xdr:rowOff>
    </xdr:from>
    <xdr:ext cx="599010" cy="259045"/>
    <xdr:sp macro="" textlink="">
      <xdr:nvSpPr>
        <xdr:cNvPr id="91" name="テキスト ボックス 90"/>
        <xdr:cNvSpPr txBox="1"/>
      </xdr:nvSpPr>
      <xdr:spPr>
        <a:xfrm>
          <a:off x="1719794" y="54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47938</xdr:rowOff>
    </xdr:from>
    <xdr:to>
      <xdr:col>1</xdr:col>
      <xdr:colOff>485775</xdr:colOff>
      <xdr:row>33</xdr:row>
      <xdr:rowOff>149538</xdr:rowOff>
    </xdr:to>
    <xdr:sp macro="" textlink="">
      <xdr:nvSpPr>
        <xdr:cNvPr id="92" name="円/楕円 91"/>
        <xdr:cNvSpPr/>
      </xdr:nvSpPr>
      <xdr:spPr>
        <a:xfrm>
          <a:off x="1079500" y="57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166065</xdr:rowOff>
    </xdr:from>
    <xdr:ext cx="599010" cy="259045"/>
    <xdr:sp macro="" textlink="">
      <xdr:nvSpPr>
        <xdr:cNvPr id="93" name="テキスト ボックス 92"/>
        <xdr:cNvSpPr txBox="1"/>
      </xdr:nvSpPr>
      <xdr:spPr>
        <a:xfrm>
          <a:off x="830794" y="548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16701</xdr:rowOff>
    </xdr:from>
    <xdr:to>
      <xdr:col>6</xdr:col>
      <xdr:colOff>511175</xdr:colOff>
      <xdr:row>56</xdr:row>
      <xdr:rowOff>118249</xdr:rowOff>
    </xdr:to>
    <xdr:cxnSp macro="">
      <xdr:nvCxnSpPr>
        <xdr:cNvPr id="123" name="直線コネクタ 122"/>
        <xdr:cNvCxnSpPr/>
      </xdr:nvCxnSpPr>
      <xdr:spPr>
        <a:xfrm flipV="1">
          <a:off x="3797300" y="9617901"/>
          <a:ext cx="8382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118249</xdr:rowOff>
    </xdr:from>
    <xdr:to>
      <xdr:col>5</xdr:col>
      <xdr:colOff>358775</xdr:colOff>
      <xdr:row>56</xdr:row>
      <xdr:rowOff>170244</xdr:rowOff>
    </xdr:to>
    <xdr:cxnSp macro="">
      <xdr:nvCxnSpPr>
        <xdr:cNvPr id="126" name="直線コネクタ 125"/>
        <xdr:cNvCxnSpPr/>
      </xdr:nvCxnSpPr>
      <xdr:spPr>
        <a:xfrm flipV="1">
          <a:off x="2908300" y="9719449"/>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170244</xdr:rowOff>
    </xdr:from>
    <xdr:to>
      <xdr:col>4</xdr:col>
      <xdr:colOff>155575</xdr:colOff>
      <xdr:row>57</xdr:row>
      <xdr:rowOff>34239</xdr:rowOff>
    </xdr:to>
    <xdr:cxnSp macro="">
      <xdr:nvCxnSpPr>
        <xdr:cNvPr id="129" name="直線コネクタ 128"/>
        <xdr:cNvCxnSpPr/>
      </xdr:nvCxnSpPr>
      <xdr:spPr>
        <a:xfrm flipV="1">
          <a:off x="2019300" y="9771444"/>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34239</xdr:rowOff>
    </xdr:from>
    <xdr:to>
      <xdr:col>2</xdr:col>
      <xdr:colOff>638175</xdr:colOff>
      <xdr:row>57</xdr:row>
      <xdr:rowOff>59627</xdr:rowOff>
    </xdr:to>
    <xdr:cxnSp macro="">
      <xdr:nvCxnSpPr>
        <xdr:cNvPr id="132" name="直線コネクタ 131"/>
        <xdr:cNvCxnSpPr/>
      </xdr:nvCxnSpPr>
      <xdr:spPr>
        <a:xfrm flipV="1">
          <a:off x="1130300" y="9806889"/>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137351</xdr:rowOff>
    </xdr:from>
    <xdr:to>
      <xdr:col>6</xdr:col>
      <xdr:colOff>561975</xdr:colOff>
      <xdr:row>56</xdr:row>
      <xdr:rowOff>67501</xdr:rowOff>
    </xdr:to>
    <xdr:sp macro="" textlink="">
      <xdr:nvSpPr>
        <xdr:cNvPr id="142" name="円/楕円 141"/>
        <xdr:cNvSpPr/>
      </xdr:nvSpPr>
      <xdr:spPr>
        <a:xfrm>
          <a:off x="4584700" y="95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160228</xdr:rowOff>
    </xdr:from>
    <xdr:ext cx="534377" cy="259045"/>
    <xdr:sp macro="" textlink="">
      <xdr:nvSpPr>
        <xdr:cNvPr id="143" name="物件費該当値テキスト"/>
        <xdr:cNvSpPr txBox="1"/>
      </xdr:nvSpPr>
      <xdr:spPr>
        <a:xfrm>
          <a:off x="4686300" y="94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67449</xdr:rowOff>
    </xdr:from>
    <xdr:to>
      <xdr:col>5</xdr:col>
      <xdr:colOff>409575</xdr:colOff>
      <xdr:row>56</xdr:row>
      <xdr:rowOff>169049</xdr:rowOff>
    </xdr:to>
    <xdr:sp macro="" textlink="">
      <xdr:nvSpPr>
        <xdr:cNvPr id="144" name="円/楕円 143"/>
        <xdr:cNvSpPr/>
      </xdr:nvSpPr>
      <xdr:spPr>
        <a:xfrm>
          <a:off x="3746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160176</xdr:rowOff>
    </xdr:from>
    <xdr:ext cx="534377" cy="259045"/>
    <xdr:sp macro="" textlink="">
      <xdr:nvSpPr>
        <xdr:cNvPr id="145" name="テキスト ボックス 144"/>
        <xdr:cNvSpPr txBox="1"/>
      </xdr:nvSpPr>
      <xdr:spPr>
        <a:xfrm>
          <a:off x="3530111" y="97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119444</xdr:rowOff>
    </xdr:from>
    <xdr:to>
      <xdr:col>4</xdr:col>
      <xdr:colOff>206375</xdr:colOff>
      <xdr:row>57</xdr:row>
      <xdr:rowOff>49594</xdr:rowOff>
    </xdr:to>
    <xdr:sp macro="" textlink="">
      <xdr:nvSpPr>
        <xdr:cNvPr id="146" name="円/楕円 145"/>
        <xdr:cNvSpPr/>
      </xdr:nvSpPr>
      <xdr:spPr>
        <a:xfrm>
          <a:off x="2857500" y="97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40721</xdr:rowOff>
    </xdr:from>
    <xdr:ext cx="534377" cy="259045"/>
    <xdr:sp macro="" textlink="">
      <xdr:nvSpPr>
        <xdr:cNvPr id="147" name="テキスト ボックス 146"/>
        <xdr:cNvSpPr txBox="1"/>
      </xdr:nvSpPr>
      <xdr:spPr>
        <a:xfrm>
          <a:off x="2641111" y="98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154889</xdr:rowOff>
    </xdr:from>
    <xdr:to>
      <xdr:col>3</xdr:col>
      <xdr:colOff>3175</xdr:colOff>
      <xdr:row>57</xdr:row>
      <xdr:rowOff>85039</xdr:rowOff>
    </xdr:to>
    <xdr:sp macro="" textlink="">
      <xdr:nvSpPr>
        <xdr:cNvPr id="148" name="円/楕円 147"/>
        <xdr:cNvSpPr/>
      </xdr:nvSpPr>
      <xdr:spPr>
        <a:xfrm>
          <a:off x="1968500" y="97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76166</xdr:rowOff>
    </xdr:from>
    <xdr:ext cx="534377" cy="259045"/>
    <xdr:sp macro="" textlink="">
      <xdr:nvSpPr>
        <xdr:cNvPr id="149" name="テキスト ボックス 148"/>
        <xdr:cNvSpPr txBox="1"/>
      </xdr:nvSpPr>
      <xdr:spPr>
        <a:xfrm>
          <a:off x="1752111"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8827</xdr:rowOff>
    </xdr:from>
    <xdr:to>
      <xdr:col>1</xdr:col>
      <xdr:colOff>485775</xdr:colOff>
      <xdr:row>57</xdr:row>
      <xdr:rowOff>110427</xdr:rowOff>
    </xdr:to>
    <xdr:sp macro="" textlink="">
      <xdr:nvSpPr>
        <xdr:cNvPr id="150" name="円/楕円 149"/>
        <xdr:cNvSpPr/>
      </xdr:nvSpPr>
      <xdr:spPr>
        <a:xfrm>
          <a:off x="1079500" y="97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101554</xdr:rowOff>
    </xdr:from>
    <xdr:ext cx="534377" cy="259045"/>
    <xdr:sp macro="" textlink="">
      <xdr:nvSpPr>
        <xdr:cNvPr id="151" name="テキスト ボックス 150"/>
        <xdr:cNvSpPr txBox="1"/>
      </xdr:nvSpPr>
      <xdr:spPr>
        <a:xfrm>
          <a:off x="863111" y="98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1663</xdr:rowOff>
    </xdr:from>
    <xdr:to>
      <xdr:col>6</xdr:col>
      <xdr:colOff>511175</xdr:colOff>
      <xdr:row>79</xdr:row>
      <xdr:rowOff>13094</xdr:rowOff>
    </xdr:to>
    <xdr:cxnSp macro="">
      <xdr:nvCxnSpPr>
        <xdr:cNvPr id="180" name="直線コネクタ 179"/>
        <xdr:cNvCxnSpPr/>
      </xdr:nvCxnSpPr>
      <xdr:spPr>
        <a:xfrm flipV="1">
          <a:off x="3797300" y="1354621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13094</xdr:rowOff>
    </xdr:from>
    <xdr:to>
      <xdr:col>5</xdr:col>
      <xdr:colOff>358775</xdr:colOff>
      <xdr:row>79</xdr:row>
      <xdr:rowOff>19914</xdr:rowOff>
    </xdr:to>
    <xdr:cxnSp macro="">
      <xdr:nvCxnSpPr>
        <xdr:cNvPr id="183" name="直線コネクタ 182"/>
        <xdr:cNvCxnSpPr/>
      </xdr:nvCxnSpPr>
      <xdr:spPr>
        <a:xfrm flipV="1">
          <a:off x="2908300" y="1355764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19914</xdr:rowOff>
    </xdr:from>
    <xdr:to>
      <xdr:col>4</xdr:col>
      <xdr:colOff>155575</xdr:colOff>
      <xdr:row>79</xdr:row>
      <xdr:rowOff>24561</xdr:rowOff>
    </xdr:to>
    <xdr:cxnSp macro="">
      <xdr:nvCxnSpPr>
        <xdr:cNvPr id="186" name="直線コネクタ 185"/>
        <xdr:cNvCxnSpPr/>
      </xdr:nvCxnSpPr>
      <xdr:spPr>
        <a:xfrm flipV="1">
          <a:off x="2019300" y="13564464"/>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169951</xdr:rowOff>
    </xdr:from>
    <xdr:to>
      <xdr:col>2</xdr:col>
      <xdr:colOff>638175</xdr:colOff>
      <xdr:row>79</xdr:row>
      <xdr:rowOff>24561</xdr:rowOff>
    </xdr:to>
    <xdr:cxnSp macro="">
      <xdr:nvCxnSpPr>
        <xdr:cNvPr id="189" name="直線コネクタ 188"/>
        <xdr:cNvCxnSpPr/>
      </xdr:nvCxnSpPr>
      <xdr:spPr>
        <a:xfrm>
          <a:off x="1130300" y="1354305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122313</xdr:rowOff>
    </xdr:from>
    <xdr:to>
      <xdr:col>6</xdr:col>
      <xdr:colOff>561975</xdr:colOff>
      <xdr:row>79</xdr:row>
      <xdr:rowOff>52463</xdr:rowOff>
    </xdr:to>
    <xdr:sp macro="" textlink="">
      <xdr:nvSpPr>
        <xdr:cNvPr id="199" name="円/楕円 198"/>
        <xdr:cNvSpPr/>
      </xdr:nvSpPr>
      <xdr:spPr>
        <a:xfrm>
          <a:off x="4584700" y="134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37240</xdr:rowOff>
    </xdr:from>
    <xdr:ext cx="469744" cy="259045"/>
    <xdr:sp macro="" textlink="">
      <xdr:nvSpPr>
        <xdr:cNvPr id="200" name="維持補修費該当値テキスト"/>
        <xdr:cNvSpPr txBox="1"/>
      </xdr:nvSpPr>
      <xdr:spPr>
        <a:xfrm>
          <a:off x="4686300" y="1341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133744</xdr:rowOff>
    </xdr:from>
    <xdr:to>
      <xdr:col>5</xdr:col>
      <xdr:colOff>409575</xdr:colOff>
      <xdr:row>79</xdr:row>
      <xdr:rowOff>63894</xdr:rowOff>
    </xdr:to>
    <xdr:sp macro="" textlink="">
      <xdr:nvSpPr>
        <xdr:cNvPr id="201" name="円/楕円 200"/>
        <xdr:cNvSpPr/>
      </xdr:nvSpPr>
      <xdr:spPr>
        <a:xfrm>
          <a:off x="3746500" y="135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55021</xdr:rowOff>
    </xdr:from>
    <xdr:ext cx="378565" cy="259045"/>
    <xdr:sp macro="" textlink="">
      <xdr:nvSpPr>
        <xdr:cNvPr id="202" name="テキスト ボックス 201"/>
        <xdr:cNvSpPr txBox="1"/>
      </xdr:nvSpPr>
      <xdr:spPr>
        <a:xfrm>
          <a:off x="3608017" y="13599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140564</xdr:rowOff>
    </xdr:from>
    <xdr:to>
      <xdr:col>4</xdr:col>
      <xdr:colOff>206375</xdr:colOff>
      <xdr:row>79</xdr:row>
      <xdr:rowOff>70714</xdr:rowOff>
    </xdr:to>
    <xdr:sp macro="" textlink="">
      <xdr:nvSpPr>
        <xdr:cNvPr id="203" name="円/楕円 202"/>
        <xdr:cNvSpPr/>
      </xdr:nvSpPr>
      <xdr:spPr>
        <a:xfrm>
          <a:off x="2857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61841</xdr:rowOff>
    </xdr:from>
    <xdr:ext cx="378565" cy="259045"/>
    <xdr:sp macro="" textlink="">
      <xdr:nvSpPr>
        <xdr:cNvPr id="204" name="テキスト ボックス 203"/>
        <xdr:cNvSpPr txBox="1"/>
      </xdr:nvSpPr>
      <xdr:spPr>
        <a:xfrm>
          <a:off x="2719017" y="1360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145211</xdr:rowOff>
    </xdr:from>
    <xdr:to>
      <xdr:col>3</xdr:col>
      <xdr:colOff>3175</xdr:colOff>
      <xdr:row>79</xdr:row>
      <xdr:rowOff>75361</xdr:rowOff>
    </xdr:to>
    <xdr:sp macro="" textlink="">
      <xdr:nvSpPr>
        <xdr:cNvPr id="205" name="円/楕円 204"/>
        <xdr:cNvSpPr/>
      </xdr:nvSpPr>
      <xdr:spPr>
        <a:xfrm>
          <a:off x="1968500" y="135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66488</xdr:rowOff>
    </xdr:from>
    <xdr:ext cx="378565" cy="259045"/>
    <xdr:sp macro="" textlink="">
      <xdr:nvSpPr>
        <xdr:cNvPr id="206" name="テキスト ボックス 205"/>
        <xdr:cNvSpPr txBox="1"/>
      </xdr:nvSpPr>
      <xdr:spPr>
        <a:xfrm>
          <a:off x="1830017" y="1361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119151</xdr:rowOff>
    </xdr:from>
    <xdr:to>
      <xdr:col>1</xdr:col>
      <xdr:colOff>485775</xdr:colOff>
      <xdr:row>79</xdr:row>
      <xdr:rowOff>49301</xdr:rowOff>
    </xdr:to>
    <xdr:sp macro="" textlink="">
      <xdr:nvSpPr>
        <xdr:cNvPr id="207" name="円/楕円 206"/>
        <xdr:cNvSpPr/>
      </xdr:nvSpPr>
      <xdr:spPr>
        <a:xfrm>
          <a:off x="1079500" y="134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40428</xdr:rowOff>
    </xdr:from>
    <xdr:ext cx="469744" cy="259045"/>
    <xdr:sp macro="" textlink="">
      <xdr:nvSpPr>
        <xdr:cNvPr id="208" name="テキスト ボックス 207"/>
        <xdr:cNvSpPr txBox="1"/>
      </xdr:nvSpPr>
      <xdr:spPr>
        <a:xfrm>
          <a:off x="895427" y="1358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35750</xdr:rowOff>
    </xdr:from>
    <xdr:to>
      <xdr:col>6</xdr:col>
      <xdr:colOff>511175</xdr:colOff>
      <xdr:row>98</xdr:row>
      <xdr:rowOff>59855</xdr:rowOff>
    </xdr:to>
    <xdr:cxnSp macro="">
      <xdr:nvCxnSpPr>
        <xdr:cNvPr id="238" name="直線コネクタ 237"/>
        <xdr:cNvCxnSpPr/>
      </xdr:nvCxnSpPr>
      <xdr:spPr>
        <a:xfrm flipV="1">
          <a:off x="3797300" y="16837850"/>
          <a:ext cx="8382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59855</xdr:rowOff>
    </xdr:from>
    <xdr:to>
      <xdr:col>5</xdr:col>
      <xdr:colOff>358775</xdr:colOff>
      <xdr:row>98</xdr:row>
      <xdr:rowOff>156896</xdr:rowOff>
    </xdr:to>
    <xdr:cxnSp macro="">
      <xdr:nvCxnSpPr>
        <xdr:cNvPr id="241" name="直線コネクタ 240"/>
        <xdr:cNvCxnSpPr/>
      </xdr:nvCxnSpPr>
      <xdr:spPr>
        <a:xfrm flipV="1">
          <a:off x="2908300" y="16861955"/>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156896</xdr:rowOff>
    </xdr:from>
    <xdr:to>
      <xdr:col>4</xdr:col>
      <xdr:colOff>155575</xdr:colOff>
      <xdr:row>99</xdr:row>
      <xdr:rowOff>10909</xdr:rowOff>
    </xdr:to>
    <xdr:cxnSp macro="">
      <xdr:nvCxnSpPr>
        <xdr:cNvPr id="244" name="直線コネクタ 243"/>
        <xdr:cNvCxnSpPr/>
      </xdr:nvCxnSpPr>
      <xdr:spPr>
        <a:xfrm flipV="1">
          <a:off x="2019300" y="16958996"/>
          <a:ext cx="8890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10909</xdr:rowOff>
    </xdr:from>
    <xdr:to>
      <xdr:col>2</xdr:col>
      <xdr:colOff>638175</xdr:colOff>
      <xdr:row>99</xdr:row>
      <xdr:rowOff>57010</xdr:rowOff>
    </xdr:to>
    <xdr:cxnSp macro="">
      <xdr:nvCxnSpPr>
        <xdr:cNvPr id="247" name="直線コネクタ 246"/>
        <xdr:cNvCxnSpPr/>
      </xdr:nvCxnSpPr>
      <xdr:spPr>
        <a:xfrm flipV="1">
          <a:off x="1130300" y="1698445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156400</xdr:rowOff>
    </xdr:from>
    <xdr:to>
      <xdr:col>6</xdr:col>
      <xdr:colOff>561975</xdr:colOff>
      <xdr:row>98</xdr:row>
      <xdr:rowOff>86550</xdr:rowOff>
    </xdr:to>
    <xdr:sp macro="" textlink="">
      <xdr:nvSpPr>
        <xdr:cNvPr id="257" name="円/楕円 256"/>
        <xdr:cNvSpPr/>
      </xdr:nvSpPr>
      <xdr:spPr>
        <a:xfrm>
          <a:off x="45847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134827</xdr:rowOff>
    </xdr:from>
    <xdr:ext cx="534377" cy="259045"/>
    <xdr:sp macro="" textlink="">
      <xdr:nvSpPr>
        <xdr:cNvPr id="258" name="扶助費該当値テキスト"/>
        <xdr:cNvSpPr txBox="1"/>
      </xdr:nvSpPr>
      <xdr:spPr>
        <a:xfrm>
          <a:off x="4686300" y="167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9055</xdr:rowOff>
    </xdr:from>
    <xdr:to>
      <xdr:col>5</xdr:col>
      <xdr:colOff>409575</xdr:colOff>
      <xdr:row>98</xdr:row>
      <xdr:rowOff>110655</xdr:rowOff>
    </xdr:to>
    <xdr:sp macro="" textlink="">
      <xdr:nvSpPr>
        <xdr:cNvPr id="259" name="円/楕円 258"/>
        <xdr:cNvSpPr/>
      </xdr:nvSpPr>
      <xdr:spPr>
        <a:xfrm>
          <a:off x="3746500" y="168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101782</xdr:rowOff>
    </xdr:from>
    <xdr:ext cx="534377" cy="259045"/>
    <xdr:sp macro="" textlink="">
      <xdr:nvSpPr>
        <xdr:cNvPr id="260" name="テキスト ボックス 259"/>
        <xdr:cNvSpPr txBox="1"/>
      </xdr:nvSpPr>
      <xdr:spPr>
        <a:xfrm>
          <a:off x="3530111" y="169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106096</xdr:rowOff>
    </xdr:from>
    <xdr:to>
      <xdr:col>4</xdr:col>
      <xdr:colOff>206375</xdr:colOff>
      <xdr:row>99</xdr:row>
      <xdr:rowOff>36246</xdr:rowOff>
    </xdr:to>
    <xdr:sp macro="" textlink="">
      <xdr:nvSpPr>
        <xdr:cNvPr id="261" name="円/楕円 260"/>
        <xdr:cNvSpPr/>
      </xdr:nvSpPr>
      <xdr:spPr>
        <a:xfrm>
          <a:off x="2857500" y="16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27373</xdr:rowOff>
    </xdr:from>
    <xdr:ext cx="534377" cy="259045"/>
    <xdr:sp macro="" textlink="">
      <xdr:nvSpPr>
        <xdr:cNvPr id="262" name="テキスト ボックス 261"/>
        <xdr:cNvSpPr txBox="1"/>
      </xdr:nvSpPr>
      <xdr:spPr>
        <a:xfrm>
          <a:off x="2641111" y="170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131559</xdr:rowOff>
    </xdr:from>
    <xdr:to>
      <xdr:col>3</xdr:col>
      <xdr:colOff>3175</xdr:colOff>
      <xdr:row>99</xdr:row>
      <xdr:rowOff>61709</xdr:rowOff>
    </xdr:to>
    <xdr:sp macro="" textlink="">
      <xdr:nvSpPr>
        <xdr:cNvPr id="263" name="円/楕円 262"/>
        <xdr:cNvSpPr/>
      </xdr:nvSpPr>
      <xdr:spPr>
        <a:xfrm>
          <a:off x="1968500" y="169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52836</xdr:rowOff>
    </xdr:from>
    <xdr:ext cx="534377" cy="259045"/>
    <xdr:sp macro="" textlink="">
      <xdr:nvSpPr>
        <xdr:cNvPr id="264" name="テキスト ボックス 263"/>
        <xdr:cNvSpPr txBox="1"/>
      </xdr:nvSpPr>
      <xdr:spPr>
        <a:xfrm>
          <a:off x="1752111" y="170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6210</xdr:rowOff>
    </xdr:from>
    <xdr:to>
      <xdr:col>1</xdr:col>
      <xdr:colOff>485775</xdr:colOff>
      <xdr:row>99</xdr:row>
      <xdr:rowOff>107810</xdr:rowOff>
    </xdr:to>
    <xdr:sp macro="" textlink="">
      <xdr:nvSpPr>
        <xdr:cNvPr id="265" name="円/楕円 264"/>
        <xdr:cNvSpPr/>
      </xdr:nvSpPr>
      <xdr:spPr>
        <a:xfrm>
          <a:off x="1079500" y="169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98937</xdr:rowOff>
    </xdr:from>
    <xdr:ext cx="534377" cy="259045"/>
    <xdr:sp macro="" textlink="">
      <xdr:nvSpPr>
        <xdr:cNvPr id="266" name="テキスト ボックス 265"/>
        <xdr:cNvSpPr txBox="1"/>
      </xdr:nvSpPr>
      <xdr:spPr>
        <a:xfrm>
          <a:off x="863111" y="170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45669</xdr:rowOff>
    </xdr:from>
    <xdr:to>
      <xdr:col>15</xdr:col>
      <xdr:colOff>180975</xdr:colOff>
      <xdr:row>35</xdr:row>
      <xdr:rowOff>52889</xdr:rowOff>
    </xdr:to>
    <xdr:cxnSp macro="">
      <xdr:nvCxnSpPr>
        <xdr:cNvPr id="299" name="直線コネクタ 298"/>
        <xdr:cNvCxnSpPr/>
      </xdr:nvCxnSpPr>
      <xdr:spPr>
        <a:xfrm>
          <a:off x="9639300" y="6046419"/>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45669</xdr:rowOff>
    </xdr:from>
    <xdr:to>
      <xdr:col>14</xdr:col>
      <xdr:colOff>28575</xdr:colOff>
      <xdr:row>35</xdr:row>
      <xdr:rowOff>80654</xdr:rowOff>
    </xdr:to>
    <xdr:cxnSp macro="">
      <xdr:nvCxnSpPr>
        <xdr:cNvPr id="302" name="直線コネクタ 301"/>
        <xdr:cNvCxnSpPr/>
      </xdr:nvCxnSpPr>
      <xdr:spPr>
        <a:xfrm flipV="1">
          <a:off x="8750300" y="6046419"/>
          <a:ext cx="889000" cy="3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80654</xdr:rowOff>
    </xdr:from>
    <xdr:to>
      <xdr:col>12</xdr:col>
      <xdr:colOff>511175</xdr:colOff>
      <xdr:row>35</xdr:row>
      <xdr:rowOff>147529</xdr:rowOff>
    </xdr:to>
    <xdr:cxnSp macro="">
      <xdr:nvCxnSpPr>
        <xdr:cNvPr id="305" name="直線コネクタ 304"/>
        <xdr:cNvCxnSpPr/>
      </xdr:nvCxnSpPr>
      <xdr:spPr>
        <a:xfrm flipV="1">
          <a:off x="7861300" y="6081404"/>
          <a:ext cx="8890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147529</xdr:rowOff>
    </xdr:from>
    <xdr:to>
      <xdr:col>11</xdr:col>
      <xdr:colOff>307975</xdr:colOff>
      <xdr:row>36</xdr:row>
      <xdr:rowOff>8646</xdr:rowOff>
    </xdr:to>
    <xdr:cxnSp macro="">
      <xdr:nvCxnSpPr>
        <xdr:cNvPr id="308" name="直線コネクタ 307"/>
        <xdr:cNvCxnSpPr/>
      </xdr:nvCxnSpPr>
      <xdr:spPr>
        <a:xfrm flipV="1">
          <a:off x="6972300" y="6148279"/>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2089</xdr:rowOff>
    </xdr:from>
    <xdr:to>
      <xdr:col>15</xdr:col>
      <xdr:colOff>231775</xdr:colOff>
      <xdr:row>35</xdr:row>
      <xdr:rowOff>103689</xdr:rowOff>
    </xdr:to>
    <xdr:sp macro="" textlink="">
      <xdr:nvSpPr>
        <xdr:cNvPr id="318" name="円/楕円 317"/>
        <xdr:cNvSpPr/>
      </xdr:nvSpPr>
      <xdr:spPr>
        <a:xfrm>
          <a:off x="10426700" y="6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24966</xdr:rowOff>
    </xdr:from>
    <xdr:ext cx="534377" cy="259045"/>
    <xdr:sp macro="" textlink="">
      <xdr:nvSpPr>
        <xdr:cNvPr id="319" name="補助費等該当値テキスト"/>
        <xdr:cNvSpPr txBox="1"/>
      </xdr:nvSpPr>
      <xdr:spPr>
        <a:xfrm>
          <a:off x="10528300" y="58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81,114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166319</xdr:rowOff>
    </xdr:from>
    <xdr:to>
      <xdr:col>14</xdr:col>
      <xdr:colOff>79375</xdr:colOff>
      <xdr:row>35</xdr:row>
      <xdr:rowOff>96469</xdr:rowOff>
    </xdr:to>
    <xdr:sp macro="" textlink="">
      <xdr:nvSpPr>
        <xdr:cNvPr id="320" name="円/楕円 319"/>
        <xdr:cNvSpPr/>
      </xdr:nvSpPr>
      <xdr:spPr>
        <a:xfrm>
          <a:off x="9588500" y="59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112996</xdr:rowOff>
    </xdr:from>
    <xdr:ext cx="534377" cy="259045"/>
    <xdr:sp macro="" textlink="">
      <xdr:nvSpPr>
        <xdr:cNvPr id="321" name="テキスト ボックス 320"/>
        <xdr:cNvSpPr txBox="1"/>
      </xdr:nvSpPr>
      <xdr:spPr>
        <a:xfrm>
          <a:off x="9372111" y="577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29854</xdr:rowOff>
    </xdr:from>
    <xdr:to>
      <xdr:col>12</xdr:col>
      <xdr:colOff>561975</xdr:colOff>
      <xdr:row>35</xdr:row>
      <xdr:rowOff>131454</xdr:rowOff>
    </xdr:to>
    <xdr:sp macro="" textlink="">
      <xdr:nvSpPr>
        <xdr:cNvPr id="322" name="円/楕円 321"/>
        <xdr:cNvSpPr/>
      </xdr:nvSpPr>
      <xdr:spPr>
        <a:xfrm>
          <a:off x="8699500" y="60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147981</xdr:rowOff>
    </xdr:from>
    <xdr:ext cx="534377" cy="259045"/>
    <xdr:sp macro="" textlink="">
      <xdr:nvSpPr>
        <xdr:cNvPr id="323" name="テキスト ボックス 322"/>
        <xdr:cNvSpPr txBox="1"/>
      </xdr:nvSpPr>
      <xdr:spPr>
        <a:xfrm>
          <a:off x="8483111" y="580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96729</xdr:rowOff>
    </xdr:from>
    <xdr:to>
      <xdr:col>11</xdr:col>
      <xdr:colOff>358775</xdr:colOff>
      <xdr:row>36</xdr:row>
      <xdr:rowOff>26879</xdr:rowOff>
    </xdr:to>
    <xdr:sp macro="" textlink="">
      <xdr:nvSpPr>
        <xdr:cNvPr id="324" name="円/楕円 323"/>
        <xdr:cNvSpPr/>
      </xdr:nvSpPr>
      <xdr:spPr>
        <a:xfrm>
          <a:off x="7810500" y="60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43406</xdr:rowOff>
    </xdr:from>
    <xdr:ext cx="534377" cy="259045"/>
    <xdr:sp macro="" textlink="">
      <xdr:nvSpPr>
        <xdr:cNvPr id="325" name="テキスト ボックス 324"/>
        <xdr:cNvSpPr txBox="1"/>
      </xdr:nvSpPr>
      <xdr:spPr>
        <a:xfrm>
          <a:off x="7594111" y="58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129296</xdr:rowOff>
    </xdr:from>
    <xdr:to>
      <xdr:col>10</xdr:col>
      <xdr:colOff>155575</xdr:colOff>
      <xdr:row>36</xdr:row>
      <xdr:rowOff>59446</xdr:rowOff>
    </xdr:to>
    <xdr:sp macro="" textlink="">
      <xdr:nvSpPr>
        <xdr:cNvPr id="326" name="円/楕円 325"/>
        <xdr:cNvSpPr/>
      </xdr:nvSpPr>
      <xdr:spPr>
        <a:xfrm>
          <a:off x="6921500" y="61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75973</xdr:rowOff>
    </xdr:from>
    <xdr:ext cx="534377" cy="259045"/>
    <xdr:sp macro="" textlink="">
      <xdr:nvSpPr>
        <xdr:cNvPr id="327" name="テキスト ボックス 326"/>
        <xdr:cNvSpPr txBox="1"/>
      </xdr:nvSpPr>
      <xdr:spPr>
        <a:xfrm>
          <a:off x="6705111" y="590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67333</xdr:rowOff>
    </xdr:from>
    <xdr:to>
      <xdr:col>15</xdr:col>
      <xdr:colOff>180975</xdr:colOff>
      <xdr:row>58</xdr:row>
      <xdr:rowOff>71044</xdr:rowOff>
    </xdr:to>
    <xdr:cxnSp macro="">
      <xdr:nvCxnSpPr>
        <xdr:cNvPr id="354" name="直線コネクタ 353"/>
        <xdr:cNvCxnSpPr/>
      </xdr:nvCxnSpPr>
      <xdr:spPr>
        <a:xfrm>
          <a:off x="9639300" y="10011433"/>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67333</xdr:rowOff>
    </xdr:from>
    <xdr:to>
      <xdr:col>14</xdr:col>
      <xdr:colOff>28575</xdr:colOff>
      <xdr:row>58</xdr:row>
      <xdr:rowOff>73249</xdr:rowOff>
    </xdr:to>
    <xdr:cxnSp macro="">
      <xdr:nvCxnSpPr>
        <xdr:cNvPr id="357" name="直線コネクタ 356"/>
        <xdr:cNvCxnSpPr/>
      </xdr:nvCxnSpPr>
      <xdr:spPr>
        <a:xfrm flipV="1">
          <a:off x="8750300" y="10011433"/>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73249</xdr:rowOff>
    </xdr:from>
    <xdr:to>
      <xdr:col>12</xdr:col>
      <xdr:colOff>511175</xdr:colOff>
      <xdr:row>58</xdr:row>
      <xdr:rowOff>84975</xdr:rowOff>
    </xdr:to>
    <xdr:cxnSp macro="">
      <xdr:nvCxnSpPr>
        <xdr:cNvPr id="360" name="直線コネクタ 359"/>
        <xdr:cNvCxnSpPr/>
      </xdr:nvCxnSpPr>
      <xdr:spPr>
        <a:xfrm flipV="1">
          <a:off x="7861300" y="10017349"/>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84975</xdr:rowOff>
    </xdr:from>
    <xdr:to>
      <xdr:col>11</xdr:col>
      <xdr:colOff>307975</xdr:colOff>
      <xdr:row>58</xdr:row>
      <xdr:rowOff>100487</xdr:rowOff>
    </xdr:to>
    <xdr:cxnSp macro="">
      <xdr:nvCxnSpPr>
        <xdr:cNvPr id="363" name="直線コネクタ 362"/>
        <xdr:cNvCxnSpPr/>
      </xdr:nvCxnSpPr>
      <xdr:spPr>
        <a:xfrm flipV="1">
          <a:off x="6972300" y="1002907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20244</xdr:rowOff>
    </xdr:from>
    <xdr:to>
      <xdr:col>15</xdr:col>
      <xdr:colOff>231775</xdr:colOff>
      <xdr:row>58</xdr:row>
      <xdr:rowOff>121844</xdr:rowOff>
    </xdr:to>
    <xdr:sp macro="" textlink="">
      <xdr:nvSpPr>
        <xdr:cNvPr id="373" name="円/楕円 372"/>
        <xdr:cNvSpPr/>
      </xdr:nvSpPr>
      <xdr:spPr>
        <a:xfrm>
          <a:off x="104267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16533</xdr:rowOff>
    </xdr:from>
    <xdr:to>
      <xdr:col>14</xdr:col>
      <xdr:colOff>79375</xdr:colOff>
      <xdr:row>58</xdr:row>
      <xdr:rowOff>118133</xdr:rowOff>
    </xdr:to>
    <xdr:sp macro="" textlink="">
      <xdr:nvSpPr>
        <xdr:cNvPr id="375" name="円/楕円 374"/>
        <xdr:cNvSpPr/>
      </xdr:nvSpPr>
      <xdr:spPr>
        <a:xfrm>
          <a:off x="9588500" y="99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109260</xdr:rowOff>
    </xdr:from>
    <xdr:ext cx="534377" cy="259045"/>
    <xdr:sp macro="" textlink="">
      <xdr:nvSpPr>
        <xdr:cNvPr id="376" name="テキスト ボックス 375"/>
        <xdr:cNvSpPr txBox="1"/>
      </xdr:nvSpPr>
      <xdr:spPr>
        <a:xfrm>
          <a:off x="9372111" y="1005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22449</xdr:rowOff>
    </xdr:from>
    <xdr:to>
      <xdr:col>12</xdr:col>
      <xdr:colOff>561975</xdr:colOff>
      <xdr:row>58</xdr:row>
      <xdr:rowOff>124049</xdr:rowOff>
    </xdr:to>
    <xdr:sp macro="" textlink="">
      <xdr:nvSpPr>
        <xdr:cNvPr id="377" name="円/楕円 376"/>
        <xdr:cNvSpPr/>
      </xdr:nvSpPr>
      <xdr:spPr>
        <a:xfrm>
          <a:off x="8699500" y="996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115176</xdr:rowOff>
    </xdr:from>
    <xdr:ext cx="534377" cy="259045"/>
    <xdr:sp macro="" textlink="">
      <xdr:nvSpPr>
        <xdr:cNvPr id="378" name="テキスト ボックス 377"/>
        <xdr:cNvSpPr txBox="1"/>
      </xdr:nvSpPr>
      <xdr:spPr>
        <a:xfrm>
          <a:off x="8483111" y="1005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34175</xdr:rowOff>
    </xdr:from>
    <xdr:to>
      <xdr:col>11</xdr:col>
      <xdr:colOff>358775</xdr:colOff>
      <xdr:row>58</xdr:row>
      <xdr:rowOff>135775</xdr:rowOff>
    </xdr:to>
    <xdr:sp macro="" textlink="">
      <xdr:nvSpPr>
        <xdr:cNvPr id="379" name="円/楕円 378"/>
        <xdr:cNvSpPr/>
      </xdr:nvSpPr>
      <xdr:spPr>
        <a:xfrm>
          <a:off x="7810500" y="9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126902</xdr:rowOff>
    </xdr:from>
    <xdr:ext cx="534377" cy="259045"/>
    <xdr:sp macro="" textlink="">
      <xdr:nvSpPr>
        <xdr:cNvPr id="380" name="テキスト ボックス 379"/>
        <xdr:cNvSpPr txBox="1"/>
      </xdr:nvSpPr>
      <xdr:spPr>
        <a:xfrm>
          <a:off x="7594111" y="100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49687</xdr:rowOff>
    </xdr:from>
    <xdr:to>
      <xdr:col>10</xdr:col>
      <xdr:colOff>155575</xdr:colOff>
      <xdr:row>58</xdr:row>
      <xdr:rowOff>151287</xdr:rowOff>
    </xdr:to>
    <xdr:sp macro="" textlink="">
      <xdr:nvSpPr>
        <xdr:cNvPr id="381" name="円/楕円 380"/>
        <xdr:cNvSpPr/>
      </xdr:nvSpPr>
      <xdr:spPr>
        <a:xfrm>
          <a:off x="6921500" y="99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142414</xdr:rowOff>
    </xdr:from>
    <xdr:ext cx="534377" cy="259045"/>
    <xdr:sp macro="" textlink="">
      <xdr:nvSpPr>
        <xdr:cNvPr id="382" name="テキスト ボックス 381"/>
        <xdr:cNvSpPr txBox="1"/>
      </xdr:nvSpPr>
      <xdr:spPr>
        <a:xfrm>
          <a:off x="6705111" y="100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151651</xdr:rowOff>
    </xdr:from>
    <xdr:to>
      <xdr:col>15</xdr:col>
      <xdr:colOff>180975</xdr:colOff>
      <xdr:row>79</xdr:row>
      <xdr:rowOff>26495</xdr:rowOff>
    </xdr:to>
    <xdr:cxnSp macro="">
      <xdr:nvCxnSpPr>
        <xdr:cNvPr id="411" name="直線コネクタ 410"/>
        <xdr:cNvCxnSpPr/>
      </xdr:nvCxnSpPr>
      <xdr:spPr>
        <a:xfrm flipV="1">
          <a:off x="9639300" y="13524751"/>
          <a:ext cx="838200" cy="4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100851</xdr:rowOff>
    </xdr:from>
    <xdr:to>
      <xdr:col>15</xdr:col>
      <xdr:colOff>231775</xdr:colOff>
      <xdr:row>79</xdr:row>
      <xdr:rowOff>31001</xdr:rowOff>
    </xdr:to>
    <xdr:sp macro="" textlink="">
      <xdr:nvSpPr>
        <xdr:cNvPr id="421" name="円/楕円 420"/>
        <xdr:cNvSpPr/>
      </xdr:nvSpPr>
      <xdr:spPr>
        <a:xfrm>
          <a:off x="10426700" y="134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60228</xdr:rowOff>
    </xdr:from>
    <xdr:ext cx="534377" cy="259045"/>
    <xdr:sp macro="" textlink="">
      <xdr:nvSpPr>
        <xdr:cNvPr id="422" name="普通建設事業費 （ うち新規整備　）該当値テキスト"/>
        <xdr:cNvSpPr txBox="1"/>
      </xdr:nvSpPr>
      <xdr:spPr>
        <a:xfrm>
          <a:off x="10528300" y="132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147145</xdr:rowOff>
    </xdr:from>
    <xdr:to>
      <xdr:col>14</xdr:col>
      <xdr:colOff>79375</xdr:colOff>
      <xdr:row>79</xdr:row>
      <xdr:rowOff>77295</xdr:rowOff>
    </xdr:to>
    <xdr:sp macro="" textlink="">
      <xdr:nvSpPr>
        <xdr:cNvPr id="423" name="円/楕円 422"/>
        <xdr:cNvSpPr/>
      </xdr:nvSpPr>
      <xdr:spPr>
        <a:xfrm>
          <a:off x="9588500" y="135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68422</xdr:rowOff>
    </xdr:from>
    <xdr:ext cx="534377" cy="259045"/>
    <xdr:sp macro="" textlink="">
      <xdr:nvSpPr>
        <xdr:cNvPr id="424" name="テキスト ボックス 423"/>
        <xdr:cNvSpPr txBox="1"/>
      </xdr:nvSpPr>
      <xdr:spPr>
        <a:xfrm>
          <a:off x="9372111" y="1361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47391</xdr:rowOff>
    </xdr:from>
    <xdr:to>
      <xdr:col>15</xdr:col>
      <xdr:colOff>180975</xdr:colOff>
      <xdr:row>98</xdr:row>
      <xdr:rowOff>68187</xdr:rowOff>
    </xdr:to>
    <xdr:cxnSp macro="">
      <xdr:nvCxnSpPr>
        <xdr:cNvPr id="453" name="直線コネクタ 452"/>
        <xdr:cNvCxnSpPr/>
      </xdr:nvCxnSpPr>
      <xdr:spPr>
        <a:xfrm>
          <a:off x="9639300" y="16678041"/>
          <a:ext cx="838200" cy="19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17387</xdr:rowOff>
    </xdr:from>
    <xdr:to>
      <xdr:col>15</xdr:col>
      <xdr:colOff>231775</xdr:colOff>
      <xdr:row>98</xdr:row>
      <xdr:rowOff>118987</xdr:rowOff>
    </xdr:to>
    <xdr:sp macro="" textlink="">
      <xdr:nvSpPr>
        <xdr:cNvPr id="463" name="円/楕円 462"/>
        <xdr:cNvSpPr/>
      </xdr:nvSpPr>
      <xdr:spPr>
        <a:xfrm>
          <a:off x="10426700" y="16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167264</xdr:rowOff>
    </xdr:from>
    <xdr:ext cx="534377" cy="259045"/>
    <xdr:sp macro="" textlink="">
      <xdr:nvSpPr>
        <xdr:cNvPr id="464" name="普通建設事業費 （ うち更新整備　）該当値テキスト"/>
        <xdr:cNvSpPr txBox="1"/>
      </xdr:nvSpPr>
      <xdr:spPr>
        <a:xfrm>
          <a:off x="10528300" y="16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168041</xdr:rowOff>
    </xdr:from>
    <xdr:to>
      <xdr:col>14</xdr:col>
      <xdr:colOff>79375</xdr:colOff>
      <xdr:row>97</xdr:row>
      <xdr:rowOff>98191</xdr:rowOff>
    </xdr:to>
    <xdr:sp macro="" textlink="">
      <xdr:nvSpPr>
        <xdr:cNvPr id="465" name="円/楕円 464"/>
        <xdr:cNvSpPr/>
      </xdr:nvSpPr>
      <xdr:spPr>
        <a:xfrm>
          <a:off x="9588500" y="1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114718</xdr:rowOff>
    </xdr:from>
    <xdr:ext cx="534377" cy="259045"/>
    <xdr:sp macro="" textlink="">
      <xdr:nvSpPr>
        <xdr:cNvPr id="466" name="テキスト ボックス 465"/>
        <xdr:cNvSpPr txBox="1"/>
      </xdr:nvSpPr>
      <xdr:spPr>
        <a:xfrm>
          <a:off x="9372111" y="164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123099</xdr:rowOff>
    </xdr:from>
    <xdr:to>
      <xdr:col>23</xdr:col>
      <xdr:colOff>517525</xdr:colOff>
      <xdr:row>38</xdr:row>
      <xdr:rowOff>128178</xdr:rowOff>
    </xdr:to>
    <xdr:cxnSp macro="">
      <xdr:nvCxnSpPr>
        <xdr:cNvPr id="493" name="直線コネクタ 492"/>
        <xdr:cNvCxnSpPr/>
      </xdr:nvCxnSpPr>
      <xdr:spPr>
        <a:xfrm>
          <a:off x="15481300" y="6638199"/>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123099</xdr:rowOff>
    </xdr:from>
    <xdr:to>
      <xdr:col>22</xdr:col>
      <xdr:colOff>365125</xdr:colOff>
      <xdr:row>38</xdr:row>
      <xdr:rowOff>130588</xdr:rowOff>
    </xdr:to>
    <xdr:cxnSp macro="">
      <xdr:nvCxnSpPr>
        <xdr:cNvPr id="496" name="直線コネクタ 495"/>
        <xdr:cNvCxnSpPr/>
      </xdr:nvCxnSpPr>
      <xdr:spPr>
        <a:xfrm flipV="1">
          <a:off x="14592300" y="6638199"/>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120214</xdr:rowOff>
    </xdr:from>
    <xdr:to>
      <xdr:col>21</xdr:col>
      <xdr:colOff>161925</xdr:colOff>
      <xdr:row>38</xdr:row>
      <xdr:rowOff>130588</xdr:rowOff>
    </xdr:to>
    <xdr:cxnSp macro="">
      <xdr:nvCxnSpPr>
        <xdr:cNvPr id="499" name="直線コネクタ 498"/>
        <xdr:cNvCxnSpPr/>
      </xdr:nvCxnSpPr>
      <xdr:spPr>
        <a:xfrm>
          <a:off x="13703300" y="6635314"/>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120214</xdr:rowOff>
    </xdr:from>
    <xdr:to>
      <xdr:col>19</xdr:col>
      <xdr:colOff>644525</xdr:colOff>
      <xdr:row>38</xdr:row>
      <xdr:rowOff>122747</xdr:rowOff>
    </xdr:to>
    <xdr:cxnSp macro="">
      <xdr:nvCxnSpPr>
        <xdr:cNvPr id="502" name="直線コネクタ 501"/>
        <xdr:cNvCxnSpPr/>
      </xdr:nvCxnSpPr>
      <xdr:spPr>
        <a:xfrm flipV="1">
          <a:off x="12814300" y="663531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77378</xdr:rowOff>
    </xdr:from>
    <xdr:to>
      <xdr:col>23</xdr:col>
      <xdr:colOff>568325</xdr:colOff>
      <xdr:row>39</xdr:row>
      <xdr:rowOff>7528</xdr:rowOff>
    </xdr:to>
    <xdr:sp macro="" textlink="">
      <xdr:nvSpPr>
        <xdr:cNvPr id="512" name="円/楕円 511"/>
        <xdr:cNvSpPr/>
      </xdr:nvSpPr>
      <xdr:spPr>
        <a:xfrm>
          <a:off x="162687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469744" cy="259045"/>
    <xdr:sp macro="" textlink="">
      <xdr:nvSpPr>
        <xdr:cNvPr id="513" name="災害復旧事業費該当値テキスト"/>
        <xdr:cNvSpPr txBox="1"/>
      </xdr:nvSpPr>
      <xdr:spPr>
        <a:xfrm>
          <a:off x="16370300" y="6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72299</xdr:rowOff>
    </xdr:from>
    <xdr:to>
      <xdr:col>22</xdr:col>
      <xdr:colOff>415925</xdr:colOff>
      <xdr:row>39</xdr:row>
      <xdr:rowOff>2449</xdr:rowOff>
    </xdr:to>
    <xdr:sp macro="" textlink="">
      <xdr:nvSpPr>
        <xdr:cNvPr id="514" name="円/楕円 513"/>
        <xdr:cNvSpPr/>
      </xdr:nvSpPr>
      <xdr:spPr>
        <a:xfrm>
          <a:off x="15430500" y="65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165026</xdr:rowOff>
    </xdr:from>
    <xdr:ext cx="469744" cy="259045"/>
    <xdr:sp macro="" textlink="">
      <xdr:nvSpPr>
        <xdr:cNvPr id="515" name="テキスト ボックス 514"/>
        <xdr:cNvSpPr txBox="1"/>
      </xdr:nvSpPr>
      <xdr:spPr>
        <a:xfrm>
          <a:off x="15246427" y="668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79788</xdr:rowOff>
    </xdr:from>
    <xdr:to>
      <xdr:col>21</xdr:col>
      <xdr:colOff>212725</xdr:colOff>
      <xdr:row>39</xdr:row>
      <xdr:rowOff>9938</xdr:rowOff>
    </xdr:to>
    <xdr:sp macro="" textlink="">
      <xdr:nvSpPr>
        <xdr:cNvPr id="516" name="円/楕円 515"/>
        <xdr:cNvSpPr/>
      </xdr:nvSpPr>
      <xdr:spPr>
        <a:xfrm>
          <a:off x="14541500" y="65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1065</xdr:rowOff>
    </xdr:from>
    <xdr:ext cx="469744" cy="259045"/>
    <xdr:sp macro="" textlink="">
      <xdr:nvSpPr>
        <xdr:cNvPr id="517" name="テキスト ボックス 516"/>
        <xdr:cNvSpPr txBox="1"/>
      </xdr:nvSpPr>
      <xdr:spPr>
        <a:xfrm>
          <a:off x="14357427" y="668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69414</xdr:rowOff>
    </xdr:from>
    <xdr:to>
      <xdr:col>20</xdr:col>
      <xdr:colOff>9525</xdr:colOff>
      <xdr:row>38</xdr:row>
      <xdr:rowOff>171014</xdr:rowOff>
    </xdr:to>
    <xdr:sp macro="" textlink="">
      <xdr:nvSpPr>
        <xdr:cNvPr id="518" name="円/楕円 517"/>
        <xdr:cNvSpPr/>
      </xdr:nvSpPr>
      <xdr:spPr>
        <a:xfrm>
          <a:off x="13652500" y="65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162141</xdr:rowOff>
    </xdr:from>
    <xdr:ext cx="469744" cy="259045"/>
    <xdr:sp macro="" textlink="">
      <xdr:nvSpPr>
        <xdr:cNvPr id="519" name="テキスト ボックス 518"/>
        <xdr:cNvSpPr txBox="1"/>
      </xdr:nvSpPr>
      <xdr:spPr>
        <a:xfrm>
          <a:off x="13468427" y="66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71947</xdr:rowOff>
    </xdr:from>
    <xdr:to>
      <xdr:col>18</xdr:col>
      <xdr:colOff>492125</xdr:colOff>
      <xdr:row>39</xdr:row>
      <xdr:rowOff>2097</xdr:rowOff>
    </xdr:to>
    <xdr:sp macro="" textlink="">
      <xdr:nvSpPr>
        <xdr:cNvPr id="520" name="円/楕円 519"/>
        <xdr:cNvSpPr/>
      </xdr:nvSpPr>
      <xdr:spPr>
        <a:xfrm>
          <a:off x="12763500" y="65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164674</xdr:rowOff>
    </xdr:from>
    <xdr:ext cx="469744" cy="259045"/>
    <xdr:sp macro="" textlink="">
      <xdr:nvSpPr>
        <xdr:cNvPr id="521" name="テキスト ボックス 520"/>
        <xdr:cNvSpPr txBox="1"/>
      </xdr:nvSpPr>
      <xdr:spPr>
        <a:xfrm>
          <a:off x="12579427" y="667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155812</xdr:rowOff>
    </xdr:from>
    <xdr:to>
      <xdr:col>23</xdr:col>
      <xdr:colOff>517525</xdr:colOff>
      <xdr:row>76</xdr:row>
      <xdr:rowOff>160925</xdr:rowOff>
    </xdr:to>
    <xdr:cxnSp macro="">
      <xdr:nvCxnSpPr>
        <xdr:cNvPr id="605" name="直線コネクタ 604"/>
        <xdr:cNvCxnSpPr/>
      </xdr:nvCxnSpPr>
      <xdr:spPr>
        <a:xfrm>
          <a:off x="15481300" y="13186012"/>
          <a:ext cx="8382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147837</xdr:rowOff>
    </xdr:from>
    <xdr:to>
      <xdr:col>22</xdr:col>
      <xdr:colOff>365125</xdr:colOff>
      <xdr:row>76</xdr:row>
      <xdr:rowOff>155812</xdr:rowOff>
    </xdr:to>
    <xdr:cxnSp macro="">
      <xdr:nvCxnSpPr>
        <xdr:cNvPr id="608" name="直線コネクタ 607"/>
        <xdr:cNvCxnSpPr/>
      </xdr:nvCxnSpPr>
      <xdr:spPr>
        <a:xfrm>
          <a:off x="14592300" y="1317803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147837</xdr:rowOff>
    </xdr:from>
    <xdr:to>
      <xdr:col>21</xdr:col>
      <xdr:colOff>161925</xdr:colOff>
      <xdr:row>76</xdr:row>
      <xdr:rowOff>152071</xdr:rowOff>
    </xdr:to>
    <xdr:cxnSp macro="">
      <xdr:nvCxnSpPr>
        <xdr:cNvPr id="611" name="直線コネクタ 610"/>
        <xdr:cNvCxnSpPr/>
      </xdr:nvCxnSpPr>
      <xdr:spPr>
        <a:xfrm flipV="1">
          <a:off x="13703300" y="1317803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116635</xdr:rowOff>
    </xdr:from>
    <xdr:to>
      <xdr:col>19</xdr:col>
      <xdr:colOff>644525</xdr:colOff>
      <xdr:row>76</xdr:row>
      <xdr:rowOff>152071</xdr:rowOff>
    </xdr:to>
    <xdr:cxnSp macro="">
      <xdr:nvCxnSpPr>
        <xdr:cNvPr id="614" name="直線コネクタ 613"/>
        <xdr:cNvCxnSpPr/>
      </xdr:nvCxnSpPr>
      <xdr:spPr>
        <a:xfrm>
          <a:off x="12814300" y="13146835"/>
          <a:ext cx="889000" cy="3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110125</xdr:rowOff>
    </xdr:from>
    <xdr:to>
      <xdr:col>23</xdr:col>
      <xdr:colOff>568325</xdr:colOff>
      <xdr:row>77</xdr:row>
      <xdr:rowOff>40275</xdr:rowOff>
    </xdr:to>
    <xdr:sp macro="" textlink="">
      <xdr:nvSpPr>
        <xdr:cNvPr id="624" name="円/楕円 623"/>
        <xdr:cNvSpPr/>
      </xdr:nvSpPr>
      <xdr:spPr>
        <a:xfrm>
          <a:off x="16268700" y="131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133002</xdr:rowOff>
    </xdr:from>
    <xdr:ext cx="599010" cy="259045"/>
    <xdr:sp macro="" textlink="">
      <xdr:nvSpPr>
        <xdr:cNvPr id="625" name="公債費該当値テキスト"/>
        <xdr:cNvSpPr txBox="1"/>
      </xdr:nvSpPr>
      <xdr:spPr>
        <a:xfrm>
          <a:off x="16370300" y="1299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105012</xdr:rowOff>
    </xdr:from>
    <xdr:to>
      <xdr:col>22</xdr:col>
      <xdr:colOff>415925</xdr:colOff>
      <xdr:row>77</xdr:row>
      <xdr:rowOff>35162</xdr:rowOff>
    </xdr:to>
    <xdr:sp macro="" textlink="">
      <xdr:nvSpPr>
        <xdr:cNvPr id="626" name="円/楕円 625"/>
        <xdr:cNvSpPr/>
      </xdr:nvSpPr>
      <xdr:spPr>
        <a:xfrm>
          <a:off x="15430500" y="131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51689</xdr:rowOff>
    </xdr:from>
    <xdr:ext cx="599010" cy="259045"/>
    <xdr:sp macro="" textlink="">
      <xdr:nvSpPr>
        <xdr:cNvPr id="627" name="テキスト ボックス 626"/>
        <xdr:cNvSpPr txBox="1"/>
      </xdr:nvSpPr>
      <xdr:spPr>
        <a:xfrm>
          <a:off x="15181794" y="129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97037</xdr:rowOff>
    </xdr:from>
    <xdr:to>
      <xdr:col>21</xdr:col>
      <xdr:colOff>212725</xdr:colOff>
      <xdr:row>77</xdr:row>
      <xdr:rowOff>27187</xdr:rowOff>
    </xdr:to>
    <xdr:sp macro="" textlink="">
      <xdr:nvSpPr>
        <xdr:cNvPr id="628" name="円/楕円 627"/>
        <xdr:cNvSpPr/>
      </xdr:nvSpPr>
      <xdr:spPr>
        <a:xfrm>
          <a:off x="145415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43715</xdr:rowOff>
    </xdr:from>
    <xdr:ext cx="599010" cy="259045"/>
    <xdr:sp macro="" textlink="">
      <xdr:nvSpPr>
        <xdr:cNvPr id="629" name="テキスト ボックス 628"/>
        <xdr:cNvSpPr txBox="1"/>
      </xdr:nvSpPr>
      <xdr:spPr>
        <a:xfrm>
          <a:off x="14292794" y="1290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101271</xdr:rowOff>
    </xdr:from>
    <xdr:to>
      <xdr:col>20</xdr:col>
      <xdr:colOff>9525</xdr:colOff>
      <xdr:row>77</xdr:row>
      <xdr:rowOff>31421</xdr:rowOff>
    </xdr:to>
    <xdr:sp macro="" textlink="">
      <xdr:nvSpPr>
        <xdr:cNvPr id="630" name="円/楕円 629"/>
        <xdr:cNvSpPr/>
      </xdr:nvSpPr>
      <xdr:spPr>
        <a:xfrm>
          <a:off x="13652500" y="131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47948</xdr:rowOff>
    </xdr:from>
    <xdr:ext cx="599010" cy="259045"/>
    <xdr:sp macro="" textlink="">
      <xdr:nvSpPr>
        <xdr:cNvPr id="631" name="テキスト ボックス 630"/>
        <xdr:cNvSpPr txBox="1"/>
      </xdr:nvSpPr>
      <xdr:spPr>
        <a:xfrm>
          <a:off x="13403794" y="129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65835</xdr:rowOff>
    </xdr:from>
    <xdr:to>
      <xdr:col>18</xdr:col>
      <xdr:colOff>492125</xdr:colOff>
      <xdr:row>76</xdr:row>
      <xdr:rowOff>167435</xdr:rowOff>
    </xdr:to>
    <xdr:sp macro="" textlink="">
      <xdr:nvSpPr>
        <xdr:cNvPr id="632" name="円/楕円 631"/>
        <xdr:cNvSpPr/>
      </xdr:nvSpPr>
      <xdr:spPr>
        <a:xfrm>
          <a:off x="12763500" y="130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12511</xdr:rowOff>
    </xdr:from>
    <xdr:ext cx="599010" cy="259045"/>
    <xdr:sp macro="" textlink="">
      <xdr:nvSpPr>
        <xdr:cNvPr id="633" name="テキスト ボックス 632"/>
        <xdr:cNvSpPr txBox="1"/>
      </xdr:nvSpPr>
      <xdr:spPr>
        <a:xfrm>
          <a:off x="12514794" y="128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122850</xdr:rowOff>
    </xdr:from>
    <xdr:to>
      <xdr:col>23</xdr:col>
      <xdr:colOff>517525</xdr:colOff>
      <xdr:row>98</xdr:row>
      <xdr:rowOff>132431</xdr:rowOff>
    </xdr:to>
    <xdr:cxnSp macro="">
      <xdr:nvCxnSpPr>
        <xdr:cNvPr id="660" name="直線コネクタ 659"/>
        <xdr:cNvCxnSpPr/>
      </xdr:nvCxnSpPr>
      <xdr:spPr>
        <a:xfrm>
          <a:off x="15481300" y="16924950"/>
          <a:ext cx="8382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96780</xdr:rowOff>
    </xdr:from>
    <xdr:to>
      <xdr:col>22</xdr:col>
      <xdr:colOff>365125</xdr:colOff>
      <xdr:row>98</xdr:row>
      <xdr:rowOff>122850</xdr:rowOff>
    </xdr:to>
    <xdr:cxnSp macro="">
      <xdr:nvCxnSpPr>
        <xdr:cNvPr id="663" name="直線コネクタ 662"/>
        <xdr:cNvCxnSpPr/>
      </xdr:nvCxnSpPr>
      <xdr:spPr>
        <a:xfrm>
          <a:off x="14592300" y="16898880"/>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96780</xdr:rowOff>
    </xdr:from>
    <xdr:to>
      <xdr:col>21</xdr:col>
      <xdr:colOff>161925</xdr:colOff>
      <xdr:row>98</xdr:row>
      <xdr:rowOff>117883</xdr:rowOff>
    </xdr:to>
    <xdr:cxnSp macro="">
      <xdr:nvCxnSpPr>
        <xdr:cNvPr id="666" name="直線コネクタ 665"/>
        <xdr:cNvCxnSpPr/>
      </xdr:nvCxnSpPr>
      <xdr:spPr>
        <a:xfrm flipV="1">
          <a:off x="13703300" y="16898880"/>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102056</xdr:rowOff>
    </xdr:from>
    <xdr:to>
      <xdr:col>19</xdr:col>
      <xdr:colOff>644525</xdr:colOff>
      <xdr:row>98</xdr:row>
      <xdr:rowOff>117883</xdr:rowOff>
    </xdr:to>
    <xdr:cxnSp macro="">
      <xdr:nvCxnSpPr>
        <xdr:cNvPr id="669" name="直線コネクタ 668"/>
        <xdr:cNvCxnSpPr/>
      </xdr:nvCxnSpPr>
      <xdr:spPr>
        <a:xfrm>
          <a:off x="12814300" y="16904156"/>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81631</xdr:rowOff>
    </xdr:from>
    <xdr:to>
      <xdr:col>23</xdr:col>
      <xdr:colOff>568325</xdr:colOff>
      <xdr:row>99</xdr:row>
      <xdr:rowOff>11781</xdr:rowOff>
    </xdr:to>
    <xdr:sp macro="" textlink="">
      <xdr:nvSpPr>
        <xdr:cNvPr id="679" name="円/楕円 678"/>
        <xdr:cNvSpPr/>
      </xdr:nvSpPr>
      <xdr:spPr>
        <a:xfrm>
          <a:off x="16268700" y="168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72050</xdr:rowOff>
    </xdr:from>
    <xdr:to>
      <xdr:col>22</xdr:col>
      <xdr:colOff>415925</xdr:colOff>
      <xdr:row>99</xdr:row>
      <xdr:rowOff>2200</xdr:rowOff>
    </xdr:to>
    <xdr:sp macro="" textlink="">
      <xdr:nvSpPr>
        <xdr:cNvPr id="681" name="円/楕円 680"/>
        <xdr:cNvSpPr/>
      </xdr:nvSpPr>
      <xdr:spPr>
        <a:xfrm>
          <a:off x="15430500" y="168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164777</xdr:rowOff>
    </xdr:from>
    <xdr:ext cx="469744" cy="259045"/>
    <xdr:sp macro="" textlink="">
      <xdr:nvSpPr>
        <xdr:cNvPr id="682" name="テキスト ボックス 681"/>
        <xdr:cNvSpPr txBox="1"/>
      </xdr:nvSpPr>
      <xdr:spPr>
        <a:xfrm>
          <a:off x="15246427" y="169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45980</xdr:rowOff>
    </xdr:from>
    <xdr:to>
      <xdr:col>21</xdr:col>
      <xdr:colOff>212725</xdr:colOff>
      <xdr:row>98</xdr:row>
      <xdr:rowOff>147580</xdr:rowOff>
    </xdr:to>
    <xdr:sp macro="" textlink="">
      <xdr:nvSpPr>
        <xdr:cNvPr id="683" name="円/楕円 682"/>
        <xdr:cNvSpPr/>
      </xdr:nvSpPr>
      <xdr:spPr>
        <a:xfrm>
          <a:off x="14541500" y="16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138707</xdr:rowOff>
    </xdr:from>
    <xdr:ext cx="534377" cy="259045"/>
    <xdr:sp macro="" textlink="">
      <xdr:nvSpPr>
        <xdr:cNvPr id="684" name="テキスト ボックス 683"/>
        <xdr:cNvSpPr txBox="1"/>
      </xdr:nvSpPr>
      <xdr:spPr>
        <a:xfrm>
          <a:off x="14325111" y="1694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67083</xdr:rowOff>
    </xdr:from>
    <xdr:to>
      <xdr:col>20</xdr:col>
      <xdr:colOff>9525</xdr:colOff>
      <xdr:row>98</xdr:row>
      <xdr:rowOff>168683</xdr:rowOff>
    </xdr:to>
    <xdr:sp macro="" textlink="">
      <xdr:nvSpPr>
        <xdr:cNvPr id="685" name="円/楕円 684"/>
        <xdr:cNvSpPr/>
      </xdr:nvSpPr>
      <xdr:spPr>
        <a:xfrm>
          <a:off x="13652500" y="16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159810</xdr:rowOff>
    </xdr:from>
    <xdr:ext cx="469744" cy="259045"/>
    <xdr:sp macro="" textlink="">
      <xdr:nvSpPr>
        <xdr:cNvPr id="686" name="テキスト ボックス 685"/>
        <xdr:cNvSpPr txBox="1"/>
      </xdr:nvSpPr>
      <xdr:spPr>
        <a:xfrm>
          <a:off x="13468427" y="1696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51256</xdr:rowOff>
    </xdr:from>
    <xdr:to>
      <xdr:col>18</xdr:col>
      <xdr:colOff>492125</xdr:colOff>
      <xdr:row>98</xdr:row>
      <xdr:rowOff>152856</xdr:rowOff>
    </xdr:to>
    <xdr:sp macro="" textlink="">
      <xdr:nvSpPr>
        <xdr:cNvPr id="687" name="円/楕円 686"/>
        <xdr:cNvSpPr/>
      </xdr:nvSpPr>
      <xdr:spPr>
        <a:xfrm>
          <a:off x="12763500" y="168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143983</xdr:rowOff>
    </xdr:from>
    <xdr:ext cx="534377" cy="259045"/>
    <xdr:sp macro="" textlink="">
      <xdr:nvSpPr>
        <xdr:cNvPr id="688" name="テキスト ボックス 687"/>
        <xdr:cNvSpPr txBox="1"/>
      </xdr:nvSpPr>
      <xdr:spPr>
        <a:xfrm>
          <a:off x="12547111" y="169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81635</xdr:rowOff>
    </xdr:from>
    <xdr:to>
      <xdr:col>32</xdr:col>
      <xdr:colOff>187325</xdr:colOff>
      <xdr:row>38</xdr:row>
      <xdr:rowOff>109662</xdr:rowOff>
    </xdr:to>
    <xdr:cxnSp macro="">
      <xdr:nvCxnSpPr>
        <xdr:cNvPr id="715" name="直線コネクタ 714"/>
        <xdr:cNvCxnSpPr/>
      </xdr:nvCxnSpPr>
      <xdr:spPr>
        <a:xfrm>
          <a:off x="21323300" y="6596735"/>
          <a:ext cx="8382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34453</xdr:rowOff>
    </xdr:from>
    <xdr:to>
      <xdr:col>31</xdr:col>
      <xdr:colOff>34925</xdr:colOff>
      <xdr:row>38</xdr:row>
      <xdr:rowOff>81635</xdr:rowOff>
    </xdr:to>
    <xdr:cxnSp macro="">
      <xdr:nvCxnSpPr>
        <xdr:cNvPr id="718" name="直線コネクタ 717"/>
        <xdr:cNvCxnSpPr/>
      </xdr:nvCxnSpPr>
      <xdr:spPr>
        <a:xfrm>
          <a:off x="20434300" y="6549553"/>
          <a:ext cx="889000" cy="4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36738</xdr:rowOff>
    </xdr:from>
    <xdr:to>
      <xdr:col>29</xdr:col>
      <xdr:colOff>517525</xdr:colOff>
      <xdr:row>38</xdr:row>
      <xdr:rowOff>34453</xdr:rowOff>
    </xdr:to>
    <xdr:cxnSp macro="">
      <xdr:nvCxnSpPr>
        <xdr:cNvPr id="721" name="直線コネクタ 720"/>
        <xdr:cNvCxnSpPr/>
      </xdr:nvCxnSpPr>
      <xdr:spPr>
        <a:xfrm>
          <a:off x="19545300" y="6208938"/>
          <a:ext cx="889000" cy="3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16713</xdr:rowOff>
    </xdr:from>
    <xdr:to>
      <xdr:col>28</xdr:col>
      <xdr:colOff>314325</xdr:colOff>
      <xdr:row>36</xdr:row>
      <xdr:rowOff>36738</xdr:rowOff>
    </xdr:to>
    <xdr:cxnSp macro="">
      <xdr:nvCxnSpPr>
        <xdr:cNvPr id="724" name="直線コネクタ 723"/>
        <xdr:cNvCxnSpPr/>
      </xdr:nvCxnSpPr>
      <xdr:spPr>
        <a:xfrm>
          <a:off x="18656300" y="6017463"/>
          <a:ext cx="8890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58862</xdr:rowOff>
    </xdr:from>
    <xdr:to>
      <xdr:col>32</xdr:col>
      <xdr:colOff>238125</xdr:colOff>
      <xdr:row>38</xdr:row>
      <xdr:rowOff>160462</xdr:rowOff>
    </xdr:to>
    <xdr:sp macro="" textlink="">
      <xdr:nvSpPr>
        <xdr:cNvPr id="734" name="円/楕円 733"/>
        <xdr:cNvSpPr/>
      </xdr:nvSpPr>
      <xdr:spPr>
        <a:xfrm>
          <a:off x="22110700" y="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30835</xdr:rowOff>
    </xdr:from>
    <xdr:to>
      <xdr:col>31</xdr:col>
      <xdr:colOff>85725</xdr:colOff>
      <xdr:row>38</xdr:row>
      <xdr:rowOff>132435</xdr:rowOff>
    </xdr:to>
    <xdr:sp macro="" textlink="">
      <xdr:nvSpPr>
        <xdr:cNvPr id="736" name="円/楕円 735"/>
        <xdr:cNvSpPr/>
      </xdr:nvSpPr>
      <xdr:spPr>
        <a:xfrm>
          <a:off x="21272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123562</xdr:rowOff>
    </xdr:from>
    <xdr:ext cx="469744" cy="259045"/>
    <xdr:sp macro="" textlink="">
      <xdr:nvSpPr>
        <xdr:cNvPr id="737" name="テキスト ボックス 736"/>
        <xdr:cNvSpPr txBox="1"/>
      </xdr:nvSpPr>
      <xdr:spPr>
        <a:xfrm>
          <a:off x="21088427" y="66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155103</xdr:rowOff>
    </xdr:from>
    <xdr:to>
      <xdr:col>29</xdr:col>
      <xdr:colOff>568325</xdr:colOff>
      <xdr:row>38</xdr:row>
      <xdr:rowOff>85252</xdr:rowOff>
    </xdr:to>
    <xdr:sp macro="" textlink="">
      <xdr:nvSpPr>
        <xdr:cNvPr id="738" name="円/楕円 737"/>
        <xdr:cNvSpPr/>
      </xdr:nvSpPr>
      <xdr:spPr>
        <a:xfrm>
          <a:off x="20383500" y="6498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101780</xdr:rowOff>
    </xdr:from>
    <xdr:ext cx="469744" cy="259045"/>
    <xdr:sp macro="" textlink="">
      <xdr:nvSpPr>
        <xdr:cNvPr id="739" name="テキスト ボックス 738"/>
        <xdr:cNvSpPr txBox="1"/>
      </xdr:nvSpPr>
      <xdr:spPr>
        <a:xfrm>
          <a:off x="20199427" y="627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157388</xdr:rowOff>
    </xdr:from>
    <xdr:to>
      <xdr:col>28</xdr:col>
      <xdr:colOff>365125</xdr:colOff>
      <xdr:row>36</xdr:row>
      <xdr:rowOff>87538</xdr:rowOff>
    </xdr:to>
    <xdr:sp macro="" textlink="">
      <xdr:nvSpPr>
        <xdr:cNvPr id="740" name="円/楕円 739"/>
        <xdr:cNvSpPr/>
      </xdr:nvSpPr>
      <xdr:spPr>
        <a:xfrm>
          <a:off x="19494500" y="61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104065</xdr:rowOff>
    </xdr:from>
    <xdr:ext cx="469744" cy="259045"/>
    <xdr:sp macro="" textlink="">
      <xdr:nvSpPr>
        <xdr:cNvPr id="741" name="テキスト ボックス 740"/>
        <xdr:cNvSpPr txBox="1"/>
      </xdr:nvSpPr>
      <xdr:spPr>
        <a:xfrm>
          <a:off x="19310427" y="593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137363</xdr:rowOff>
    </xdr:from>
    <xdr:to>
      <xdr:col>27</xdr:col>
      <xdr:colOff>161925</xdr:colOff>
      <xdr:row>35</xdr:row>
      <xdr:rowOff>67513</xdr:rowOff>
    </xdr:to>
    <xdr:sp macro="" textlink="">
      <xdr:nvSpPr>
        <xdr:cNvPr id="742" name="円/楕円 741"/>
        <xdr:cNvSpPr/>
      </xdr:nvSpPr>
      <xdr:spPr>
        <a:xfrm>
          <a:off x="18605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84040</xdr:rowOff>
    </xdr:from>
    <xdr:ext cx="534377" cy="259045"/>
    <xdr:sp macro="" textlink="">
      <xdr:nvSpPr>
        <xdr:cNvPr id="743" name="テキスト ボックス 742"/>
        <xdr:cNvSpPr txBox="1"/>
      </xdr:nvSpPr>
      <xdr:spPr>
        <a:xfrm>
          <a:off x="18389111" y="574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43859</xdr:rowOff>
    </xdr:from>
    <xdr:to>
      <xdr:col>32</xdr:col>
      <xdr:colOff>187325</xdr:colOff>
      <xdr:row>59</xdr:row>
      <xdr:rowOff>43859</xdr:rowOff>
    </xdr:to>
    <xdr:cxnSp macro="">
      <xdr:nvCxnSpPr>
        <xdr:cNvPr id="772" name="直線コネクタ 771"/>
        <xdr:cNvCxnSpPr/>
      </xdr:nvCxnSpPr>
      <xdr:spPr>
        <a:xfrm>
          <a:off x="21323300" y="10159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43821</xdr:rowOff>
    </xdr:from>
    <xdr:to>
      <xdr:col>31</xdr:col>
      <xdr:colOff>34925</xdr:colOff>
      <xdr:row>59</xdr:row>
      <xdr:rowOff>43859</xdr:rowOff>
    </xdr:to>
    <xdr:cxnSp macro="">
      <xdr:nvCxnSpPr>
        <xdr:cNvPr id="775" name="直線コネクタ 774"/>
        <xdr:cNvCxnSpPr/>
      </xdr:nvCxnSpPr>
      <xdr:spPr>
        <a:xfrm>
          <a:off x="20434300" y="101593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43821</xdr:rowOff>
    </xdr:from>
    <xdr:to>
      <xdr:col>29</xdr:col>
      <xdr:colOff>517525</xdr:colOff>
      <xdr:row>59</xdr:row>
      <xdr:rowOff>44088</xdr:rowOff>
    </xdr:to>
    <xdr:cxnSp macro="">
      <xdr:nvCxnSpPr>
        <xdr:cNvPr id="778" name="直線コネクタ 777"/>
        <xdr:cNvCxnSpPr/>
      </xdr:nvCxnSpPr>
      <xdr:spPr>
        <a:xfrm flipV="1">
          <a:off x="19545300" y="1015937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43917</xdr:rowOff>
    </xdr:from>
    <xdr:to>
      <xdr:col>28</xdr:col>
      <xdr:colOff>314325</xdr:colOff>
      <xdr:row>59</xdr:row>
      <xdr:rowOff>44088</xdr:rowOff>
    </xdr:to>
    <xdr:cxnSp macro="">
      <xdr:nvCxnSpPr>
        <xdr:cNvPr id="781" name="直線コネクタ 780"/>
        <xdr:cNvCxnSpPr/>
      </xdr:nvCxnSpPr>
      <xdr:spPr>
        <a:xfrm>
          <a:off x="18656300" y="1015946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164509</xdr:rowOff>
    </xdr:from>
    <xdr:to>
      <xdr:col>32</xdr:col>
      <xdr:colOff>238125</xdr:colOff>
      <xdr:row>59</xdr:row>
      <xdr:rowOff>94659</xdr:rowOff>
    </xdr:to>
    <xdr:sp macro="" textlink="">
      <xdr:nvSpPr>
        <xdr:cNvPr id="791" name="円/楕円 790"/>
        <xdr:cNvSpPr/>
      </xdr:nvSpPr>
      <xdr:spPr>
        <a:xfrm>
          <a:off x="221107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79436</xdr:rowOff>
    </xdr:from>
    <xdr:ext cx="313932" cy="259045"/>
    <xdr:sp macro="" textlink="">
      <xdr:nvSpPr>
        <xdr:cNvPr id="792" name="貸付金該当値テキスト"/>
        <xdr:cNvSpPr txBox="1"/>
      </xdr:nvSpPr>
      <xdr:spPr>
        <a:xfrm>
          <a:off x="22212300" y="10023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164509</xdr:rowOff>
    </xdr:from>
    <xdr:to>
      <xdr:col>31</xdr:col>
      <xdr:colOff>85725</xdr:colOff>
      <xdr:row>59</xdr:row>
      <xdr:rowOff>94659</xdr:rowOff>
    </xdr:to>
    <xdr:sp macro="" textlink="">
      <xdr:nvSpPr>
        <xdr:cNvPr id="793" name="円/楕円 792"/>
        <xdr:cNvSpPr/>
      </xdr:nvSpPr>
      <xdr:spPr>
        <a:xfrm>
          <a:off x="21272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85786</xdr:rowOff>
    </xdr:from>
    <xdr:ext cx="313932" cy="259045"/>
    <xdr:sp macro="" textlink="">
      <xdr:nvSpPr>
        <xdr:cNvPr id="794" name="テキスト ボックス 793"/>
        <xdr:cNvSpPr txBox="1"/>
      </xdr:nvSpPr>
      <xdr:spPr>
        <a:xfrm>
          <a:off x="21166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164471</xdr:rowOff>
    </xdr:from>
    <xdr:to>
      <xdr:col>29</xdr:col>
      <xdr:colOff>568325</xdr:colOff>
      <xdr:row>59</xdr:row>
      <xdr:rowOff>94621</xdr:rowOff>
    </xdr:to>
    <xdr:sp macro="" textlink="">
      <xdr:nvSpPr>
        <xdr:cNvPr id="795" name="円/楕円 794"/>
        <xdr:cNvSpPr/>
      </xdr:nvSpPr>
      <xdr:spPr>
        <a:xfrm>
          <a:off x="20383500" y="101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85748</xdr:rowOff>
    </xdr:from>
    <xdr:ext cx="313932" cy="259045"/>
    <xdr:sp macro="" textlink="">
      <xdr:nvSpPr>
        <xdr:cNvPr id="796" name="テキスト ボックス 795"/>
        <xdr:cNvSpPr txBox="1"/>
      </xdr:nvSpPr>
      <xdr:spPr>
        <a:xfrm>
          <a:off x="20277333" y="1020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164738</xdr:rowOff>
    </xdr:from>
    <xdr:to>
      <xdr:col>28</xdr:col>
      <xdr:colOff>365125</xdr:colOff>
      <xdr:row>59</xdr:row>
      <xdr:rowOff>94888</xdr:rowOff>
    </xdr:to>
    <xdr:sp macro="" textlink="">
      <xdr:nvSpPr>
        <xdr:cNvPr id="797" name="円/楕円 796"/>
        <xdr:cNvSpPr/>
      </xdr:nvSpPr>
      <xdr:spPr>
        <a:xfrm>
          <a:off x="19494500" y="101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86015</xdr:rowOff>
    </xdr:from>
    <xdr:ext cx="313932" cy="259045"/>
    <xdr:sp macro="" textlink="">
      <xdr:nvSpPr>
        <xdr:cNvPr id="798" name="テキスト ボックス 797"/>
        <xdr:cNvSpPr txBox="1"/>
      </xdr:nvSpPr>
      <xdr:spPr>
        <a:xfrm>
          <a:off x="19388333" y="10201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164567</xdr:rowOff>
    </xdr:from>
    <xdr:to>
      <xdr:col>27</xdr:col>
      <xdr:colOff>161925</xdr:colOff>
      <xdr:row>59</xdr:row>
      <xdr:rowOff>94717</xdr:rowOff>
    </xdr:to>
    <xdr:sp macro="" textlink="">
      <xdr:nvSpPr>
        <xdr:cNvPr id="799" name="円/楕円 798"/>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85844</xdr:rowOff>
    </xdr:from>
    <xdr:ext cx="313932" cy="259045"/>
    <xdr:sp macro="" textlink="">
      <xdr:nvSpPr>
        <xdr:cNvPr id="800" name="テキスト ボックス 799"/>
        <xdr:cNvSpPr txBox="1"/>
      </xdr:nvSpPr>
      <xdr:spPr>
        <a:xfrm>
          <a:off x="18499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67272</xdr:rowOff>
    </xdr:from>
    <xdr:to>
      <xdr:col>32</xdr:col>
      <xdr:colOff>187325</xdr:colOff>
      <xdr:row>76</xdr:row>
      <xdr:rowOff>34753</xdr:rowOff>
    </xdr:to>
    <xdr:cxnSp macro="">
      <xdr:nvCxnSpPr>
        <xdr:cNvPr id="830" name="直線コネクタ 829"/>
        <xdr:cNvCxnSpPr/>
      </xdr:nvCxnSpPr>
      <xdr:spPr>
        <a:xfrm flipV="1">
          <a:off x="21323300" y="12926022"/>
          <a:ext cx="838200" cy="1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34753</xdr:rowOff>
    </xdr:from>
    <xdr:to>
      <xdr:col>31</xdr:col>
      <xdr:colOff>34925</xdr:colOff>
      <xdr:row>76</xdr:row>
      <xdr:rowOff>74912</xdr:rowOff>
    </xdr:to>
    <xdr:cxnSp macro="">
      <xdr:nvCxnSpPr>
        <xdr:cNvPr id="833" name="直線コネクタ 832"/>
        <xdr:cNvCxnSpPr/>
      </xdr:nvCxnSpPr>
      <xdr:spPr>
        <a:xfrm flipV="1">
          <a:off x="20434300" y="13064953"/>
          <a:ext cx="889000" cy="4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74912</xdr:rowOff>
    </xdr:from>
    <xdr:to>
      <xdr:col>29</xdr:col>
      <xdr:colOff>517525</xdr:colOff>
      <xdr:row>76</xdr:row>
      <xdr:rowOff>119393</xdr:rowOff>
    </xdr:to>
    <xdr:cxnSp macro="">
      <xdr:nvCxnSpPr>
        <xdr:cNvPr id="836" name="直線コネクタ 835"/>
        <xdr:cNvCxnSpPr/>
      </xdr:nvCxnSpPr>
      <xdr:spPr>
        <a:xfrm flipV="1">
          <a:off x="19545300" y="13105112"/>
          <a:ext cx="889000" cy="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119393</xdr:rowOff>
    </xdr:from>
    <xdr:to>
      <xdr:col>28</xdr:col>
      <xdr:colOff>314325</xdr:colOff>
      <xdr:row>76</xdr:row>
      <xdr:rowOff>152064</xdr:rowOff>
    </xdr:to>
    <xdr:cxnSp macro="">
      <xdr:nvCxnSpPr>
        <xdr:cNvPr id="839" name="直線コネクタ 838"/>
        <xdr:cNvCxnSpPr/>
      </xdr:nvCxnSpPr>
      <xdr:spPr>
        <a:xfrm flipV="1">
          <a:off x="18656300" y="13149593"/>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16472</xdr:rowOff>
    </xdr:from>
    <xdr:to>
      <xdr:col>32</xdr:col>
      <xdr:colOff>238125</xdr:colOff>
      <xdr:row>75</xdr:row>
      <xdr:rowOff>118072</xdr:rowOff>
    </xdr:to>
    <xdr:sp macro="" textlink="">
      <xdr:nvSpPr>
        <xdr:cNvPr id="849" name="円/楕円 848"/>
        <xdr:cNvSpPr/>
      </xdr:nvSpPr>
      <xdr:spPr>
        <a:xfrm>
          <a:off x="22110700" y="128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166349</xdr:rowOff>
    </xdr:from>
    <xdr:ext cx="534377" cy="259045"/>
    <xdr:sp macro="" textlink="">
      <xdr:nvSpPr>
        <xdr:cNvPr id="850" name="繰出金該当値テキスト"/>
        <xdr:cNvSpPr txBox="1"/>
      </xdr:nvSpPr>
      <xdr:spPr>
        <a:xfrm>
          <a:off x="22212300" y="128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155403</xdr:rowOff>
    </xdr:from>
    <xdr:to>
      <xdr:col>31</xdr:col>
      <xdr:colOff>85725</xdr:colOff>
      <xdr:row>76</xdr:row>
      <xdr:rowOff>85553</xdr:rowOff>
    </xdr:to>
    <xdr:sp macro="" textlink="">
      <xdr:nvSpPr>
        <xdr:cNvPr id="851" name="円/楕円 850"/>
        <xdr:cNvSpPr/>
      </xdr:nvSpPr>
      <xdr:spPr>
        <a:xfrm>
          <a:off x="21272500" y="130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76680</xdr:rowOff>
    </xdr:from>
    <xdr:ext cx="534377" cy="259045"/>
    <xdr:sp macro="" textlink="">
      <xdr:nvSpPr>
        <xdr:cNvPr id="852" name="テキスト ボックス 851"/>
        <xdr:cNvSpPr txBox="1"/>
      </xdr:nvSpPr>
      <xdr:spPr>
        <a:xfrm>
          <a:off x="21056111" y="131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24112</xdr:rowOff>
    </xdr:from>
    <xdr:to>
      <xdr:col>29</xdr:col>
      <xdr:colOff>568325</xdr:colOff>
      <xdr:row>76</xdr:row>
      <xdr:rowOff>125712</xdr:rowOff>
    </xdr:to>
    <xdr:sp macro="" textlink="">
      <xdr:nvSpPr>
        <xdr:cNvPr id="853" name="円/楕円 852"/>
        <xdr:cNvSpPr/>
      </xdr:nvSpPr>
      <xdr:spPr>
        <a:xfrm>
          <a:off x="20383500" y="13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116839</xdr:rowOff>
    </xdr:from>
    <xdr:ext cx="534377" cy="259045"/>
    <xdr:sp macro="" textlink="">
      <xdr:nvSpPr>
        <xdr:cNvPr id="854" name="テキスト ボックス 853"/>
        <xdr:cNvSpPr txBox="1"/>
      </xdr:nvSpPr>
      <xdr:spPr>
        <a:xfrm>
          <a:off x="20167111" y="131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68593</xdr:rowOff>
    </xdr:from>
    <xdr:to>
      <xdr:col>28</xdr:col>
      <xdr:colOff>365125</xdr:colOff>
      <xdr:row>76</xdr:row>
      <xdr:rowOff>170193</xdr:rowOff>
    </xdr:to>
    <xdr:sp macro="" textlink="">
      <xdr:nvSpPr>
        <xdr:cNvPr id="855" name="円/楕円 854"/>
        <xdr:cNvSpPr/>
      </xdr:nvSpPr>
      <xdr:spPr>
        <a:xfrm>
          <a:off x="19494500" y="130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161320</xdr:rowOff>
    </xdr:from>
    <xdr:ext cx="534377" cy="259045"/>
    <xdr:sp macro="" textlink="">
      <xdr:nvSpPr>
        <xdr:cNvPr id="856" name="テキスト ボックス 855"/>
        <xdr:cNvSpPr txBox="1"/>
      </xdr:nvSpPr>
      <xdr:spPr>
        <a:xfrm>
          <a:off x="19278111" y="131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101264</xdr:rowOff>
    </xdr:from>
    <xdr:to>
      <xdr:col>27</xdr:col>
      <xdr:colOff>161925</xdr:colOff>
      <xdr:row>77</xdr:row>
      <xdr:rowOff>31414</xdr:rowOff>
    </xdr:to>
    <xdr:sp macro="" textlink="">
      <xdr:nvSpPr>
        <xdr:cNvPr id="857" name="円/楕円 856"/>
        <xdr:cNvSpPr/>
      </xdr:nvSpPr>
      <xdr:spPr>
        <a:xfrm>
          <a:off x="18605500" y="131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22541</xdr:rowOff>
    </xdr:from>
    <xdr:ext cx="534377" cy="259045"/>
    <xdr:sp macro="" textlink="">
      <xdr:nvSpPr>
        <xdr:cNvPr id="858" name="テキスト ボックス 857"/>
        <xdr:cNvSpPr txBox="1"/>
      </xdr:nvSpPr>
      <xdr:spPr>
        <a:xfrm>
          <a:off x="18389111" y="132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性質別の決算額を各年度の１月１日の人口（例：平成２６年度決算額を平成２７年１月１日現在人口で割る。）で割って、それぞれの値を出している。人口は、</a:t>
          </a:r>
          <a:r>
            <a:rPr kumimoji="1" lang="en-US" altLang="ja-JP" sz="1300">
              <a:latin typeface="ＭＳ Ｐゴシック"/>
            </a:rPr>
            <a:t>H</a:t>
          </a:r>
          <a:r>
            <a:rPr kumimoji="1" lang="ja-JP" altLang="en-US" sz="1300">
              <a:latin typeface="ＭＳ Ｐゴシック"/>
            </a:rPr>
            <a:t>２５から</a:t>
          </a:r>
          <a:r>
            <a:rPr kumimoji="1" lang="en-US" altLang="ja-JP" sz="1300">
              <a:latin typeface="ＭＳ Ｐゴシック"/>
            </a:rPr>
            <a:t>H</a:t>
          </a:r>
          <a:r>
            <a:rPr kumimoji="1" lang="ja-JP" altLang="en-US" sz="1300">
              <a:latin typeface="ＭＳ Ｐゴシック"/>
            </a:rPr>
            <a:t>２６で、６２６人の減、</a:t>
          </a:r>
          <a:r>
            <a:rPr kumimoji="1" lang="en-US" altLang="ja-JP" sz="1300">
              <a:latin typeface="ＭＳ Ｐゴシック"/>
            </a:rPr>
            <a:t>H</a:t>
          </a:r>
          <a:r>
            <a:rPr kumimoji="1" lang="ja-JP" altLang="en-US" sz="1300">
              <a:latin typeface="ＭＳ Ｐゴシック"/>
            </a:rPr>
            <a:t>２６から</a:t>
          </a:r>
          <a:r>
            <a:rPr kumimoji="1" lang="en-US" altLang="ja-JP" sz="1300">
              <a:latin typeface="ＭＳ Ｐゴシック"/>
            </a:rPr>
            <a:t>H</a:t>
          </a:r>
          <a:r>
            <a:rPr kumimoji="1" lang="ja-JP" altLang="en-US" sz="1300">
              <a:latin typeface="ＭＳ Ｐゴシック"/>
            </a:rPr>
            <a:t>２７で６９３人減少し、２年で１，３１９人減少している。全体の歳出決算総額は、</a:t>
          </a:r>
          <a:r>
            <a:rPr kumimoji="1" lang="en-US" altLang="ja-JP" sz="1300">
              <a:latin typeface="ＭＳ Ｐゴシック"/>
            </a:rPr>
            <a:t>H</a:t>
          </a:r>
          <a:r>
            <a:rPr kumimoji="1" lang="ja-JP" altLang="en-US" sz="1300">
              <a:latin typeface="ＭＳ Ｐゴシック"/>
            </a:rPr>
            <a:t>２５から</a:t>
          </a:r>
          <a:r>
            <a:rPr kumimoji="1" lang="en-US" altLang="ja-JP" sz="1300">
              <a:latin typeface="ＭＳ Ｐゴシック"/>
            </a:rPr>
            <a:t>H</a:t>
          </a:r>
          <a:r>
            <a:rPr kumimoji="1" lang="ja-JP" altLang="en-US" sz="1300">
              <a:latin typeface="ＭＳ Ｐゴシック"/>
            </a:rPr>
            <a:t>２６も減少し、</a:t>
          </a:r>
          <a:r>
            <a:rPr kumimoji="1" lang="en-US" altLang="ja-JP" sz="1300">
              <a:latin typeface="ＭＳ Ｐゴシック"/>
            </a:rPr>
            <a:t>H</a:t>
          </a:r>
          <a:r>
            <a:rPr kumimoji="1" lang="ja-JP" altLang="en-US" sz="1300">
              <a:latin typeface="ＭＳ Ｐゴシック"/>
            </a:rPr>
            <a:t>２７は</a:t>
          </a:r>
          <a:r>
            <a:rPr kumimoji="1" lang="en-US" altLang="ja-JP" sz="1300">
              <a:latin typeface="ＭＳ Ｐゴシック"/>
            </a:rPr>
            <a:t>H</a:t>
          </a:r>
          <a:r>
            <a:rPr kumimoji="1" lang="ja-JP" altLang="en-US" sz="1300">
              <a:latin typeface="ＭＳ Ｐゴシック"/>
            </a:rPr>
            <a:t>２６と比べて１７６，６９４千円減っている。しかし、人口も年々大きく減少しているため、総歳出決算額における住民一人あたりの値は、</a:t>
          </a:r>
          <a:r>
            <a:rPr kumimoji="1" lang="en-US" altLang="ja-JP" sz="1300">
              <a:latin typeface="ＭＳ Ｐゴシック"/>
            </a:rPr>
            <a:t>H</a:t>
          </a:r>
          <a:r>
            <a:rPr kumimoji="1" lang="ja-JP" altLang="en-US" sz="1300">
              <a:latin typeface="ＭＳ Ｐゴシック"/>
            </a:rPr>
            <a:t>２５で５６２，８４５円、</a:t>
          </a:r>
          <a:r>
            <a:rPr kumimoji="1" lang="en-US" altLang="ja-JP" sz="1300">
              <a:latin typeface="ＭＳ Ｐゴシック"/>
            </a:rPr>
            <a:t>H</a:t>
          </a:r>
          <a:r>
            <a:rPr kumimoji="1" lang="ja-JP" altLang="en-US" sz="1300">
              <a:latin typeface="ＭＳ Ｐゴシック"/>
            </a:rPr>
            <a:t>２６で５７３，９４９円、</a:t>
          </a:r>
          <a:r>
            <a:rPr kumimoji="1" lang="en-US" altLang="ja-JP" sz="1300">
              <a:latin typeface="ＭＳ Ｐゴシック"/>
            </a:rPr>
            <a:t>H</a:t>
          </a:r>
          <a:r>
            <a:rPr kumimoji="1" lang="ja-JP" altLang="en-US" sz="1300">
              <a:latin typeface="ＭＳ Ｐゴシック"/>
            </a:rPr>
            <a:t>２７で５８０，７９５円と年々増加している。</a:t>
          </a:r>
          <a:endParaRPr kumimoji="1" lang="en-US" altLang="ja-JP" sz="1300">
            <a:latin typeface="ＭＳ Ｐゴシック"/>
          </a:endParaRPr>
        </a:p>
        <a:p>
          <a:r>
            <a:rPr kumimoji="1" lang="ja-JP" altLang="en-US" sz="1300">
              <a:latin typeface="ＭＳ Ｐゴシック"/>
            </a:rPr>
            <a:t>　類似団体と比べて高い住民一人当たりの性質別歳出は、人件費、物件費、補助費等、普通建設事業費（うち新規整備）、公債費である。人件費、補助費等、公債費については、高い値で推移しているが、経費抑制により、年々類似団体との差が縮減されている。物件費については、（４）</a:t>
          </a:r>
          <a:r>
            <a:rPr kumimoji="1" lang="en-US" altLang="ja-JP" sz="1300">
              <a:latin typeface="ＭＳ Ｐゴシック"/>
            </a:rPr>
            <a:t>‐</a:t>
          </a:r>
          <a:r>
            <a:rPr kumimoji="1" lang="ja-JP" altLang="en-US" sz="1300">
              <a:latin typeface="ＭＳ Ｐゴシック"/>
            </a:rPr>
            <a:t>１経常経費分析表においては、類似団体に比べて良好な値であるが、上記グラフで見ると</a:t>
          </a:r>
          <a:r>
            <a:rPr kumimoji="1" lang="en-US" altLang="ja-JP" sz="1300">
              <a:latin typeface="ＭＳ Ｐゴシック"/>
            </a:rPr>
            <a:t>H</a:t>
          </a:r>
          <a:r>
            <a:rPr kumimoji="1" lang="ja-JP" altLang="en-US" sz="1300">
              <a:latin typeface="ＭＳ Ｐゴシック"/>
            </a:rPr>
            <a:t>２７に増に転じている。物件費歳出決算額が増える中、一般財源を充当する歳出も増加しており、（４）</a:t>
          </a:r>
          <a:r>
            <a:rPr kumimoji="1" lang="en-US" altLang="ja-JP" sz="1300">
              <a:latin typeface="ＭＳ Ｐゴシック"/>
            </a:rPr>
            <a:t>-1</a:t>
          </a:r>
          <a:r>
            <a:rPr kumimoji="1" lang="ja-JP" altLang="en-US" sz="1300">
              <a:latin typeface="ＭＳ Ｐゴシック"/>
            </a:rPr>
            <a:t>表も年々値が悪くなっている。普通建設事業費総額では、類似団体より低いが、新規整備では、防災行政無線システム整備や小学校等改築工事で増加している。今後も老朽化した施設の改修等により増加が見込まれるが、</a:t>
          </a:r>
          <a:r>
            <a:rPr kumimoji="1" lang="ja-JP" altLang="ja-JP" sz="1300">
              <a:solidFill>
                <a:schemeClr val="dk1"/>
              </a:solidFill>
              <a:effectLst/>
              <a:latin typeface="+mn-lt"/>
              <a:ea typeface="+mn-ea"/>
              <a:cs typeface="+mn-cs"/>
            </a:rPr>
            <a:t>人口がさらに減っていく見込みの中、今後は経費抑制をさらに加速させていく必要がある。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32,290
32,105
247.50
19,448,972
18,753,877
642,168
11,981,387
27,153,343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73597</xdr:rowOff>
    </xdr:from>
    <xdr:to>
      <xdr:col>6</xdr:col>
      <xdr:colOff>511175</xdr:colOff>
      <xdr:row>36</xdr:row>
      <xdr:rowOff>103124</xdr:rowOff>
    </xdr:to>
    <xdr:cxnSp macro="">
      <xdr:nvCxnSpPr>
        <xdr:cNvPr id="61" name="直線コネクタ 60"/>
        <xdr:cNvCxnSpPr/>
      </xdr:nvCxnSpPr>
      <xdr:spPr>
        <a:xfrm flipV="1">
          <a:off x="3797300" y="6245797"/>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59690</xdr:rowOff>
    </xdr:from>
    <xdr:to>
      <xdr:col>5</xdr:col>
      <xdr:colOff>358775</xdr:colOff>
      <xdr:row>36</xdr:row>
      <xdr:rowOff>103124</xdr:rowOff>
    </xdr:to>
    <xdr:cxnSp macro="">
      <xdr:nvCxnSpPr>
        <xdr:cNvPr id="64" name="直線コネクタ 63"/>
        <xdr:cNvCxnSpPr/>
      </xdr:nvCxnSpPr>
      <xdr:spPr>
        <a:xfrm>
          <a:off x="2908300" y="62318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12065</xdr:rowOff>
    </xdr:from>
    <xdr:to>
      <xdr:col>4</xdr:col>
      <xdr:colOff>155575</xdr:colOff>
      <xdr:row>36</xdr:row>
      <xdr:rowOff>59690</xdr:rowOff>
    </xdr:to>
    <xdr:cxnSp macro="">
      <xdr:nvCxnSpPr>
        <xdr:cNvPr id="67" name="直線コネクタ 66"/>
        <xdr:cNvCxnSpPr/>
      </xdr:nvCxnSpPr>
      <xdr:spPr>
        <a:xfrm>
          <a:off x="2019300" y="6184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97409</xdr:rowOff>
    </xdr:from>
    <xdr:to>
      <xdr:col>2</xdr:col>
      <xdr:colOff>638175</xdr:colOff>
      <xdr:row>36</xdr:row>
      <xdr:rowOff>12065</xdr:rowOff>
    </xdr:to>
    <xdr:cxnSp macro="">
      <xdr:nvCxnSpPr>
        <xdr:cNvPr id="70" name="直線コネクタ 69"/>
        <xdr:cNvCxnSpPr/>
      </xdr:nvCxnSpPr>
      <xdr:spPr>
        <a:xfrm>
          <a:off x="1130300" y="6098159"/>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22797</xdr:rowOff>
    </xdr:from>
    <xdr:to>
      <xdr:col>6</xdr:col>
      <xdr:colOff>561975</xdr:colOff>
      <xdr:row>36</xdr:row>
      <xdr:rowOff>124397</xdr:rowOff>
    </xdr:to>
    <xdr:sp macro="" textlink="">
      <xdr:nvSpPr>
        <xdr:cNvPr id="80" name="円/楕円 79"/>
        <xdr:cNvSpPr/>
      </xdr:nvSpPr>
      <xdr:spPr>
        <a:xfrm>
          <a:off x="45847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1224</xdr:rowOff>
    </xdr:from>
    <xdr:ext cx="469744" cy="259045"/>
    <xdr:sp macro="" textlink="">
      <xdr:nvSpPr>
        <xdr:cNvPr id="81" name="議会費該当値テキスト"/>
        <xdr:cNvSpPr txBox="1"/>
      </xdr:nvSpPr>
      <xdr:spPr>
        <a:xfrm>
          <a:off x="4686300"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52324</xdr:rowOff>
    </xdr:from>
    <xdr:to>
      <xdr:col>5</xdr:col>
      <xdr:colOff>409575</xdr:colOff>
      <xdr:row>36</xdr:row>
      <xdr:rowOff>153924</xdr:rowOff>
    </xdr:to>
    <xdr:sp macro="" textlink="">
      <xdr:nvSpPr>
        <xdr:cNvPr id="82" name="円/楕円 81"/>
        <xdr:cNvSpPr/>
      </xdr:nvSpPr>
      <xdr:spPr>
        <a:xfrm>
          <a:off x="3746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145051</xdr:rowOff>
    </xdr:from>
    <xdr:ext cx="469744" cy="259045"/>
    <xdr:sp macro="" textlink="">
      <xdr:nvSpPr>
        <xdr:cNvPr id="83" name="テキスト ボックス 82"/>
        <xdr:cNvSpPr txBox="1"/>
      </xdr:nvSpPr>
      <xdr:spPr>
        <a:xfrm>
          <a:off x="3562427"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8890</xdr:rowOff>
    </xdr:from>
    <xdr:to>
      <xdr:col>4</xdr:col>
      <xdr:colOff>206375</xdr:colOff>
      <xdr:row>36</xdr:row>
      <xdr:rowOff>110490</xdr:rowOff>
    </xdr:to>
    <xdr:sp macro="" textlink="">
      <xdr:nvSpPr>
        <xdr:cNvPr id="84" name="円/楕円 83"/>
        <xdr:cNvSpPr/>
      </xdr:nvSpPr>
      <xdr:spPr>
        <a:xfrm>
          <a:off x="2857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101617</xdr:rowOff>
    </xdr:from>
    <xdr:ext cx="469744" cy="259045"/>
    <xdr:sp macro="" textlink="">
      <xdr:nvSpPr>
        <xdr:cNvPr id="85" name="テキスト ボックス 84"/>
        <xdr:cNvSpPr txBox="1"/>
      </xdr:nvSpPr>
      <xdr:spPr>
        <a:xfrm>
          <a:off x="2673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132715</xdr:rowOff>
    </xdr:from>
    <xdr:to>
      <xdr:col>3</xdr:col>
      <xdr:colOff>3175</xdr:colOff>
      <xdr:row>36</xdr:row>
      <xdr:rowOff>62865</xdr:rowOff>
    </xdr:to>
    <xdr:sp macro="" textlink="">
      <xdr:nvSpPr>
        <xdr:cNvPr id="86" name="円/楕円 85"/>
        <xdr:cNvSpPr/>
      </xdr:nvSpPr>
      <xdr:spPr>
        <a:xfrm>
          <a:off x="1968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53992</xdr:rowOff>
    </xdr:from>
    <xdr:ext cx="469744" cy="259045"/>
    <xdr:sp macro="" textlink="">
      <xdr:nvSpPr>
        <xdr:cNvPr id="87" name="テキスト ボックス 86"/>
        <xdr:cNvSpPr txBox="1"/>
      </xdr:nvSpPr>
      <xdr:spPr>
        <a:xfrm>
          <a:off x="1784427"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46609</xdr:rowOff>
    </xdr:from>
    <xdr:to>
      <xdr:col>1</xdr:col>
      <xdr:colOff>485775</xdr:colOff>
      <xdr:row>35</xdr:row>
      <xdr:rowOff>148209</xdr:rowOff>
    </xdr:to>
    <xdr:sp macro="" textlink="">
      <xdr:nvSpPr>
        <xdr:cNvPr id="88" name="円/楕円 87"/>
        <xdr:cNvSpPr/>
      </xdr:nvSpPr>
      <xdr:spPr>
        <a:xfrm>
          <a:off x="1079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139336</xdr:rowOff>
    </xdr:from>
    <xdr:ext cx="469744" cy="259045"/>
    <xdr:sp macro="" textlink="">
      <xdr:nvSpPr>
        <xdr:cNvPr id="89" name="テキスト ボックス 88"/>
        <xdr:cNvSpPr txBox="1"/>
      </xdr:nvSpPr>
      <xdr:spPr>
        <a:xfrm>
          <a:off x="895427"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75747</xdr:rowOff>
    </xdr:from>
    <xdr:to>
      <xdr:col>6</xdr:col>
      <xdr:colOff>511175</xdr:colOff>
      <xdr:row>58</xdr:row>
      <xdr:rowOff>90956</xdr:rowOff>
    </xdr:to>
    <xdr:cxnSp macro="">
      <xdr:nvCxnSpPr>
        <xdr:cNvPr id="118" name="直線コネクタ 117"/>
        <xdr:cNvCxnSpPr/>
      </xdr:nvCxnSpPr>
      <xdr:spPr>
        <a:xfrm>
          <a:off x="3797300" y="10019847"/>
          <a:ext cx="838200" cy="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73936</xdr:rowOff>
    </xdr:from>
    <xdr:to>
      <xdr:col>5</xdr:col>
      <xdr:colOff>358775</xdr:colOff>
      <xdr:row>58</xdr:row>
      <xdr:rowOff>75747</xdr:rowOff>
    </xdr:to>
    <xdr:cxnSp macro="">
      <xdr:nvCxnSpPr>
        <xdr:cNvPr id="121" name="直線コネクタ 120"/>
        <xdr:cNvCxnSpPr/>
      </xdr:nvCxnSpPr>
      <xdr:spPr>
        <a:xfrm>
          <a:off x="2908300" y="10018036"/>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73936</xdr:rowOff>
    </xdr:from>
    <xdr:to>
      <xdr:col>4</xdr:col>
      <xdr:colOff>155575</xdr:colOff>
      <xdr:row>58</xdr:row>
      <xdr:rowOff>92220</xdr:rowOff>
    </xdr:to>
    <xdr:cxnSp macro="">
      <xdr:nvCxnSpPr>
        <xdr:cNvPr id="124" name="直線コネクタ 123"/>
        <xdr:cNvCxnSpPr/>
      </xdr:nvCxnSpPr>
      <xdr:spPr>
        <a:xfrm flipV="1">
          <a:off x="2019300" y="10018036"/>
          <a:ext cx="889000" cy="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78311</xdr:rowOff>
    </xdr:from>
    <xdr:to>
      <xdr:col>2</xdr:col>
      <xdr:colOff>638175</xdr:colOff>
      <xdr:row>58</xdr:row>
      <xdr:rowOff>92220</xdr:rowOff>
    </xdr:to>
    <xdr:cxnSp macro="">
      <xdr:nvCxnSpPr>
        <xdr:cNvPr id="127" name="直線コネクタ 126"/>
        <xdr:cNvCxnSpPr/>
      </xdr:nvCxnSpPr>
      <xdr:spPr>
        <a:xfrm>
          <a:off x="1130300" y="10022411"/>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40156</xdr:rowOff>
    </xdr:from>
    <xdr:to>
      <xdr:col>6</xdr:col>
      <xdr:colOff>561975</xdr:colOff>
      <xdr:row>58</xdr:row>
      <xdr:rowOff>141756</xdr:rowOff>
    </xdr:to>
    <xdr:sp macro="" textlink="">
      <xdr:nvSpPr>
        <xdr:cNvPr id="137" name="円/楕円 136"/>
        <xdr:cNvSpPr/>
      </xdr:nvSpPr>
      <xdr:spPr>
        <a:xfrm>
          <a:off x="4584700" y="99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157762</xdr:rowOff>
    </xdr:from>
    <xdr:ext cx="534377" cy="259045"/>
    <xdr:sp macro="" textlink="">
      <xdr:nvSpPr>
        <xdr:cNvPr id="138" name="総務費該当値テキスト"/>
        <xdr:cNvSpPr txBox="1"/>
      </xdr:nvSpPr>
      <xdr:spPr>
        <a:xfrm>
          <a:off x="4686300" y="99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24947</xdr:rowOff>
    </xdr:from>
    <xdr:to>
      <xdr:col>5</xdr:col>
      <xdr:colOff>409575</xdr:colOff>
      <xdr:row>58</xdr:row>
      <xdr:rowOff>126547</xdr:rowOff>
    </xdr:to>
    <xdr:sp macro="" textlink="">
      <xdr:nvSpPr>
        <xdr:cNvPr id="139" name="円/楕円 138"/>
        <xdr:cNvSpPr/>
      </xdr:nvSpPr>
      <xdr:spPr>
        <a:xfrm>
          <a:off x="3746500" y="996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117674</xdr:rowOff>
    </xdr:from>
    <xdr:ext cx="534377" cy="259045"/>
    <xdr:sp macro="" textlink="">
      <xdr:nvSpPr>
        <xdr:cNvPr id="140" name="テキスト ボックス 139"/>
        <xdr:cNvSpPr txBox="1"/>
      </xdr:nvSpPr>
      <xdr:spPr>
        <a:xfrm>
          <a:off x="3530111" y="100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23136</xdr:rowOff>
    </xdr:from>
    <xdr:to>
      <xdr:col>4</xdr:col>
      <xdr:colOff>206375</xdr:colOff>
      <xdr:row>58</xdr:row>
      <xdr:rowOff>124736</xdr:rowOff>
    </xdr:to>
    <xdr:sp macro="" textlink="">
      <xdr:nvSpPr>
        <xdr:cNvPr id="141" name="円/楕円 140"/>
        <xdr:cNvSpPr/>
      </xdr:nvSpPr>
      <xdr:spPr>
        <a:xfrm>
          <a:off x="2857500" y="99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115863</xdr:rowOff>
    </xdr:from>
    <xdr:ext cx="534377" cy="259045"/>
    <xdr:sp macro="" textlink="">
      <xdr:nvSpPr>
        <xdr:cNvPr id="142" name="テキスト ボックス 141"/>
        <xdr:cNvSpPr txBox="1"/>
      </xdr:nvSpPr>
      <xdr:spPr>
        <a:xfrm>
          <a:off x="2641111" y="100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41420</xdr:rowOff>
    </xdr:from>
    <xdr:to>
      <xdr:col>3</xdr:col>
      <xdr:colOff>3175</xdr:colOff>
      <xdr:row>58</xdr:row>
      <xdr:rowOff>143020</xdr:rowOff>
    </xdr:to>
    <xdr:sp macro="" textlink="">
      <xdr:nvSpPr>
        <xdr:cNvPr id="143" name="円/楕円 142"/>
        <xdr:cNvSpPr/>
      </xdr:nvSpPr>
      <xdr:spPr>
        <a:xfrm>
          <a:off x="1968500" y="99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134147</xdr:rowOff>
    </xdr:from>
    <xdr:ext cx="534377" cy="259045"/>
    <xdr:sp macro="" textlink="">
      <xdr:nvSpPr>
        <xdr:cNvPr id="144" name="テキスト ボックス 143"/>
        <xdr:cNvSpPr txBox="1"/>
      </xdr:nvSpPr>
      <xdr:spPr>
        <a:xfrm>
          <a:off x="1752111" y="10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27511</xdr:rowOff>
    </xdr:from>
    <xdr:to>
      <xdr:col>1</xdr:col>
      <xdr:colOff>485775</xdr:colOff>
      <xdr:row>58</xdr:row>
      <xdr:rowOff>129111</xdr:rowOff>
    </xdr:to>
    <xdr:sp macro="" textlink="">
      <xdr:nvSpPr>
        <xdr:cNvPr id="145" name="円/楕円 144"/>
        <xdr:cNvSpPr/>
      </xdr:nvSpPr>
      <xdr:spPr>
        <a:xfrm>
          <a:off x="1079500" y="99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120238</xdr:rowOff>
    </xdr:from>
    <xdr:ext cx="534377" cy="259045"/>
    <xdr:sp macro="" textlink="">
      <xdr:nvSpPr>
        <xdr:cNvPr id="146" name="テキスト ボックス 145"/>
        <xdr:cNvSpPr txBox="1"/>
      </xdr:nvSpPr>
      <xdr:spPr>
        <a:xfrm>
          <a:off x="863111" y="100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30939</xdr:rowOff>
    </xdr:from>
    <xdr:to>
      <xdr:col>6</xdr:col>
      <xdr:colOff>511175</xdr:colOff>
      <xdr:row>77</xdr:row>
      <xdr:rowOff>82085</xdr:rowOff>
    </xdr:to>
    <xdr:cxnSp macro="">
      <xdr:nvCxnSpPr>
        <xdr:cNvPr id="176" name="直線コネクタ 175"/>
        <xdr:cNvCxnSpPr/>
      </xdr:nvCxnSpPr>
      <xdr:spPr>
        <a:xfrm flipV="1">
          <a:off x="3797300" y="13232589"/>
          <a:ext cx="8382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82085</xdr:rowOff>
    </xdr:from>
    <xdr:to>
      <xdr:col>5</xdr:col>
      <xdr:colOff>358775</xdr:colOff>
      <xdr:row>77</xdr:row>
      <xdr:rowOff>130685</xdr:rowOff>
    </xdr:to>
    <xdr:cxnSp macro="">
      <xdr:nvCxnSpPr>
        <xdr:cNvPr id="179" name="直線コネクタ 178"/>
        <xdr:cNvCxnSpPr/>
      </xdr:nvCxnSpPr>
      <xdr:spPr>
        <a:xfrm flipV="1">
          <a:off x="2908300" y="13283735"/>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130685</xdr:rowOff>
    </xdr:from>
    <xdr:to>
      <xdr:col>4</xdr:col>
      <xdr:colOff>155575</xdr:colOff>
      <xdr:row>78</xdr:row>
      <xdr:rowOff>17718</xdr:rowOff>
    </xdr:to>
    <xdr:cxnSp macro="">
      <xdr:nvCxnSpPr>
        <xdr:cNvPr id="182" name="直線コネクタ 181"/>
        <xdr:cNvCxnSpPr/>
      </xdr:nvCxnSpPr>
      <xdr:spPr>
        <a:xfrm flipV="1">
          <a:off x="2019300" y="13332335"/>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17718</xdr:rowOff>
    </xdr:from>
    <xdr:to>
      <xdr:col>2</xdr:col>
      <xdr:colOff>638175</xdr:colOff>
      <xdr:row>78</xdr:row>
      <xdr:rowOff>25614</xdr:rowOff>
    </xdr:to>
    <xdr:cxnSp macro="">
      <xdr:nvCxnSpPr>
        <xdr:cNvPr id="185" name="直線コネクタ 184"/>
        <xdr:cNvCxnSpPr/>
      </xdr:nvCxnSpPr>
      <xdr:spPr>
        <a:xfrm flipV="1">
          <a:off x="1130300" y="13390818"/>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151589</xdr:rowOff>
    </xdr:from>
    <xdr:to>
      <xdr:col>6</xdr:col>
      <xdr:colOff>561975</xdr:colOff>
      <xdr:row>77</xdr:row>
      <xdr:rowOff>81739</xdr:rowOff>
    </xdr:to>
    <xdr:sp macro="" textlink="">
      <xdr:nvSpPr>
        <xdr:cNvPr id="195" name="円/楕円 194"/>
        <xdr:cNvSpPr/>
      </xdr:nvSpPr>
      <xdr:spPr>
        <a:xfrm>
          <a:off x="4584700" y="13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130016</xdr:rowOff>
    </xdr:from>
    <xdr:ext cx="599010" cy="259045"/>
    <xdr:sp macro="" textlink="">
      <xdr:nvSpPr>
        <xdr:cNvPr id="196" name="民生費該当値テキスト"/>
        <xdr:cNvSpPr txBox="1"/>
      </xdr:nvSpPr>
      <xdr:spPr>
        <a:xfrm>
          <a:off x="4686300" y="1316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31285</xdr:rowOff>
    </xdr:from>
    <xdr:to>
      <xdr:col>5</xdr:col>
      <xdr:colOff>409575</xdr:colOff>
      <xdr:row>77</xdr:row>
      <xdr:rowOff>132885</xdr:rowOff>
    </xdr:to>
    <xdr:sp macro="" textlink="">
      <xdr:nvSpPr>
        <xdr:cNvPr id="197" name="円/楕円 196"/>
        <xdr:cNvSpPr/>
      </xdr:nvSpPr>
      <xdr:spPr>
        <a:xfrm>
          <a:off x="3746500" y="132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124012</xdr:rowOff>
    </xdr:from>
    <xdr:ext cx="599010" cy="259045"/>
    <xdr:sp macro="" textlink="">
      <xdr:nvSpPr>
        <xdr:cNvPr id="198" name="テキスト ボックス 197"/>
        <xdr:cNvSpPr txBox="1"/>
      </xdr:nvSpPr>
      <xdr:spPr>
        <a:xfrm>
          <a:off x="3497794" y="1332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79885</xdr:rowOff>
    </xdr:from>
    <xdr:to>
      <xdr:col>4</xdr:col>
      <xdr:colOff>206375</xdr:colOff>
      <xdr:row>78</xdr:row>
      <xdr:rowOff>10035</xdr:rowOff>
    </xdr:to>
    <xdr:sp macro="" textlink="">
      <xdr:nvSpPr>
        <xdr:cNvPr id="199" name="円/楕円 198"/>
        <xdr:cNvSpPr/>
      </xdr:nvSpPr>
      <xdr:spPr>
        <a:xfrm>
          <a:off x="2857500" y="132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1162</xdr:rowOff>
    </xdr:from>
    <xdr:ext cx="599010" cy="259045"/>
    <xdr:sp macro="" textlink="">
      <xdr:nvSpPr>
        <xdr:cNvPr id="200" name="テキスト ボックス 199"/>
        <xdr:cNvSpPr txBox="1"/>
      </xdr:nvSpPr>
      <xdr:spPr>
        <a:xfrm>
          <a:off x="2608794" y="133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138368</xdr:rowOff>
    </xdr:from>
    <xdr:to>
      <xdr:col>3</xdr:col>
      <xdr:colOff>3175</xdr:colOff>
      <xdr:row>78</xdr:row>
      <xdr:rowOff>68518</xdr:rowOff>
    </xdr:to>
    <xdr:sp macro="" textlink="">
      <xdr:nvSpPr>
        <xdr:cNvPr id="201" name="円/楕円 200"/>
        <xdr:cNvSpPr/>
      </xdr:nvSpPr>
      <xdr:spPr>
        <a:xfrm>
          <a:off x="19685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59645</xdr:rowOff>
    </xdr:from>
    <xdr:ext cx="599010" cy="259045"/>
    <xdr:sp macro="" textlink="">
      <xdr:nvSpPr>
        <xdr:cNvPr id="202" name="テキスト ボックス 201"/>
        <xdr:cNvSpPr txBox="1"/>
      </xdr:nvSpPr>
      <xdr:spPr>
        <a:xfrm>
          <a:off x="1719794" y="134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146264</xdr:rowOff>
    </xdr:from>
    <xdr:to>
      <xdr:col>1</xdr:col>
      <xdr:colOff>485775</xdr:colOff>
      <xdr:row>78</xdr:row>
      <xdr:rowOff>76414</xdr:rowOff>
    </xdr:to>
    <xdr:sp macro="" textlink="">
      <xdr:nvSpPr>
        <xdr:cNvPr id="203" name="円/楕円 202"/>
        <xdr:cNvSpPr/>
      </xdr:nvSpPr>
      <xdr:spPr>
        <a:xfrm>
          <a:off x="1079500" y="133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67541</xdr:rowOff>
    </xdr:from>
    <xdr:ext cx="599010" cy="259045"/>
    <xdr:sp macro="" textlink="">
      <xdr:nvSpPr>
        <xdr:cNvPr id="204" name="テキスト ボックス 203"/>
        <xdr:cNvSpPr txBox="1"/>
      </xdr:nvSpPr>
      <xdr:spPr>
        <a:xfrm>
          <a:off x="830794" y="1344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30364</xdr:rowOff>
    </xdr:from>
    <xdr:to>
      <xdr:col>6</xdr:col>
      <xdr:colOff>511175</xdr:colOff>
      <xdr:row>96</xdr:row>
      <xdr:rowOff>45386</xdr:rowOff>
    </xdr:to>
    <xdr:cxnSp macro="">
      <xdr:nvCxnSpPr>
        <xdr:cNvPr id="235" name="直線コネクタ 234"/>
        <xdr:cNvCxnSpPr/>
      </xdr:nvCxnSpPr>
      <xdr:spPr>
        <a:xfrm flipV="1">
          <a:off x="3797300" y="16489564"/>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45386</xdr:rowOff>
    </xdr:from>
    <xdr:to>
      <xdr:col>5</xdr:col>
      <xdr:colOff>358775</xdr:colOff>
      <xdr:row>96</xdr:row>
      <xdr:rowOff>84694</xdr:rowOff>
    </xdr:to>
    <xdr:cxnSp macro="">
      <xdr:nvCxnSpPr>
        <xdr:cNvPr id="238" name="直線コネクタ 237"/>
        <xdr:cNvCxnSpPr/>
      </xdr:nvCxnSpPr>
      <xdr:spPr>
        <a:xfrm flipV="1">
          <a:off x="2908300" y="16504586"/>
          <a:ext cx="8890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842</xdr:rowOff>
    </xdr:from>
    <xdr:to>
      <xdr:col>4</xdr:col>
      <xdr:colOff>155575</xdr:colOff>
      <xdr:row>96</xdr:row>
      <xdr:rowOff>84694</xdr:rowOff>
    </xdr:to>
    <xdr:cxnSp macro="">
      <xdr:nvCxnSpPr>
        <xdr:cNvPr id="241" name="直線コネクタ 240"/>
        <xdr:cNvCxnSpPr/>
      </xdr:nvCxnSpPr>
      <xdr:spPr>
        <a:xfrm>
          <a:off x="2019300" y="16460042"/>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143108</xdr:rowOff>
    </xdr:from>
    <xdr:to>
      <xdr:col>2</xdr:col>
      <xdr:colOff>638175</xdr:colOff>
      <xdr:row>96</xdr:row>
      <xdr:rowOff>842</xdr:rowOff>
    </xdr:to>
    <xdr:cxnSp macro="">
      <xdr:nvCxnSpPr>
        <xdr:cNvPr id="244" name="直線コネクタ 243"/>
        <xdr:cNvCxnSpPr/>
      </xdr:nvCxnSpPr>
      <xdr:spPr>
        <a:xfrm>
          <a:off x="1130300" y="16430858"/>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151014</xdr:rowOff>
    </xdr:from>
    <xdr:to>
      <xdr:col>6</xdr:col>
      <xdr:colOff>561975</xdr:colOff>
      <xdr:row>96</xdr:row>
      <xdr:rowOff>81164</xdr:rowOff>
    </xdr:to>
    <xdr:sp macro="" textlink="">
      <xdr:nvSpPr>
        <xdr:cNvPr id="254" name="円/楕円 253"/>
        <xdr:cNvSpPr/>
      </xdr:nvSpPr>
      <xdr:spPr>
        <a:xfrm>
          <a:off x="4584700" y="164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2441</xdr:rowOff>
    </xdr:from>
    <xdr:ext cx="534377" cy="259045"/>
    <xdr:sp macro="" textlink="">
      <xdr:nvSpPr>
        <xdr:cNvPr id="255" name="衛生費該当値テキスト"/>
        <xdr:cNvSpPr txBox="1"/>
      </xdr:nvSpPr>
      <xdr:spPr>
        <a:xfrm>
          <a:off x="4686300" y="162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166036</xdr:rowOff>
    </xdr:from>
    <xdr:to>
      <xdr:col>5</xdr:col>
      <xdr:colOff>409575</xdr:colOff>
      <xdr:row>96</xdr:row>
      <xdr:rowOff>96186</xdr:rowOff>
    </xdr:to>
    <xdr:sp macro="" textlink="">
      <xdr:nvSpPr>
        <xdr:cNvPr id="256" name="円/楕円 255"/>
        <xdr:cNvSpPr/>
      </xdr:nvSpPr>
      <xdr:spPr>
        <a:xfrm>
          <a:off x="3746500" y="164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112713</xdr:rowOff>
    </xdr:from>
    <xdr:ext cx="534377" cy="259045"/>
    <xdr:sp macro="" textlink="">
      <xdr:nvSpPr>
        <xdr:cNvPr id="257" name="テキスト ボックス 256"/>
        <xdr:cNvSpPr txBox="1"/>
      </xdr:nvSpPr>
      <xdr:spPr>
        <a:xfrm>
          <a:off x="3530111" y="162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33894</xdr:rowOff>
    </xdr:from>
    <xdr:to>
      <xdr:col>4</xdr:col>
      <xdr:colOff>206375</xdr:colOff>
      <xdr:row>96</xdr:row>
      <xdr:rowOff>135494</xdr:rowOff>
    </xdr:to>
    <xdr:sp macro="" textlink="">
      <xdr:nvSpPr>
        <xdr:cNvPr id="258" name="円/楕円 257"/>
        <xdr:cNvSpPr/>
      </xdr:nvSpPr>
      <xdr:spPr>
        <a:xfrm>
          <a:off x="2857500" y="164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152021</xdr:rowOff>
    </xdr:from>
    <xdr:ext cx="534377" cy="259045"/>
    <xdr:sp macro="" textlink="">
      <xdr:nvSpPr>
        <xdr:cNvPr id="259" name="テキスト ボックス 258"/>
        <xdr:cNvSpPr txBox="1"/>
      </xdr:nvSpPr>
      <xdr:spPr>
        <a:xfrm>
          <a:off x="2641111" y="1626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121492</xdr:rowOff>
    </xdr:from>
    <xdr:to>
      <xdr:col>3</xdr:col>
      <xdr:colOff>3175</xdr:colOff>
      <xdr:row>96</xdr:row>
      <xdr:rowOff>51642</xdr:rowOff>
    </xdr:to>
    <xdr:sp macro="" textlink="">
      <xdr:nvSpPr>
        <xdr:cNvPr id="260" name="円/楕円 259"/>
        <xdr:cNvSpPr/>
      </xdr:nvSpPr>
      <xdr:spPr>
        <a:xfrm>
          <a:off x="1968500" y="164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68169</xdr:rowOff>
    </xdr:from>
    <xdr:ext cx="534377" cy="259045"/>
    <xdr:sp macro="" textlink="">
      <xdr:nvSpPr>
        <xdr:cNvPr id="261" name="テキスト ボックス 260"/>
        <xdr:cNvSpPr txBox="1"/>
      </xdr:nvSpPr>
      <xdr:spPr>
        <a:xfrm>
          <a:off x="1752111" y="161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92308</xdr:rowOff>
    </xdr:from>
    <xdr:to>
      <xdr:col>1</xdr:col>
      <xdr:colOff>485775</xdr:colOff>
      <xdr:row>96</xdr:row>
      <xdr:rowOff>22458</xdr:rowOff>
    </xdr:to>
    <xdr:sp macro="" textlink="">
      <xdr:nvSpPr>
        <xdr:cNvPr id="262" name="円/楕円 261"/>
        <xdr:cNvSpPr/>
      </xdr:nvSpPr>
      <xdr:spPr>
        <a:xfrm>
          <a:off x="1079500" y="1638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38985</xdr:rowOff>
    </xdr:from>
    <xdr:ext cx="534377" cy="259045"/>
    <xdr:sp macro="" textlink="">
      <xdr:nvSpPr>
        <xdr:cNvPr id="263" name="テキスト ボックス 262"/>
        <xdr:cNvSpPr txBox="1"/>
      </xdr:nvSpPr>
      <xdr:spPr>
        <a:xfrm>
          <a:off x="863111" y="161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140335</xdr:rowOff>
    </xdr:from>
    <xdr:to>
      <xdr:col>15</xdr:col>
      <xdr:colOff>180975</xdr:colOff>
      <xdr:row>38</xdr:row>
      <xdr:rowOff>143891</xdr:rowOff>
    </xdr:to>
    <xdr:cxnSp macro="">
      <xdr:nvCxnSpPr>
        <xdr:cNvPr id="292" name="直線コネクタ 291"/>
        <xdr:cNvCxnSpPr/>
      </xdr:nvCxnSpPr>
      <xdr:spPr>
        <a:xfrm>
          <a:off x="9639300" y="6655435"/>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34290</xdr:rowOff>
    </xdr:from>
    <xdr:to>
      <xdr:col>14</xdr:col>
      <xdr:colOff>28575</xdr:colOff>
      <xdr:row>38</xdr:row>
      <xdr:rowOff>140335</xdr:rowOff>
    </xdr:to>
    <xdr:cxnSp macro="">
      <xdr:nvCxnSpPr>
        <xdr:cNvPr id="295" name="直線コネクタ 294"/>
        <xdr:cNvCxnSpPr/>
      </xdr:nvCxnSpPr>
      <xdr:spPr>
        <a:xfrm>
          <a:off x="8750300" y="6549390"/>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34290</xdr:rowOff>
    </xdr:from>
    <xdr:to>
      <xdr:col>12</xdr:col>
      <xdr:colOff>511175</xdr:colOff>
      <xdr:row>38</xdr:row>
      <xdr:rowOff>103124</xdr:rowOff>
    </xdr:to>
    <xdr:cxnSp macro="">
      <xdr:nvCxnSpPr>
        <xdr:cNvPr id="298" name="直線コネクタ 297"/>
        <xdr:cNvCxnSpPr/>
      </xdr:nvCxnSpPr>
      <xdr:spPr>
        <a:xfrm flipV="1">
          <a:off x="7861300" y="6549390"/>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26670</xdr:rowOff>
    </xdr:from>
    <xdr:to>
      <xdr:col>11</xdr:col>
      <xdr:colOff>307975</xdr:colOff>
      <xdr:row>38</xdr:row>
      <xdr:rowOff>103124</xdr:rowOff>
    </xdr:to>
    <xdr:cxnSp macro="">
      <xdr:nvCxnSpPr>
        <xdr:cNvPr id="301" name="直線コネクタ 300"/>
        <xdr:cNvCxnSpPr/>
      </xdr:nvCxnSpPr>
      <xdr:spPr>
        <a:xfrm>
          <a:off x="6972300" y="6541770"/>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93091</xdr:rowOff>
    </xdr:from>
    <xdr:to>
      <xdr:col>15</xdr:col>
      <xdr:colOff>231775</xdr:colOff>
      <xdr:row>39</xdr:row>
      <xdr:rowOff>23241</xdr:rowOff>
    </xdr:to>
    <xdr:sp macro="" textlink="">
      <xdr:nvSpPr>
        <xdr:cNvPr id="311" name="円/楕円 310"/>
        <xdr:cNvSpPr/>
      </xdr:nvSpPr>
      <xdr:spPr>
        <a:xfrm>
          <a:off x="10426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89535</xdr:rowOff>
    </xdr:from>
    <xdr:to>
      <xdr:col>14</xdr:col>
      <xdr:colOff>79375</xdr:colOff>
      <xdr:row>39</xdr:row>
      <xdr:rowOff>19685</xdr:rowOff>
    </xdr:to>
    <xdr:sp macro="" textlink="">
      <xdr:nvSpPr>
        <xdr:cNvPr id="313" name="円/楕円 312"/>
        <xdr:cNvSpPr/>
      </xdr:nvSpPr>
      <xdr:spPr>
        <a:xfrm>
          <a:off x="9588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10812</xdr:rowOff>
    </xdr:from>
    <xdr:ext cx="378565" cy="259045"/>
    <xdr:sp macro="" textlink="">
      <xdr:nvSpPr>
        <xdr:cNvPr id="314" name="テキスト ボックス 313"/>
        <xdr:cNvSpPr txBox="1"/>
      </xdr:nvSpPr>
      <xdr:spPr>
        <a:xfrm>
          <a:off x="9450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154940</xdr:rowOff>
    </xdr:from>
    <xdr:to>
      <xdr:col>12</xdr:col>
      <xdr:colOff>561975</xdr:colOff>
      <xdr:row>38</xdr:row>
      <xdr:rowOff>85090</xdr:rowOff>
    </xdr:to>
    <xdr:sp macro="" textlink="">
      <xdr:nvSpPr>
        <xdr:cNvPr id="315" name="円/楕円 314"/>
        <xdr:cNvSpPr/>
      </xdr:nvSpPr>
      <xdr:spPr>
        <a:xfrm>
          <a:off x="869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76217</xdr:rowOff>
    </xdr:from>
    <xdr:ext cx="469744" cy="259045"/>
    <xdr:sp macro="" textlink="">
      <xdr:nvSpPr>
        <xdr:cNvPr id="316" name="テキスト ボックス 315"/>
        <xdr:cNvSpPr txBox="1"/>
      </xdr:nvSpPr>
      <xdr:spPr>
        <a:xfrm>
          <a:off x="8515427"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52324</xdr:rowOff>
    </xdr:from>
    <xdr:to>
      <xdr:col>11</xdr:col>
      <xdr:colOff>358775</xdr:colOff>
      <xdr:row>38</xdr:row>
      <xdr:rowOff>153924</xdr:rowOff>
    </xdr:to>
    <xdr:sp macro="" textlink="">
      <xdr:nvSpPr>
        <xdr:cNvPr id="317" name="円/楕円 316"/>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145051</xdr:rowOff>
    </xdr:from>
    <xdr:ext cx="378565" cy="259045"/>
    <xdr:sp macro="" textlink="">
      <xdr:nvSpPr>
        <xdr:cNvPr id="318" name="テキスト ボックス 317"/>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147320</xdr:rowOff>
    </xdr:from>
    <xdr:to>
      <xdr:col>10</xdr:col>
      <xdr:colOff>155575</xdr:colOff>
      <xdr:row>38</xdr:row>
      <xdr:rowOff>77470</xdr:rowOff>
    </xdr:to>
    <xdr:sp macro="" textlink="">
      <xdr:nvSpPr>
        <xdr:cNvPr id="319" name="円/楕円 318"/>
        <xdr:cNvSpPr/>
      </xdr:nvSpPr>
      <xdr:spPr>
        <a:xfrm>
          <a:off x="692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68597</xdr:rowOff>
    </xdr:from>
    <xdr:ext cx="469744" cy="259045"/>
    <xdr:sp macro="" textlink="">
      <xdr:nvSpPr>
        <xdr:cNvPr id="320" name="テキスト ボックス 319"/>
        <xdr:cNvSpPr txBox="1"/>
      </xdr:nvSpPr>
      <xdr:spPr>
        <a:xfrm>
          <a:off x="673742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22638</xdr:rowOff>
    </xdr:from>
    <xdr:to>
      <xdr:col>15</xdr:col>
      <xdr:colOff>180975</xdr:colOff>
      <xdr:row>58</xdr:row>
      <xdr:rowOff>33575</xdr:rowOff>
    </xdr:to>
    <xdr:cxnSp macro="">
      <xdr:nvCxnSpPr>
        <xdr:cNvPr id="347" name="直線コネクタ 346"/>
        <xdr:cNvCxnSpPr/>
      </xdr:nvCxnSpPr>
      <xdr:spPr>
        <a:xfrm>
          <a:off x="9639300" y="9966738"/>
          <a:ext cx="8382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21450</xdr:rowOff>
    </xdr:from>
    <xdr:to>
      <xdr:col>14</xdr:col>
      <xdr:colOff>28575</xdr:colOff>
      <xdr:row>58</xdr:row>
      <xdr:rowOff>22638</xdr:rowOff>
    </xdr:to>
    <xdr:cxnSp macro="">
      <xdr:nvCxnSpPr>
        <xdr:cNvPr id="350" name="直線コネクタ 349"/>
        <xdr:cNvCxnSpPr/>
      </xdr:nvCxnSpPr>
      <xdr:spPr>
        <a:xfrm>
          <a:off x="8750300" y="996555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21450</xdr:rowOff>
    </xdr:from>
    <xdr:to>
      <xdr:col>12</xdr:col>
      <xdr:colOff>511175</xdr:colOff>
      <xdr:row>58</xdr:row>
      <xdr:rowOff>34909</xdr:rowOff>
    </xdr:to>
    <xdr:cxnSp macro="">
      <xdr:nvCxnSpPr>
        <xdr:cNvPr id="353" name="直線コネクタ 352"/>
        <xdr:cNvCxnSpPr/>
      </xdr:nvCxnSpPr>
      <xdr:spPr>
        <a:xfrm flipV="1">
          <a:off x="7861300" y="9965550"/>
          <a:ext cx="889000" cy="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22913</xdr:rowOff>
    </xdr:from>
    <xdr:to>
      <xdr:col>11</xdr:col>
      <xdr:colOff>307975</xdr:colOff>
      <xdr:row>58</xdr:row>
      <xdr:rowOff>34909</xdr:rowOff>
    </xdr:to>
    <xdr:cxnSp macro="">
      <xdr:nvCxnSpPr>
        <xdr:cNvPr id="356" name="直線コネクタ 355"/>
        <xdr:cNvCxnSpPr/>
      </xdr:nvCxnSpPr>
      <xdr:spPr>
        <a:xfrm>
          <a:off x="6972300" y="9967013"/>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154225</xdr:rowOff>
    </xdr:from>
    <xdr:to>
      <xdr:col>15</xdr:col>
      <xdr:colOff>231775</xdr:colOff>
      <xdr:row>58</xdr:row>
      <xdr:rowOff>84375</xdr:rowOff>
    </xdr:to>
    <xdr:sp macro="" textlink="">
      <xdr:nvSpPr>
        <xdr:cNvPr id="366" name="円/楕円 365"/>
        <xdr:cNvSpPr/>
      </xdr:nvSpPr>
      <xdr:spPr>
        <a:xfrm>
          <a:off x="10426700" y="99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69152</xdr:rowOff>
    </xdr:from>
    <xdr:ext cx="534377" cy="259045"/>
    <xdr:sp macro="" textlink="">
      <xdr:nvSpPr>
        <xdr:cNvPr id="367" name="農林水産業費該当値テキスト"/>
        <xdr:cNvSpPr txBox="1"/>
      </xdr:nvSpPr>
      <xdr:spPr>
        <a:xfrm>
          <a:off x="10528300" y="98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143288</xdr:rowOff>
    </xdr:from>
    <xdr:to>
      <xdr:col>14</xdr:col>
      <xdr:colOff>79375</xdr:colOff>
      <xdr:row>58</xdr:row>
      <xdr:rowOff>73438</xdr:rowOff>
    </xdr:to>
    <xdr:sp macro="" textlink="">
      <xdr:nvSpPr>
        <xdr:cNvPr id="368" name="円/楕円 367"/>
        <xdr:cNvSpPr/>
      </xdr:nvSpPr>
      <xdr:spPr>
        <a:xfrm>
          <a:off x="9588500" y="99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64565</xdr:rowOff>
    </xdr:from>
    <xdr:ext cx="534377" cy="259045"/>
    <xdr:sp macro="" textlink="">
      <xdr:nvSpPr>
        <xdr:cNvPr id="369" name="テキスト ボックス 368"/>
        <xdr:cNvSpPr txBox="1"/>
      </xdr:nvSpPr>
      <xdr:spPr>
        <a:xfrm>
          <a:off x="9372111" y="1000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142100</xdr:rowOff>
    </xdr:from>
    <xdr:to>
      <xdr:col>12</xdr:col>
      <xdr:colOff>561975</xdr:colOff>
      <xdr:row>58</xdr:row>
      <xdr:rowOff>72250</xdr:rowOff>
    </xdr:to>
    <xdr:sp macro="" textlink="">
      <xdr:nvSpPr>
        <xdr:cNvPr id="370" name="円/楕円 369"/>
        <xdr:cNvSpPr/>
      </xdr:nvSpPr>
      <xdr:spPr>
        <a:xfrm>
          <a:off x="8699500" y="99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63377</xdr:rowOff>
    </xdr:from>
    <xdr:ext cx="534377" cy="259045"/>
    <xdr:sp macro="" textlink="">
      <xdr:nvSpPr>
        <xdr:cNvPr id="371" name="テキスト ボックス 370"/>
        <xdr:cNvSpPr txBox="1"/>
      </xdr:nvSpPr>
      <xdr:spPr>
        <a:xfrm>
          <a:off x="8483111" y="100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155559</xdr:rowOff>
    </xdr:from>
    <xdr:to>
      <xdr:col>11</xdr:col>
      <xdr:colOff>358775</xdr:colOff>
      <xdr:row>58</xdr:row>
      <xdr:rowOff>85709</xdr:rowOff>
    </xdr:to>
    <xdr:sp macro="" textlink="">
      <xdr:nvSpPr>
        <xdr:cNvPr id="372" name="円/楕円 371"/>
        <xdr:cNvSpPr/>
      </xdr:nvSpPr>
      <xdr:spPr>
        <a:xfrm>
          <a:off x="7810500" y="99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76836</xdr:rowOff>
    </xdr:from>
    <xdr:ext cx="534377" cy="259045"/>
    <xdr:sp macro="" textlink="">
      <xdr:nvSpPr>
        <xdr:cNvPr id="373" name="テキスト ボックス 372"/>
        <xdr:cNvSpPr txBox="1"/>
      </xdr:nvSpPr>
      <xdr:spPr>
        <a:xfrm>
          <a:off x="7594111" y="1002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143563</xdr:rowOff>
    </xdr:from>
    <xdr:to>
      <xdr:col>10</xdr:col>
      <xdr:colOff>155575</xdr:colOff>
      <xdr:row>58</xdr:row>
      <xdr:rowOff>73713</xdr:rowOff>
    </xdr:to>
    <xdr:sp macro="" textlink="">
      <xdr:nvSpPr>
        <xdr:cNvPr id="374" name="円/楕円 373"/>
        <xdr:cNvSpPr/>
      </xdr:nvSpPr>
      <xdr:spPr>
        <a:xfrm>
          <a:off x="6921500" y="9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64840</xdr:rowOff>
    </xdr:from>
    <xdr:ext cx="534377" cy="259045"/>
    <xdr:sp macro="" textlink="">
      <xdr:nvSpPr>
        <xdr:cNvPr id="375" name="テキスト ボックス 374"/>
        <xdr:cNvSpPr txBox="1"/>
      </xdr:nvSpPr>
      <xdr:spPr>
        <a:xfrm>
          <a:off x="6705111" y="100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18966</xdr:rowOff>
    </xdr:from>
    <xdr:to>
      <xdr:col>15</xdr:col>
      <xdr:colOff>180975</xdr:colOff>
      <xdr:row>78</xdr:row>
      <xdr:rowOff>89309</xdr:rowOff>
    </xdr:to>
    <xdr:cxnSp macro="">
      <xdr:nvCxnSpPr>
        <xdr:cNvPr id="406" name="直線コネクタ 405"/>
        <xdr:cNvCxnSpPr/>
      </xdr:nvCxnSpPr>
      <xdr:spPr>
        <a:xfrm flipV="1">
          <a:off x="9639300" y="13392066"/>
          <a:ext cx="8382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89309</xdr:rowOff>
    </xdr:from>
    <xdr:to>
      <xdr:col>14</xdr:col>
      <xdr:colOff>28575</xdr:colOff>
      <xdr:row>78</xdr:row>
      <xdr:rowOff>94763</xdr:rowOff>
    </xdr:to>
    <xdr:cxnSp macro="">
      <xdr:nvCxnSpPr>
        <xdr:cNvPr id="409" name="直線コネクタ 408"/>
        <xdr:cNvCxnSpPr/>
      </xdr:nvCxnSpPr>
      <xdr:spPr>
        <a:xfrm flipV="1">
          <a:off x="8750300" y="13462409"/>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94763</xdr:rowOff>
    </xdr:from>
    <xdr:to>
      <xdr:col>12</xdr:col>
      <xdr:colOff>511175</xdr:colOff>
      <xdr:row>78</xdr:row>
      <xdr:rowOff>126882</xdr:rowOff>
    </xdr:to>
    <xdr:cxnSp macro="">
      <xdr:nvCxnSpPr>
        <xdr:cNvPr id="412" name="直線コネクタ 411"/>
        <xdr:cNvCxnSpPr/>
      </xdr:nvCxnSpPr>
      <xdr:spPr>
        <a:xfrm flipV="1">
          <a:off x="7861300" y="1346786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126882</xdr:rowOff>
    </xdr:from>
    <xdr:to>
      <xdr:col>11</xdr:col>
      <xdr:colOff>307975</xdr:colOff>
      <xdr:row>78</xdr:row>
      <xdr:rowOff>133479</xdr:rowOff>
    </xdr:to>
    <xdr:cxnSp macro="">
      <xdr:nvCxnSpPr>
        <xdr:cNvPr id="415" name="直線コネクタ 414"/>
        <xdr:cNvCxnSpPr/>
      </xdr:nvCxnSpPr>
      <xdr:spPr>
        <a:xfrm flipV="1">
          <a:off x="6972300" y="13499982"/>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139616</xdr:rowOff>
    </xdr:from>
    <xdr:to>
      <xdr:col>15</xdr:col>
      <xdr:colOff>231775</xdr:colOff>
      <xdr:row>78</xdr:row>
      <xdr:rowOff>69766</xdr:rowOff>
    </xdr:to>
    <xdr:sp macro="" textlink="">
      <xdr:nvSpPr>
        <xdr:cNvPr id="425" name="円/楕円 424"/>
        <xdr:cNvSpPr/>
      </xdr:nvSpPr>
      <xdr:spPr>
        <a:xfrm>
          <a:off x="10426700" y="133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118043</xdr:rowOff>
    </xdr:from>
    <xdr:ext cx="534377" cy="259045"/>
    <xdr:sp macro="" textlink="">
      <xdr:nvSpPr>
        <xdr:cNvPr id="426" name="商工費該当値テキスト"/>
        <xdr:cNvSpPr txBox="1"/>
      </xdr:nvSpPr>
      <xdr:spPr>
        <a:xfrm>
          <a:off x="10528300" y="1331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38509</xdr:rowOff>
    </xdr:from>
    <xdr:to>
      <xdr:col>14</xdr:col>
      <xdr:colOff>79375</xdr:colOff>
      <xdr:row>78</xdr:row>
      <xdr:rowOff>140109</xdr:rowOff>
    </xdr:to>
    <xdr:sp macro="" textlink="">
      <xdr:nvSpPr>
        <xdr:cNvPr id="427" name="円/楕円 426"/>
        <xdr:cNvSpPr/>
      </xdr:nvSpPr>
      <xdr:spPr>
        <a:xfrm>
          <a:off x="9588500" y="134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131236</xdr:rowOff>
    </xdr:from>
    <xdr:ext cx="534377" cy="259045"/>
    <xdr:sp macro="" textlink="">
      <xdr:nvSpPr>
        <xdr:cNvPr id="428" name="テキスト ボックス 427"/>
        <xdr:cNvSpPr txBox="1"/>
      </xdr:nvSpPr>
      <xdr:spPr>
        <a:xfrm>
          <a:off x="9372111" y="135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43963</xdr:rowOff>
    </xdr:from>
    <xdr:to>
      <xdr:col>12</xdr:col>
      <xdr:colOff>561975</xdr:colOff>
      <xdr:row>78</xdr:row>
      <xdr:rowOff>145563</xdr:rowOff>
    </xdr:to>
    <xdr:sp macro="" textlink="">
      <xdr:nvSpPr>
        <xdr:cNvPr id="429" name="円/楕円 428"/>
        <xdr:cNvSpPr/>
      </xdr:nvSpPr>
      <xdr:spPr>
        <a:xfrm>
          <a:off x="8699500" y="134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136690</xdr:rowOff>
    </xdr:from>
    <xdr:ext cx="534377" cy="259045"/>
    <xdr:sp macro="" textlink="">
      <xdr:nvSpPr>
        <xdr:cNvPr id="430" name="テキスト ボックス 429"/>
        <xdr:cNvSpPr txBox="1"/>
      </xdr:nvSpPr>
      <xdr:spPr>
        <a:xfrm>
          <a:off x="8483111" y="135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76082</xdr:rowOff>
    </xdr:from>
    <xdr:to>
      <xdr:col>11</xdr:col>
      <xdr:colOff>358775</xdr:colOff>
      <xdr:row>79</xdr:row>
      <xdr:rowOff>6232</xdr:rowOff>
    </xdr:to>
    <xdr:sp macro="" textlink="">
      <xdr:nvSpPr>
        <xdr:cNvPr id="431" name="円/楕円 430"/>
        <xdr:cNvSpPr/>
      </xdr:nvSpPr>
      <xdr:spPr>
        <a:xfrm>
          <a:off x="7810500" y="13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168809</xdr:rowOff>
    </xdr:from>
    <xdr:ext cx="469744" cy="259045"/>
    <xdr:sp macro="" textlink="">
      <xdr:nvSpPr>
        <xdr:cNvPr id="432" name="テキスト ボックス 431"/>
        <xdr:cNvSpPr txBox="1"/>
      </xdr:nvSpPr>
      <xdr:spPr>
        <a:xfrm>
          <a:off x="7626427" y="1354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82679</xdr:rowOff>
    </xdr:from>
    <xdr:to>
      <xdr:col>10</xdr:col>
      <xdr:colOff>155575</xdr:colOff>
      <xdr:row>79</xdr:row>
      <xdr:rowOff>12829</xdr:rowOff>
    </xdr:to>
    <xdr:sp macro="" textlink="">
      <xdr:nvSpPr>
        <xdr:cNvPr id="433" name="円/楕円 432"/>
        <xdr:cNvSpPr/>
      </xdr:nvSpPr>
      <xdr:spPr>
        <a:xfrm>
          <a:off x="6921500" y="134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3956</xdr:rowOff>
    </xdr:from>
    <xdr:ext cx="469744" cy="259045"/>
    <xdr:sp macro="" textlink="">
      <xdr:nvSpPr>
        <xdr:cNvPr id="434" name="テキスト ボックス 433"/>
        <xdr:cNvSpPr txBox="1"/>
      </xdr:nvSpPr>
      <xdr:spPr>
        <a:xfrm>
          <a:off x="6737427" y="135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95755</xdr:rowOff>
    </xdr:from>
    <xdr:to>
      <xdr:col>15</xdr:col>
      <xdr:colOff>180975</xdr:colOff>
      <xdr:row>98</xdr:row>
      <xdr:rowOff>106206</xdr:rowOff>
    </xdr:to>
    <xdr:cxnSp macro="">
      <xdr:nvCxnSpPr>
        <xdr:cNvPr id="461" name="直線コネクタ 460"/>
        <xdr:cNvCxnSpPr/>
      </xdr:nvCxnSpPr>
      <xdr:spPr>
        <a:xfrm>
          <a:off x="9639300" y="16897855"/>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93041</xdr:rowOff>
    </xdr:from>
    <xdr:to>
      <xdr:col>14</xdr:col>
      <xdr:colOff>28575</xdr:colOff>
      <xdr:row>98</xdr:row>
      <xdr:rowOff>95755</xdr:rowOff>
    </xdr:to>
    <xdr:cxnSp macro="">
      <xdr:nvCxnSpPr>
        <xdr:cNvPr id="464" name="直線コネクタ 463"/>
        <xdr:cNvCxnSpPr/>
      </xdr:nvCxnSpPr>
      <xdr:spPr>
        <a:xfrm>
          <a:off x="8750300" y="16895141"/>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93041</xdr:rowOff>
    </xdr:from>
    <xdr:to>
      <xdr:col>12</xdr:col>
      <xdr:colOff>511175</xdr:colOff>
      <xdr:row>98</xdr:row>
      <xdr:rowOff>104665</xdr:rowOff>
    </xdr:to>
    <xdr:cxnSp macro="">
      <xdr:nvCxnSpPr>
        <xdr:cNvPr id="467" name="直線コネクタ 466"/>
        <xdr:cNvCxnSpPr/>
      </xdr:nvCxnSpPr>
      <xdr:spPr>
        <a:xfrm flipV="1">
          <a:off x="7861300" y="16895141"/>
          <a:ext cx="889000" cy="1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101371</xdr:rowOff>
    </xdr:from>
    <xdr:to>
      <xdr:col>11</xdr:col>
      <xdr:colOff>307975</xdr:colOff>
      <xdr:row>98</xdr:row>
      <xdr:rowOff>104665</xdr:rowOff>
    </xdr:to>
    <xdr:cxnSp macro="">
      <xdr:nvCxnSpPr>
        <xdr:cNvPr id="470" name="直線コネクタ 469"/>
        <xdr:cNvCxnSpPr/>
      </xdr:nvCxnSpPr>
      <xdr:spPr>
        <a:xfrm>
          <a:off x="6972300" y="16903471"/>
          <a:ext cx="889000" cy="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55406</xdr:rowOff>
    </xdr:from>
    <xdr:to>
      <xdr:col>15</xdr:col>
      <xdr:colOff>231775</xdr:colOff>
      <xdr:row>98</xdr:row>
      <xdr:rowOff>157006</xdr:rowOff>
    </xdr:to>
    <xdr:sp macro="" textlink="">
      <xdr:nvSpPr>
        <xdr:cNvPr id="480" name="円/楕円 479"/>
        <xdr:cNvSpPr/>
      </xdr:nvSpPr>
      <xdr:spPr>
        <a:xfrm>
          <a:off x="10426700" y="168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44955</xdr:rowOff>
    </xdr:from>
    <xdr:to>
      <xdr:col>14</xdr:col>
      <xdr:colOff>79375</xdr:colOff>
      <xdr:row>98</xdr:row>
      <xdr:rowOff>146555</xdr:rowOff>
    </xdr:to>
    <xdr:sp macro="" textlink="">
      <xdr:nvSpPr>
        <xdr:cNvPr id="482" name="円/楕円 481"/>
        <xdr:cNvSpPr/>
      </xdr:nvSpPr>
      <xdr:spPr>
        <a:xfrm>
          <a:off x="9588500" y="168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137682</xdr:rowOff>
    </xdr:from>
    <xdr:ext cx="534377" cy="259045"/>
    <xdr:sp macro="" textlink="">
      <xdr:nvSpPr>
        <xdr:cNvPr id="483" name="テキスト ボックス 482"/>
        <xdr:cNvSpPr txBox="1"/>
      </xdr:nvSpPr>
      <xdr:spPr>
        <a:xfrm>
          <a:off x="9372111" y="1693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42241</xdr:rowOff>
    </xdr:from>
    <xdr:to>
      <xdr:col>12</xdr:col>
      <xdr:colOff>561975</xdr:colOff>
      <xdr:row>98</xdr:row>
      <xdr:rowOff>143841</xdr:rowOff>
    </xdr:to>
    <xdr:sp macro="" textlink="">
      <xdr:nvSpPr>
        <xdr:cNvPr id="484" name="円/楕円 483"/>
        <xdr:cNvSpPr/>
      </xdr:nvSpPr>
      <xdr:spPr>
        <a:xfrm>
          <a:off x="8699500" y="168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134968</xdr:rowOff>
    </xdr:from>
    <xdr:ext cx="534377" cy="259045"/>
    <xdr:sp macro="" textlink="">
      <xdr:nvSpPr>
        <xdr:cNvPr id="485" name="テキスト ボックス 484"/>
        <xdr:cNvSpPr txBox="1"/>
      </xdr:nvSpPr>
      <xdr:spPr>
        <a:xfrm>
          <a:off x="8483111" y="169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53865</xdr:rowOff>
    </xdr:from>
    <xdr:to>
      <xdr:col>11</xdr:col>
      <xdr:colOff>358775</xdr:colOff>
      <xdr:row>98</xdr:row>
      <xdr:rowOff>155465</xdr:rowOff>
    </xdr:to>
    <xdr:sp macro="" textlink="">
      <xdr:nvSpPr>
        <xdr:cNvPr id="486" name="円/楕円 485"/>
        <xdr:cNvSpPr/>
      </xdr:nvSpPr>
      <xdr:spPr>
        <a:xfrm>
          <a:off x="7810500" y="168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146592</xdr:rowOff>
    </xdr:from>
    <xdr:ext cx="534377" cy="259045"/>
    <xdr:sp macro="" textlink="">
      <xdr:nvSpPr>
        <xdr:cNvPr id="487" name="テキスト ボックス 486"/>
        <xdr:cNvSpPr txBox="1"/>
      </xdr:nvSpPr>
      <xdr:spPr>
        <a:xfrm>
          <a:off x="7594111" y="169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50571</xdr:rowOff>
    </xdr:from>
    <xdr:to>
      <xdr:col>10</xdr:col>
      <xdr:colOff>155575</xdr:colOff>
      <xdr:row>98</xdr:row>
      <xdr:rowOff>152171</xdr:rowOff>
    </xdr:to>
    <xdr:sp macro="" textlink="">
      <xdr:nvSpPr>
        <xdr:cNvPr id="488" name="円/楕円 487"/>
        <xdr:cNvSpPr/>
      </xdr:nvSpPr>
      <xdr:spPr>
        <a:xfrm>
          <a:off x="6921500" y="168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143298</xdr:rowOff>
    </xdr:from>
    <xdr:ext cx="534377" cy="259045"/>
    <xdr:sp macro="" textlink="">
      <xdr:nvSpPr>
        <xdr:cNvPr id="489" name="テキスト ボックス 488"/>
        <xdr:cNvSpPr txBox="1"/>
      </xdr:nvSpPr>
      <xdr:spPr>
        <a:xfrm>
          <a:off x="6705111" y="169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114701</xdr:rowOff>
    </xdr:from>
    <xdr:to>
      <xdr:col>23</xdr:col>
      <xdr:colOff>517525</xdr:colOff>
      <xdr:row>35</xdr:row>
      <xdr:rowOff>148501</xdr:rowOff>
    </xdr:to>
    <xdr:cxnSp macro="">
      <xdr:nvCxnSpPr>
        <xdr:cNvPr id="520" name="直線コネクタ 519"/>
        <xdr:cNvCxnSpPr/>
      </xdr:nvCxnSpPr>
      <xdr:spPr>
        <a:xfrm flipV="1">
          <a:off x="15481300" y="5944001"/>
          <a:ext cx="838200" cy="20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148501</xdr:rowOff>
    </xdr:from>
    <xdr:to>
      <xdr:col>22</xdr:col>
      <xdr:colOff>365125</xdr:colOff>
      <xdr:row>36</xdr:row>
      <xdr:rowOff>34920</xdr:rowOff>
    </xdr:to>
    <xdr:cxnSp macro="">
      <xdr:nvCxnSpPr>
        <xdr:cNvPr id="523" name="直線コネクタ 522"/>
        <xdr:cNvCxnSpPr/>
      </xdr:nvCxnSpPr>
      <xdr:spPr>
        <a:xfrm flipV="1">
          <a:off x="14592300" y="6149251"/>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34920</xdr:rowOff>
    </xdr:from>
    <xdr:to>
      <xdr:col>21</xdr:col>
      <xdr:colOff>161925</xdr:colOff>
      <xdr:row>36</xdr:row>
      <xdr:rowOff>69128</xdr:rowOff>
    </xdr:to>
    <xdr:cxnSp macro="">
      <xdr:nvCxnSpPr>
        <xdr:cNvPr id="526" name="直線コネクタ 525"/>
        <xdr:cNvCxnSpPr/>
      </xdr:nvCxnSpPr>
      <xdr:spPr>
        <a:xfrm flipV="1">
          <a:off x="13703300" y="6207120"/>
          <a:ext cx="8890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69128</xdr:rowOff>
    </xdr:from>
    <xdr:to>
      <xdr:col>19</xdr:col>
      <xdr:colOff>644525</xdr:colOff>
      <xdr:row>36</xdr:row>
      <xdr:rowOff>91351</xdr:rowOff>
    </xdr:to>
    <xdr:cxnSp macro="">
      <xdr:nvCxnSpPr>
        <xdr:cNvPr id="529" name="直線コネクタ 528"/>
        <xdr:cNvCxnSpPr/>
      </xdr:nvCxnSpPr>
      <xdr:spPr>
        <a:xfrm flipV="1">
          <a:off x="12814300" y="6241328"/>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63901</xdr:rowOff>
    </xdr:from>
    <xdr:to>
      <xdr:col>23</xdr:col>
      <xdr:colOff>568325</xdr:colOff>
      <xdr:row>34</xdr:row>
      <xdr:rowOff>165501</xdr:rowOff>
    </xdr:to>
    <xdr:sp macro="" textlink="">
      <xdr:nvSpPr>
        <xdr:cNvPr id="539" name="円/楕円 538"/>
        <xdr:cNvSpPr/>
      </xdr:nvSpPr>
      <xdr:spPr>
        <a:xfrm>
          <a:off x="16268700" y="58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86778</xdr:rowOff>
    </xdr:from>
    <xdr:ext cx="534377" cy="259045"/>
    <xdr:sp macro="" textlink="">
      <xdr:nvSpPr>
        <xdr:cNvPr id="540" name="消防費該当値テキスト"/>
        <xdr:cNvSpPr txBox="1"/>
      </xdr:nvSpPr>
      <xdr:spPr>
        <a:xfrm>
          <a:off x="16370300" y="57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51,531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97701</xdr:rowOff>
    </xdr:from>
    <xdr:to>
      <xdr:col>22</xdr:col>
      <xdr:colOff>415925</xdr:colOff>
      <xdr:row>36</xdr:row>
      <xdr:rowOff>27851</xdr:rowOff>
    </xdr:to>
    <xdr:sp macro="" textlink="">
      <xdr:nvSpPr>
        <xdr:cNvPr id="541" name="円/楕円 540"/>
        <xdr:cNvSpPr/>
      </xdr:nvSpPr>
      <xdr:spPr>
        <a:xfrm>
          <a:off x="15430500" y="6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44378</xdr:rowOff>
    </xdr:from>
    <xdr:ext cx="534377" cy="259045"/>
    <xdr:sp macro="" textlink="">
      <xdr:nvSpPr>
        <xdr:cNvPr id="542" name="テキスト ボックス 541"/>
        <xdr:cNvSpPr txBox="1"/>
      </xdr:nvSpPr>
      <xdr:spPr>
        <a:xfrm>
          <a:off x="15214111" y="58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155570</xdr:rowOff>
    </xdr:from>
    <xdr:to>
      <xdr:col>21</xdr:col>
      <xdr:colOff>212725</xdr:colOff>
      <xdr:row>36</xdr:row>
      <xdr:rowOff>85720</xdr:rowOff>
    </xdr:to>
    <xdr:sp macro="" textlink="">
      <xdr:nvSpPr>
        <xdr:cNvPr id="543" name="円/楕円 542"/>
        <xdr:cNvSpPr/>
      </xdr:nvSpPr>
      <xdr:spPr>
        <a:xfrm>
          <a:off x="14541500" y="61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102247</xdr:rowOff>
    </xdr:from>
    <xdr:ext cx="534377" cy="259045"/>
    <xdr:sp macro="" textlink="">
      <xdr:nvSpPr>
        <xdr:cNvPr id="544" name="テキスト ボックス 543"/>
        <xdr:cNvSpPr txBox="1"/>
      </xdr:nvSpPr>
      <xdr:spPr>
        <a:xfrm>
          <a:off x="14325111" y="59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18328</xdr:rowOff>
    </xdr:from>
    <xdr:to>
      <xdr:col>20</xdr:col>
      <xdr:colOff>9525</xdr:colOff>
      <xdr:row>36</xdr:row>
      <xdr:rowOff>119928</xdr:rowOff>
    </xdr:to>
    <xdr:sp macro="" textlink="">
      <xdr:nvSpPr>
        <xdr:cNvPr id="545" name="円/楕円 544"/>
        <xdr:cNvSpPr/>
      </xdr:nvSpPr>
      <xdr:spPr>
        <a:xfrm>
          <a:off x="13652500" y="619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136455</xdr:rowOff>
    </xdr:from>
    <xdr:ext cx="534377" cy="259045"/>
    <xdr:sp macro="" textlink="">
      <xdr:nvSpPr>
        <xdr:cNvPr id="546" name="テキスト ボックス 545"/>
        <xdr:cNvSpPr txBox="1"/>
      </xdr:nvSpPr>
      <xdr:spPr>
        <a:xfrm>
          <a:off x="13436111" y="59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40551</xdr:rowOff>
    </xdr:from>
    <xdr:to>
      <xdr:col>18</xdr:col>
      <xdr:colOff>492125</xdr:colOff>
      <xdr:row>36</xdr:row>
      <xdr:rowOff>142151</xdr:rowOff>
    </xdr:to>
    <xdr:sp macro="" textlink="">
      <xdr:nvSpPr>
        <xdr:cNvPr id="547" name="円/楕円 546"/>
        <xdr:cNvSpPr/>
      </xdr:nvSpPr>
      <xdr:spPr>
        <a:xfrm>
          <a:off x="12763500" y="6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158678</xdr:rowOff>
    </xdr:from>
    <xdr:ext cx="534377" cy="259045"/>
    <xdr:sp macro="" textlink="">
      <xdr:nvSpPr>
        <xdr:cNvPr id="548" name="テキスト ボックス 547"/>
        <xdr:cNvSpPr txBox="1"/>
      </xdr:nvSpPr>
      <xdr:spPr>
        <a:xfrm>
          <a:off x="12547111" y="598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40625</xdr:rowOff>
    </xdr:from>
    <xdr:to>
      <xdr:col>23</xdr:col>
      <xdr:colOff>517525</xdr:colOff>
      <xdr:row>56</xdr:row>
      <xdr:rowOff>75307</xdr:rowOff>
    </xdr:to>
    <xdr:cxnSp macro="">
      <xdr:nvCxnSpPr>
        <xdr:cNvPr id="579" name="直線コネクタ 578"/>
        <xdr:cNvCxnSpPr/>
      </xdr:nvCxnSpPr>
      <xdr:spPr>
        <a:xfrm flipV="1">
          <a:off x="15481300" y="9641825"/>
          <a:ext cx="8382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75307</xdr:rowOff>
    </xdr:from>
    <xdr:to>
      <xdr:col>22</xdr:col>
      <xdr:colOff>365125</xdr:colOff>
      <xdr:row>56</xdr:row>
      <xdr:rowOff>90381</xdr:rowOff>
    </xdr:to>
    <xdr:cxnSp macro="">
      <xdr:nvCxnSpPr>
        <xdr:cNvPr id="582" name="直線コネクタ 581"/>
        <xdr:cNvCxnSpPr/>
      </xdr:nvCxnSpPr>
      <xdr:spPr>
        <a:xfrm flipV="1">
          <a:off x="14592300" y="9676507"/>
          <a:ext cx="8890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65699</xdr:rowOff>
    </xdr:from>
    <xdr:to>
      <xdr:col>21</xdr:col>
      <xdr:colOff>161925</xdr:colOff>
      <xdr:row>56</xdr:row>
      <xdr:rowOff>90381</xdr:rowOff>
    </xdr:to>
    <xdr:cxnSp macro="">
      <xdr:nvCxnSpPr>
        <xdr:cNvPr id="585" name="直線コネクタ 584"/>
        <xdr:cNvCxnSpPr/>
      </xdr:nvCxnSpPr>
      <xdr:spPr>
        <a:xfrm>
          <a:off x="13703300" y="9666899"/>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65699</xdr:rowOff>
    </xdr:from>
    <xdr:to>
      <xdr:col>19</xdr:col>
      <xdr:colOff>644525</xdr:colOff>
      <xdr:row>57</xdr:row>
      <xdr:rowOff>80336</xdr:rowOff>
    </xdr:to>
    <xdr:cxnSp macro="">
      <xdr:nvCxnSpPr>
        <xdr:cNvPr id="588" name="直線コネクタ 587"/>
        <xdr:cNvCxnSpPr/>
      </xdr:nvCxnSpPr>
      <xdr:spPr>
        <a:xfrm flipV="1">
          <a:off x="12814300" y="9666899"/>
          <a:ext cx="889000" cy="1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161275</xdr:rowOff>
    </xdr:from>
    <xdr:to>
      <xdr:col>23</xdr:col>
      <xdr:colOff>568325</xdr:colOff>
      <xdr:row>56</xdr:row>
      <xdr:rowOff>91425</xdr:rowOff>
    </xdr:to>
    <xdr:sp macro="" textlink="">
      <xdr:nvSpPr>
        <xdr:cNvPr id="598" name="円/楕円 597"/>
        <xdr:cNvSpPr/>
      </xdr:nvSpPr>
      <xdr:spPr>
        <a:xfrm>
          <a:off x="16268700" y="95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12702</xdr:rowOff>
    </xdr:from>
    <xdr:ext cx="534377" cy="259045"/>
    <xdr:sp macro="" textlink="">
      <xdr:nvSpPr>
        <xdr:cNvPr id="599" name="教育費該当値テキスト"/>
        <xdr:cNvSpPr txBox="1"/>
      </xdr:nvSpPr>
      <xdr:spPr>
        <a:xfrm>
          <a:off x="16370300" y="94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24507</xdr:rowOff>
    </xdr:from>
    <xdr:to>
      <xdr:col>22</xdr:col>
      <xdr:colOff>415925</xdr:colOff>
      <xdr:row>56</xdr:row>
      <xdr:rowOff>126107</xdr:rowOff>
    </xdr:to>
    <xdr:sp macro="" textlink="">
      <xdr:nvSpPr>
        <xdr:cNvPr id="600" name="円/楕円 599"/>
        <xdr:cNvSpPr/>
      </xdr:nvSpPr>
      <xdr:spPr>
        <a:xfrm>
          <a:off x="15430500" y="96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142634</xdr:rowOff>
    </xdr:from>
    <xdr:ext cx="534377" cy="259045"/>
    <xdr:sp macro="" textlink="">
      <xdr:nvSpPr>
        <xdr:cNvPr id="601" name="テキスト ボックス 600"/>
        <xdr:cNvSpPr txBox="1"/>
      </xdr:nvSpPr>
      <xdr:spPr>
        <a:xfrm>
          <a:off x="15214111" y="94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39581</xdr:rowOff>
    </xdr:from>
    <xdr:to>
      <xdr:col>21</xdr:col>
      <xdr:colOff>212725</xdr:colOff>
      <xdr:row>56</xdr:row>
      <xdr:rowOff>141181</xdr:rowOff>
    </xdr:to>
    <xdr:sp macro="" textlink="">
      <xdr:nvSpPr>
        <xdr:cNvPr id="602" name="円/楕円 601"/>
        <xdr:cNvSpPr/>
      </xdr:nvSpPr>
      <xdr:spPr>
        <a:xfrm>
          <a:off x="14541500" y="96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157708</xdr:rowOff>
    </xdr:from>
    <xdr:ext cx="534377" cy="259045"/>
    <xdr:sp macro="" textlink="">
      <xdr:nvSpPr>
        <xdr:cNvPr id="603" name="テキスト ボックス 602"/>
        <xdr:cNvSpPr txBox="1"/>
      </xdr:nvSpPr>
      <xdr:spPr>
        <a:xfrm>
          <a:off x="14325111" y="94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14899</xdr:rowOff>
    </xdr:from>
    <xdr:to>
      <xdr:col>20</xdr:col>
      <xdr:colOff>9525</xdr:colOff>
      <xdr:row>56</xdr:row>
      <xdr:rowOff>116499</xdr:rowOff>
    </xdr:to>
    <xdr:sp macro="" textlink="">
      <xdr:nvSpPr>
        <xdr:cNvPr id="604" name="円/楕円 603"/>
        <xdr:cNvSpPr/>
      </xdr:nvSpPr>
      <xdr:spPr>
        <a:xfrm>
          <a:off x="13652500" y="96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133026</xdr:rowOff>
    </xdr:from>
    <xdr:ext cx="534377" cy="259045"/>
    <xdr:sp macro="" textlink="">
      <xdr:nvSpPr>
        <xdr:cNvPr id="605" name="テキスト ボックス 604"/>
        <xdr:cNvSpPr txBox="1"/>
      </xdr:nvSpPr>
      <xdr:spPr>
        <a:xfrm>
          <a:off x="13436111" y="93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29536</xdr:rowOff>
    </xdr:from>
    <xdr:to>
      <xdr:col>18</xdr:col>
      <xdr:colOff>492125</xdr:colOff>
      <xdr:row>57</xdr:row>
      <xdr:rowOff>131136</xdr:rowOff>
    </xdr:to>
    <xdr:sp macro="" textlink="">
      <xdr:nvSpPr>
        <xdr:cNvPr id="606" name="円/楕円 605"/>
        <xdr:cNvSpPr/>
      </xdr:nvSpPr>
      <xdr:spPr>
        <a:xfrm>
          <a:off x="12763500" y="98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147663</xdr:rowOff>
    </xdr:from>
    <xdr:ext cx="534377" cy="259045"/>
    <xdr:sp macro="" textlink="">
      <xdr:nvSpPr>
        <xdr:cNvPr id="607" name="テキスト ボックス 606"/>
        <xdr:cNvSpPr txBox="1"/>
      </xdr:nvSpPr>
      <xdr:spPr>
        <a:xfrm>
          <a:off x="12547111" y="957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123099</xdr:rowOff>
    </xdr:from>
    <xdr:to>
      <xdr:col>23</xdr:col>
      <xdr:colOff>517525</xdr:colOff>
      <xdr:row>78</xdr:row>
      <xdr:rowOff>128178</xdr:rowOff>
    </xdr:to>
    <xdr:cxnSp macro="">
      <xdr:nvCxnSpPr>
        <xdr:cNvPr id="634" name="直線コネクタ 633"/>
        <xdr:cNvCxnSpPr/>
      </xdr:nvCxnSpPr>
      <xdr:spPr>
        <a:xfrm>
          <a:off x="15481300" y="13496199"/>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123099</xdr:rowOff>
    </xdr:from>
    <xdr:to>
      <xdr:col>22</xdr:col>
      <xdr:colOff>365125</xdr:colOff>
      <xdr:row>78</xdr:row>
      <xdr:rowOff>130587</xdr:rowOff>
    </xdr:to>
    <xdr:cxnSp macro="">
      <xdr:nvCxnSpPr>
        <xdr:cNvPr id="637" name="直線コネクタ 636"/>
        <xdr:cNvCxnSpPr/>
      </xdr:nvCxnSpPr>
      <xdr:spPr>
        <a:xfrm flipV="1">
          <a:off x="14592300" y="13496199"/>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120214</xdr:rowOff>
    </xdr:from>
    <xdr:to>
      <xdr:col>21</xdr:col>
      <xdr:colOff>161925</xdr:colOff>
      <xdr:row>78</xdr:row>
      <xdr:rowOff>130587</xdr:rowOff>
    </xdr:to>
    <xdr:cxnSp macro="">
      <xdr:nvCxnSpPr>
        <xdr:cNvPr id="640" name="直線コネクタ 639"/>
        <xdr:cNvCxnSpPr/>
      </xdr:nvCxnSpPr>
      <xdr:spPr>
        <a:xfrm>
          <a:off x="13703300" y="13493314"/>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120214</xdr:rowOff>
    </xdr:from>
    <xdr:to>
      <xdr:col>19</xdr:col>
      <xdr:colOff>644525</xdr:colOff>
      <xdr:row>78</xdr:row>
      <xdr:rowOff>122748</xdr:rowOff>
    </xdr:to>
    <xdr:cxnSp macro="">
      <xdr:nvCxnSpPr>
        <xdr:cNvPr id="643" name="直線コネクタ 642"/>
        <xdr:cNvCxnSpPr/>
      </xdr:nvCxnSpPr>
      <xdr:spPr>
        <a:xfrm flipV="1">
          <a:off x="12814300" y="13493314"/>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77378</xdr:rowOff>
    </xdr:from>
    <xdr:to>
      <xdr:col>23</xdr:col>
      <xdr:colOff>568325</xdr:colOff>
      <xdr:row>79</xdr:row>
      <xdr:rowOff>7528</xdr:rowOff>
    </xdr:to>
    <xdr:sp macro="" textlink="">
      <xdr:nvSpPr>
        <xdr:cNvPr id="653" name="円/楕円 652"/>
        <xdr:cNvSpPr/>
      </xdr:nvSpPr>
      <xdr:spPr>
        <a:xfrm>
          <a:off x="162687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469744" cy="259045"/>
    <xdr:sp macro="" textlink="">
      <xdr:nvSpPr>
        <xdr:cNvPr id="654" name="災害復旧費該当値テキスト"/>
        <xdr:cNvSpPr txBox="1"/>
      </xdr:nvSpPr>
      <xdr:spPr>
        <a:xfrm>
          <a:off x="16370300" y="134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72299</xdr:rowOff>
    </xdr:from>
    <xdr:to>
      <xdr:col>22</xdr:col>
      <xdr:colOff>415925</xdr:colOff>
      <xdr:row>79</xdr:row>
      <xdr:rowOff>2449</xdr:rowOff>
    </xdr:to>
    <xdr:sp macro="" textlink="">
      <xdr:nvSpPr>
        <xdr:cNvPr id="655" name="円/楕円 654"/>
        <xdr:cNvSpPr/>
      </xdr:nvSpPr>
      <xdr:spPr>
        <a:xfrm>
          <a:off x="15430500" y="134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165026</xdr:rowOff>
    </xdr:from>
    <xdr:ext cx="469744" cy="259045"/>
    <xdr:sp macro="" textlink="">
      <xdr:nvSpPr>
        <xdr:cNvPr id="656" name="テキスト ボックス 655"/>
        <xdr:cNvSpPr txBox="1"/>
      </xdr:nvSpPr>
      <xdr:spPr>
        <a:xfrm>
          <a:off x="15246427" y="1353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79787</xdr:rowOff>
    </xdr:from>
    <xdr:to>
      <xdr:col>21</xdr:col>
      <xdr:colOff>212725</xdr:colOff>
      <xdr:row>79</xdr:row>
      <xdr:rowOff>9937</xdr:rowOff>
    </xdr:to>
    <xdr:sp macro="" textlink="">
      <xdr:nvSpPr>
        <xdr:cNvPr id="657" name="円/楕円 656"/>
        <xdr:cNvSpPr/>
      </xdr:nvSpPr>
      <xdr:spPr>
        <a:xfrm>
          <a:off x="14541500" y="134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1064</xdr:rowOff>
    </xdr:from>
    <xdr:ext cx="469744" cy="259045"/>
    <xdr:sp macro="" textlink="">
      <xdr:nvSpPr>
        <xdr:cNvPr id="658" name="テキスト ボックス 657"/>
        <xdr:cNvSpPr txBox="1"/>
      </xdr:nvSpPr>
      <xdr:spPr>
        <a:xfrm>
          <a:off x="14357427" y="1354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69414</xdr:rowOff>
    </xdr:from>
    <xdr:to>
      <xdr:col>20</xdr:col>
      <xdr:colOff>9525</xdr:colOff>
      <xdr:row>78</xdr:row>
      <xdr:rowOff>171014</xdr:rowOff>
    </xdr:to>
    <xdr:sp macro="" textlink="">
      <xdr:nvSpPr>
        <xdr:cNvPr id="659" name="円/楕円 658"/>
        <xdr:cNvSpPr/>
      </xdr:nvSpPr>
      <xdr:spPr>
        <a:xfrm>
          <a:off x="13652500" y="134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162141</xdr:rowOff>
    </xdr:from>
    <xdr:ext cx="469744" cy="259045"/>
    <xdr:sp macro="" textlink="">
      <xdr:nvSpPr>
        <xdr:cNvPr id="660" name="テキスト ボックス 659"/>
        <xdr:cNvSpPr txBox="1"/>
      </xdr:nvSpPr>
      <xdr:spPr>
        <a:xfrm>
          <a:off x="13468427" y="1353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71948</xdr:rowOff>
    </xdr:from>
    <xdr:to>
      <xdr:col>18</xdr:col>
      <xdr:colOff>492125</xdr:colOff>
      <xdr:row>79</xdr:row>
      <xdr:rowOff>2098</xdr:rowOff>
    </xdr:to>
    <xdr:sp macro="" textlink="">
      <xdr:nvSpPr>
        <xdr:cNvPr id="661" name="円/楕円 660"/>
        <xdr:cNvSpPr/>
      </xdr:nvSpPr>
      <xdr:spPr>
        <a:xfrm>
          <a:off x="12763500" y="134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164675</xdr:rowOff>
    </xdr:from>
    <xdr:ext cx="469744" cy="259045"/>
    <xdr:sp macro="" textlink="">
      <xdr:nvSpPr>
        <xdr:cNvPr id="662" name="テキスト ボックス 661"/>
        <xdr:cNvSpPr txBox="1"/>
      </xdr:nvSpPr>
      <xdr:spPr>
        <a:xfrm>
          <a:off x="12579427" y="135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153919</xdr:rowOff>
    </xdr:from>
    <xdr:to>
      <xdr:col>23</xdr:col>
      <xdr:colOff>517525</xdr:colOff>
      <xdr:row>96</xdr:row>
      <xdr:rowOff>160925</xdr:rowOff>
    </xdr:to>
    <xdr:cxnSp macro="">
      <xdr:nvCxnSpPr>
        <xdr:cNvPr id="691" name="直線コネクタ 690"/>
        <xdr:cNvCxnSpPr/>
      </xdr:nvCxnSpPr>
      <xdr:spPr>
        <a:xfrm>
          <a:off x="15481300" y="16613119"/>
          <a:ext cx="8382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147837</xdr:rowOff>
    </xdr:from>
    <xdr:to>
      <xdr:col>22</xdr:col>
      <xdr:colOff>365125</xdr:colOff>
      <xdr:row>96</xdr:row>
      <xdr:rowOff>153919</xdr:rowOff>
    </xdr:to>
    <xdr:cxnSp macro="">
      <xdr:nvCxnSpPr>
        <xdr:cNvPr id="694" name="直線コネクタ 693"/>
        <xdr:cNvCxnSpPr/>
      </xdr:nvCxnSpPr>
      <xdr:spPr>
        <a:xfrm>
          <a:off x="14592300" y="16607037"/>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147837</xdr:rowOff>
    </xdr:from>
    <xdr:to>
      <xdr:col>21</xdr:col>
      <xdr:colOff>161925</xdr:colOff>
      <xdr:row>96</xdr:row>
      <xdr:rowOff>152071</xdr:rowOff>
    </xdr:to>
    <xdr:cxnSp macro="">
      <xdr:nvCxnSpPr>
        <xdr:cNvPr id="697" name="直線コネクタ 696"/>
        <xdr:cNvCxnSpPr/>
      </xdr:nvCxnSpPr>
      <xdr:spPr>
        <a:xfrm flipV="1">
          <a:off x="13703300" y="1660703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116635</xdr:rowOff>
    </xdr:from>
    <xdr:to>
      <xdr:col>19</xdr:col>
      <xdr:colOff>644525</xdr:colOff>
      <xdr:row>96</xdr:row>
      <xdr:rowOff>152071</xdr:rowOff>
    </xdr:to>
    <xdr:cxnSp macro="">
      <xdr:nvCxnSpPr>
        <xdr:cNvPr id="700" name="直線コネクタ 699"/>
        <xdr:cNvCxnSpPr/>
      </xdr:nvCxnSpPr>
      <xdr:spPr>
        <a:xfrm>
          <a:off x="12814300" y="16575835"/>
          <a:ext cx="889000" cy="3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110125</xdr:rowOff>
    </xdr:from>
    <xdr:to>
      <xdr:col>23</xdr:col>
      <xdr:colOff>568325</xdr:colOff>
      <xdr:row>97</xdr:row>
      <xdr:rowOff>40275</xdr:rowOff>
    </xdr:to>
    <xdr:sp macro="" textlink="">
      <xdr:nvSpPr>
        <xdr:cNvPr id="710" name="円/楕円 709"/>
        <xdr:cNvSpPr/>
      </xdr:nvSpPr>
      <xdr:spPr>
        <a:xfrm>
          <a:off x="16268700" y="165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133002</xdr:rowOff>
    </xdr:from>
    <xdr:ext cx="599010" cy="259045"/>
    <xdr:sp macro="" textlink="">
      <xdr:nvSpPr>
        <xdr:cNvPr id="711" name="公債費該当値テキスト"/>
        <xdr:cNvSpPr txBox="1"/>
      </xdr:nvSpPr>
      <xdr:spPr>
        <a:xfrm>
          <a:off x="16370300" y="1642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103119</xdr:rowOff>
    </xdr:from>
    <xdr:to>
      <xdr:col>22</xdr:col>
      <xdr:colOff>415925</xdr:colOff>
      <xdr:row>97</xdr:row>
      <xdr:rowOff>33269</xdr:rowOff>
    </xdr:to>
    <xdr:sp macro="" textlink="">
      <xdr:nvSpPr>
        <xdr:cNvPr id="712" name="円/楕円 711"/>
        <xdr:cNvSpPr/>
      </xdr:nvSpPr>
      <xdr:spPr>
        <a:xfrm>
          <a:off x="15430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49796</xdr:rowOff>
    </xdr:from>
    <xdr:ext cx="599010" cy="259045"/>
    <xdr:sp macro="" textlink="">
      <xdr:nvSpPr>
        <xdr:cNvPr id="713" name="テキスト ボックス 712"/>
        <xdr:cNvSpPr txBox="1"/>
      </xdr:nvSpPr>
      <xdr:spPr>
        <a:xfrm>
          <a:off x="15181794" y="163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97037</xdr:rowOff>
    </xdr:from>
    <xdr:to>
      <xdr:col>21</xdr:col>
      <xdr:colOff>212725</xdr:colOff>
      <xdr:row>97</xdr:row>
      <xdr:rowOff>27187</xdr:rowOff>
    </xdr:to>
    <xdr:sp macro="" textlink="">
      <xdr:nvSpPr>
        <xdr:cNvPr id="714" name="円/楕円 713"/>
        <xdr:cNvSpPr/>
      </xdr:nvSpPr>
      <xdr:spPr>
        <a:xfrm>
          <a:off x="14541500" y="165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43714</xdr:rowOff>
    </xdr:from>
    <xdr:ext cx="599010" cy="259045"/>
    <xdr:sp macro="" textlink="">
      <xdr:nvSpPr>
        <xdr:cNvPr id="715" name="テキスト ボックス 714"/>
        <xdr:cNvSpPr txBox="1"/>
      </xdr:nvSpPr>
      <xdr:spPr>
        <a:xfrm>
          <a:off x="14292794" y="1633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101271</xdr:rowOff>
    </xdr:from>
    <xdr:to>
      <xdr:col>20</xdr:col>
      <xdr:colOff>9525</xdr:colOff>
      <xdr:row>97</xdr:row>
      <xdr:rowOff>31421</xdr:rowOff>
    </xdr:to>
    <xdr:sp macro="" textlink="">
      <xdr:nvSpPr>
        <xdr:cNvPr id="716" name="円/楕円 715"/>
        <xdr:cNvSpPr/>
      </xdr:nvSpPr>
      <xdr:spPr>
        <a:xfrm>
          <a:off x="13652500" y="165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47948</xdr:rowOff>
    </xdr:from>
    <xdr:ext cx="599010" cy="259045"/>
    <xdr:sp macro="" textlink="">
      <xdr:nvSpPr>
        <xdr:cNvPr id="717" name="テキスト ボックス 716"/>
        <xdr:cNvSpPr txBox="1"/>
      </xdr:nvSpPr>
      <xdr:spPr>
        <a:xfrm>
          <a:off x="13403794" y="1633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65835</xdr:rowOff>
    </xdr:from>
    <xdr:to>
      <xdr:col>18</xdr:col>
      <xdr:colOff>492125</xdr:colOff>
      <xdr:row>96</xdr:row>
      <xdr:rowOff>167435</xdr:rowOff>
    </xdr:to>
    <xdr:sp macro="" textlink="">
      <xdr:nvSpPr>
        <xdr:cNvPr id="718" name="円/楕円 717"/>
        <xdr:cNvSpPr/>
      </xdr:nvSpPr>
      <xdr:spPr>
        <a:xfrm>
          <a:off x="12763500" y="165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12512</xdr:rowOff>
    </xdr:from>
    <xdr:ext cx="599010" cy="259045"/>
    <xdr:sp macro="" textlink="">
      <xdr:nvSpPr>
        <xdr:cNvPr id="719" name="テキスト ボックス 718"/>
        <xdr:cNvSpPr txBox="1"/>
      </xdr:nvSpPr>
      <xdr:spPr>
        <a:xfrm>
          <a:off x="12514794" y="1630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目的</a:t>
          </a:r>
          <a:r>
            <a:rPr kumimoji="1" lang="ja-JP" altLang="ja-JP" sz="1300">
              <a:solidFill>
                <a:schemeClr val="dk1"/>
              </a:solidFill>
              <a:effectLst/>
              <a:latin typeface="+mn-lt"/>
              <a:ea typeface="+mn-ea"/>
              <a:cs typeface="+mn-cs"/>
            </a:rPr>
            <a:t>別の決算額を各年度の１月１日の人口（例：平成２６年度決算額を平成２７年１月１日現在人口で割る。）で割って、それぞれの値を出している。人口は、</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２５から</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２６で、６２６人の減、</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２６から</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２７で６９３人減少し、２年で１，３１９人減少している。全体の歳出決算総額は、</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２５から</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２６も減少し、</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２７は</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２６と比べて１７６，６９４千円減っている。しかし、人口も年々大きく減少しているため、総歳出決算額における住民一人あたりの値は、</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２５で５６２，８４５円、</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２６で５７３，９４９円、</a:t>
          </a:r>
          <a:r>
            <a:rPr kumimoji="1" lang="en-US" altLang="ja-JP" sz="1300">
              <a:solidFill>
                <a:schemeClr val="dk1"/>
              </a:solidFill>
              <a:effectLst/>
              <a:latin typeface="+mn-lt"/>
              <a:ea typeface="+mn-ea"/>
              <a:cs typeface="+mn-cs"/>
            </a:rPr>
            <a:t>H</a:t>
          </a:r>
          <a:r>
            <a:rPr kumimoji="1" lang="ja-JP" altLang="ja-JP" sz="1300">
              <a:solidFill>
                <a:schemeClr val="dk1"/>
              </a:solidFill>
              <a:effectLst/>
              <a:latin typeface="+mn-lt"/>
              <a:ea typeface="+mn-ea"/>
              <a:cs typeface="+mn-cs"/>
            </a:rPr>
            <a:t>２７で５８０，７９５円と年々増加している。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類似団体と比べて高い住民一人当たりの</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別歳出は、</a:t>
          </a:r>
          <a:r>
            <a:rPr kumimoji="1" lang="ja-JP" altLang="en-US" sz="1300">
              <a:solidFill>
                <a:schemeClr val="dk1"/>
              </a:solidFill>
              <a:effectLst/>
              <a:latin typeface="+mn-lt"/>
              <a:ea typeface="+mn-ea"/>
              <a:cs typeface="+mn-cs"/>
            </a:rPr>
            <a:t>衛生費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消防費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教育費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。そのうち、衛生費、消防費、教育費は、</a:t>
          </a:r>
          <a:r>
            <a:rPr kumimoji="1" lang="en-US" altLang="ja-JP" sz="1300">
              <a:solidFill>
                <a:schemeClr val="dk1"/>
              </a:solidFill>
              <a:effectLst/>
              <a:latin typeface="+mn-lt"/>
              <a:ea typeface="+mn-ea"/>
              <a:cs typeface="+mn-cs"/>
            </a:rPr>
            <a:t>H</a:t>
          </a:r>
          <a:r>
            <a:rPr kumimoji="1" lang="ja-JP" altLang="en-US" sz="1300">
              <a:solidFill>
                <a:schemeClr val="dk1"/>
              </a:solidFill>
              <a:effectLst/>
              <a:latin typeface="+mn-lt"/>
              <a:ea typeface="+mn-ea"/>
              <a:cs typeface="+mn-cs"/>
            </a:rPr>
            <a:t>２６と比べて決算総額が増加している。衛生費については、ごみ処理場施設改修費や一部事務組合負担金、簡易水道等繰出金の増による増加。消防費は、普通建設事業費による増で、防災行政無線システム整備にかかる費用による増が大きい。教育費は、臨時職員の賃金や学校耐震・改修工事による増である。公債費については、決算額は公債費抑制により減少しており、類似団体との差も縮減している。今後も、老朽化した施設改修等や職員の減少に伴う臨時職員賃金、業務委託料の増が見込まれるので、行政改革を含め、事業の取捨選択を行い、各目的への経費配分を適正に行う必要が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直後には、歳入不足により基金繰入等で不足額を補っていたため、実質単年度収支がマイナスとなっていたが、行財政改革の取り組みにより、歳入の確保や歳出の執行管理に努めた結果、プラスに転じていた。また、財政調整基金残高を標準財政規模の１９．</a:t>
          </a:r>
          <a:r>
            <a:rPr lang="ja-JP" altLang="en-US" sz="1100" b="0" i="0" baseline="0">
              <a:solidFill>
                <a:schemeClr val="dk1"/>
              </a:solidFill>
              <a:effectLst/>
              <a:latin typeface="+mn-lt"/>
              <a:ea typeface="+mn-ea"/>
              <a:cs typeface="+mn-cs"/>
            </a:rPr>
            <a:t>４７</a:t>
          </a:r>
          <a:r>
            <a:rPr lang="ja-JP" altLang="ja-JP" sz="1100" b="0" i="0" baseline="0">
              <a:solidFill>
                <a:schemeClr val="dk1"/>
              </a:solidFill>
              <a:effectLst/>
              <a:latin typeface="+mn-lt"/>
              <a:ea typeface="+mn-ea"/>
              <a:cs typeface="+mn-cs"/>
            </a:rPr>
            <a:t>％まで積み立てることができた。</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基金積立をさらに増加させることができず、昨年度より０．０８％増えただけである。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a:t>
          </a:r>
          <a:r>
            <a:rPr lang="ja-JP" altLang="en-US" sz="1100" b="0" i="0" baseline="0">
              <a:solidFill>
                <a:schemeClr val="dk1"/>
              </a:solidFill>
              <a:effectLst/>
              <a:latin typeface="+mn-lt"/>
              <a:ea typeface="+mn-ea"/>
              <a:cs typeface="+mn-cs"/>
            </a:rPr>
            <a:t>では、市税や地方交付税は減少したが、地方消費税交付金や国庫支出金</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増え、</a:t>
          </a:r>
          <a:r>
            <a:rPr lang="ja-JP" altLang="ja-JP" sz="1100" b="0" i="0" baseline="0">
              <a:solidFill>
                <a:schemeClr val="dk1"/>
              </a:solidFill>
              <a:effectLst/>
              <a:latin typeface="+mn-lt"/>
              <a:ea typeface="+mn-ea"/>
              <a:cs typeface="+mn-cs"/>
            </a:rPr>
            <a:t>歳出</a:t>
          </a:r>
          <a:r>
            <a:rPr lang="ja-JP" altLang="en-US" sz="1100" b="0" i="0" baseline="0">
              <a:solidFill>
                <a:schemeClr val="dk1"/>
              </a:solidFill>
              <a:effectLst/>
              <a:latin typeface="+mn-lt"/>
              <a:ea typeface="+mn-ea"/>
              <a:cs typeface="+mn-cs"/>
            </a:rPr>
            <a:t>では、物件費や繰出金</a:t>
          </a:r>
          <a:r>
            <a:rPr lang="ja-JP" altLang="ja-JP" sz="1100" b="0" i="0" baseline="0">
              <a:solidFill>
                <a:schemeClr val="dk1"/>
              </a:solidFill>
              <a:effectLst/>
              <a:latin typeface="+mn-lt"/>
              <a:ea typeface="+mn-ea"/>
              <a:cs typeface="+mn-cs"/>
            </a:rPr>
            <a:t>が増え</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市債償還金や、人件費、基金積立金</a:t>
          </a:r>
          <a:r>
            <a:rPr lang="ja-JP" altLang="ja-JP" sz="1100" b="0" i="0" baseline="0">
              <a:solidFill>
                <a:schemeClr val="dk1"/>
              </a:solidFill>
              <a:effectLst/>
              <a:latin typeface="+mn-lt"/>
              <a:ea typeface="+mn-ea"/>
              <a:cs typeface="+mn-cs"/>
            </a:rPr>
            <a:t>が減ったことによ</a:t>
          </a:r>
          <a:r>
            <a:rPr lang="ja-JP" altLang="en-US" sz="1100" b="0" i="0" baseline="0">
              <a:solidFill>
                <a:schemeClr val="dk1"/>
              </a:solidFill>
              <a:effectLst/>
              <a:latin typeface="+mn-lt"/>
              <a:ea typeface="+mn-ea"/>
              <a:cs typeface="+mn-cs"/>
            </a:rPr>
            <a:t>り、実質収支額が増加した</a:t>
          </a:r>
          <a:r>
            <a:rPr lang="ja-JP" altLang="ja-JP" sz="1100" b="0" i="0" baseline="0">
              <a:solidFill>
                <a:schemeClr val="dk1"/>
              </a:solidFill>
              <a:effectLst/>
              <a:latin typeface="+mn-lt"/>
              <a:ea typeface="+mn-ea"/>
              <a:cs typeface="+mn-cs"/>
            </a:rPr>
            <a:t>。今後も行財政改革を着実に進め、安定した財政運営が行えるよう努める。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赤字となっている事業会計は、住宅新築資金等貸付事業特別会計と保養センター事業特別会計である。</a:t>
          </a:r>
          <a:endParaRPr lang="ja-JP" altLang="ja-JP" sz="1400">
            <a:effectLst/>
          </a:endParaRPr>
        </a:p>
        <a:p>
          <a:pPr rtl="0"/>
          <a:r>
            <a:rPr lang="ja-JP" altLang="ja-JP" sz="1100" b="0" i="0" baseline="0">
              <a:solidFill>
                <a:schemeClr val="dk1"/>
              </a:solidFill>
              <a:effectLst/>
              <a:latin typeface="+mn-lt"/>
              <a:ea typeface="+mn-ea"/>
              <a:cs typeface="+mn-cs"/>
            </a:rPr>
            <a:t>　住宅新築資金等貸付事業特別会計については、合併以前に公住債を財源に運営されていたもので、現在は新規貸付を行わずに、元利償還を行っていることから、年々起債残高は減少傾向にあ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endParaRPr>
        </a:p>
        <a:p>
          <a:pPr rtl="0"/>
          <a:r>
            <a:rPr lang="ja-JP" altLang="ja-JP" sz="1100" b="0" i="0" baseline="0">
              <a:solidFill>
                <a:schemeClr val="dk1"/>
              </a:solidFill>
              <a:effectLst/>
              <a:latin typeface="+mn-lt"/>
              <a:ea typeface="+mn-ea"/>
              <a:cs typeface="+mn-cs"/>
            </a:rPr>
            <a:t>　また、保養センター事業特別会計については、市直営で実施している観光事業で、昭和５６年の開設以来、事業規模を拡大していたが、近隣での類似施設の整備や施設の老朽化などが要因となり、年々累積赤字が拡大していった。そこで、民間事業者による指定管理者制度を導入し、平成２２年度から運営全般を指定管理者に委託して事業を実施するとともに、それまで勤務していた職員を普通会計に引き上げて事業を行い、平成３２年度までに赤字を解消する「保養センター事業特別会計経営健全化計画書」を策定した。平成２５年３月に第２期見直しを行った。今後も計画に沿って赤字解消に努力していく。</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国民健康保険事業特別会計においては、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年度に黒字に転じた。これは、</a:t>
          </a:r>
          <a:r>
            <a:rPr lang="ja-JP" altLang="ja-JP" sz="1100" b="0" i="0" baseline="0">
              <a:solidFill>
                <a:schemeClr val="dk1"/>
              </a:solidFill>
              <a:effectLst/>
              <a:latin typeface="+mn-lt"/>
              <a:ea typeface="+mn-ea"/>
              <a:cs typeface="+mn-cs"/>
            </a:rPr>
            <a:t>事業勘定において、</a:t>
          </a:r>
          <a:r>
            <a:rPr lang="ja-JP" altLang="en-US" sz="1100" b="0" i="0" baseline="0">
              <a:solidFill>
                <a:schemeClr val="dk1"/>
              </a:solidFill>
              <a:effectLst/>
              <a:latin typeface="+mn-lt"/>
              <a:ea typeface="+mn-ea"/>
              <a:cs typeface="+mn-cs"/>
            </a:rPr>
            <a:t>税率改正を行い国民健康保険税が増額したこと、一般会計よりの繰入金が増加したこと、保険税の徴収率が増加したことによる。診療</a:t>
          </a:r>
          <a:r>
            <a:rPr lang="ja-JP" altLang="ja-JP" sz="1100" b="0" i="0" baseline="0">
              <a:solidFill>
                <a:schemeClr val="dk1"/>
              </a:solidFill>
              <a:effectLst/>
              <a:latin typeface="+mn-lt"/>
              <a:ea typeface="+mn-ea"/>
              <a:cs typeface="+mn-cs"/>
            </a:rPr>
            <a:t>施設勘定では、往診なども積極的に行うなど地域医療も取り組んでいるが、患者数</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年々減少</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、診療収入が減少し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。今後は、さらに宇陀市立病院と連携を図るなど在宅医療の充実を図りつつ、経営努力を行っていく。また、第３次宇陀市行政改革大綱により、特別会計の安定運営に向けて、推進するよう努める。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19448972</v>
      </c>
      <c r="BO4" s="379"/>
      <c r="BP4" s="379"/>
      <c r="BQ4" s="379"/>
      <c r="BR4" s="379"/>
      <c r="BS4" s="379"/>
      <c r="BT4" s="379"/>
      <c r="BU4" s="380"/>
      <c r="BV4" s="378">
        <v>19311925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18753877</v>
      </c>
      <c r="BO5" s="416"/>
      <c r="BP5" s="416"/>
      <c r="BQ5" s="416"/>
      <c r="BR5" s="416"/>
      <c r="BS5" s="416"/>
      <c r="BT5" s="416"/>
      <c r="BU5" s="417"/>
      <c r="BV5" s="415">
        <v>18930571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95.1</v>
      </c>
      <c r="CU5" s="413"/>
      <c r="CV5" s="413"/>
      <c r="CW5" s="413"/>
      <c r="CX5" s="413"/>
      <c r="CY5" s="413"/>
      <c r="CZ5" s="413"/>
      <c r="DA5" s="414"/>
      <c r="DB5" s="412">
        <v>97.1</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695095</v>
      </c>
      <c r="BO6" s="416"/>
      <c r="BP6" s="416"/>
      <c r="BQ6" s="416"/>
      <c r="BR6" s="416"/>
      <c r="BS6" s="416"/>
      <c r="BT6" s="416"/>
      <c r="BU6" s="417"/>
      <c r="BV6" s="415">
        <v>381354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100.5</v>
      </c>
      <c r="CU6" s="453"/>
      <c r="CV6" s="453"/>
      <c r="CW6" s="453"/>
      <c r="CX6" s="453"/>
      <c r="CY6" s="453"/>
      <c r="CZ6" s="453"/>
      <c r="DA6" s="454"/>
      <c r="DB6" s="452">
        <v>103.1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52927</v>
      </c>
      <c r="BO7" s="416"/>
      <c r="BP7" s="416"/>
      <c r="BQ7" s="416"/>
      <c r="BR7" s="416"/>
      <c r="BS7" s="416"/>
      <c r="BT7" s="416"/>
      <c r="BU7" s="417"/>
      <c r="BV7" s="415">
        <v>106431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11981387</v>
      </c>
      <c r="CU7" s="416"/>
      <c r="CV7" s="416"/>
      <c r="CW7" s="416"/>
      <c r="CX7" s="416"/>
      <c r="CY7" s="416"/>
      <c r="CZ7" s="416"/>
      <c r="DA7" s="417"/>
      <c r="DB7" s="415">
        <v>12009401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642168</v>
      </c>
      <c r="BO8" s="416"/>
      <c r="BP8" s="416"/>
      <c r="BQ8" s="416"/>
      <c r="BR8" s="416"/>
      <c r="BS8" s="416"/>
      <c r="BT8" s="416"/>
      <c r="BU8" s="417"/>
      <c r="BV8" s="415">
        <v>274923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31105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367245</v>
      </c>
      <c r="BO9" s="416"/>
      <c r="BP9" s="416"/>
      <c r="BQ9" s="416"/>
      <c r="BR9" s="416"/>
      <c r="BS9" s="416"/>
      <c r="BT9" s="416"/>
      <c r="BU9" s="417"/>
      <c r="BV9" s="415">
        <v>-410049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23.2</v>
      </c>
      <c r="CU9" s="413"/>
      <c r="CV9" s="413"/>
      <c r="CW9" s="413"/>
      <c r="CX9" s="413"/>
      <c r="CY9" s="413"/>
      <c r="CZ9" s="413"/>
      <c r="DA9" s="414"/>
      <c r="DB9" s="412">
        <v>24.3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34227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3836</v>
      </c>
      <c r="BO10" s="416"/>
      <c r="BP10" s="416"/>
      <c r="BQ10" s="416"/>
      <c r="BR10" s="416"/>
      <c r="BS10" s="416"/>
      <c r="BT10" s="416"/>
      <c r="BU10" s="417"/>
      <c r="BV10" s="415">
        <v>202296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32290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32105</v>
      </c>
      <c r="S13" s="497"/>
      <c r="T13" s="497"/>
      <c r="U13" s="497"/>
      <c r="V13" s="498"/>
      <c r="W13" s="431" t="s">
        <v>121</v>
      </c>
      <c r="X13" s="432"/>
      <c r="Y13" s="432"/>
      <c r="Z13" s="432"/>
      <c r="AA13" s="432"/>
      <c r="AB13" s="422"/>
      <c r="AC13" s="466">
        <v>1086</v>
      </c>
      <c r="AD13" s="467"/>
      <c r="AE13" s="467"/>
      <c r="AF13" s="467"/>
      <c r="AG13" s="506"/>
      <c r="AH13" s="466">
        <v>1732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371081</v>
      </c>
      <c r="BO13" s="416"/>
      <c r="BP13" s="416"/>
      <c r="BQ13" s="416"/>
      <c r="BR13" s="416"/>
      <c r="BS13" s="416"/>
      <c r="BT13" s="416"/>
      <c r="BU13" s="417"/>
      <c r="BV13" s="415">
        <v>-207753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16.7</v>
      </c>
      <c r="CU13" s="413"/>
      <c r="CV13" s="413"/>
      <c r="CW13" s="413"/>
      <c r="CX13" s="413"/>
      <c r="CY13" s="413"/>
      <c r="CZ13" s="413"/>
      <c r="DA13" s="414"/>
      <c r="DB13" s="412">
        <v>17.8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32983</v>
      </c>
      <c r="S14" s="497"/>
      <c r="T14" s="497"/>
      <c r="U14" s="497"/>
      <c r="V14" s="498"/>
      <c r="W14" s="405"/>
      <c r="X14" s="406"/>
      <c r="Y14" s="406"/>
      <c r="Z14" s="406"/>
      <c r="AA14" s="406"/>
      <c r="AB14" s="395"/>
      <c r="AC14" s="499">
        <v>7.5</v>
      </c>
      <c r="AD14" s="500"/>
      <c r="AE14" s="500"/>
      <c r="AF14" s="500"/>
      <c r="AG14" s="501"/>
      <c r="AH14" s="499">
        <v>10</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143.19999999999999</v>
      </c>
      <c r="CU14" s="511"/>
      <c r="CV14" s="511"/>
      <c r="CW14" s="511"/>
      <c r="CX14" s="511"/>
      <c r="CY14" s="511"/>
      <c r="CZ14" s="511"/>
      <c r="DA14" s="512"/>
      <c r="DB14" s="510">
        <v>161.4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32815</v>
      </c>
      <c r="S15" s="497"/>
      <c r="T15" s="497"/>
      <c r="U15" s="497"/>
      <c r="V15" s="498"/>
      <c r="W15" s="431" t="s">
        <v>128</v>
      </c>
      <c r="X15" s="432"/>
      <c r="Y15" s="432"/>
      <c r="Z15" s="432"/>
      <c r="AA15" s="432"/>
      <c r="AB15" s="422"/>
      <c r="AC15" s="466">
        <v>3376</v>
      </c>
      <c r="AD15" s="467"/>
      <c r="AE15" s="467"/>
      <c r="AF15" s="467"/>
      <c r="AG15" s="506"/>
      <c r="AH15" s="466">
        <v>4248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2828203</v>
      </c>
      <c r="BO15" s="379"/>
      <c r="BP15" s="379"/>
      <c r="BQ15" s="379"/>
      <c r="BR15" s="379"/>
      <c r="BS15" s="379"/>
      <c r="BT15" s="379"/>
      <c r="BU15" s="380"/>
      <c r="BV15" s="378">
        <v>2753905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23.5</v>
      </c>
      <c r="AD16" s="500"/>
      <c r="AE16" s="500"/>
      <c r="AF16" s="500"/>
      <c r="AG16" s="501"/>
      <c r="AH16" s="499">
        <v>24.6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9289909</v>
      </c>
      <c r="BO16" s="416"/>
      <c r="BP16" s="416"/>
      <c r="BQ16" s="416"/>
      <c r="BR16" s="416"/>
      <c r="BS16" s="416"/>
      <c r="BT16" s="416"/>
      <c r="BU16" s="417"/>
      <c r="BV16" s="415">
        <v>8933853</v>
      </c>
      <c r="BW16" s="416"/>
      <c r="BX16" s="416"/>
      <c r="BY16" s="416"/>
      <c r="BZ16" s="416"/>
      <c r="CA16" s="416"/>
      <c r="CB16" s="416"/>
      <c r="CC16" s="417"/>
      <c r="CD16" s="152"/>
      <c r="CE16" s="522" t="s">
        <v>134</v>
      </c>
      <c r="CF16" s="522"/>
      <c r="CG16" s="522"/>
      <c r="CH16" s="522"/>
      <c r="CI16" s="522"/>
      <c r="CJ16" s="522"/>
      <c r="CK16" s="522"/>
      <c r="CL16" s="522"/>
      <c r="CM16" s="522"/>
      <c r="CN16" s="522"/>
      <c r="CO16" s="522"/>
      <c r="CP16" s="522"/>
      <c r="CQ16" s="522"/>
      <c r="CR16" s="522"/>
      <c r="CS16" s="523"/>
      <c r="CT16" s="412">
        <v>160.6</v>
      </c>
      <c r="CU16" s="413"/>
      <c r="CV16" s="413"/>
      <c r="CW16" s="413"/>
      <c r="CX16" s="413"/>
      <c r="CY16" s="413"/>
      <c r="CZ16" s="413"/>
      <c r="DA16" s="414"/>
      <c r="DB16" s="412">
        <v>215.2</v>
      </c>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9923</v>
      </c>
      <c r="AD17" s="467"/>
      <c r="AE17" s="467"/>
      <c r="AF17" s="467"/>
      <c r="AG17" s="506"/>
      <c r="AH17" s="466">
        <v>11038</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3527560</v>
      </c>
      <c r="BO17" s="416"/>
      <c r="BP17" s="416"/>
      <c r="BQ17" s="416"/>
      <c r="BR17" s="416"/>
      <c r="BS17" s="416"/>
      <c r="BT17" s="416"/>
      <c r="BU17" s="417"/>
      <c r="BV17" s="415">
        <v>3479091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247.5</v>
      </c>
      <c r="M18" s="528"/>
      <c r="N18" s="528"/>
      <c r="O18" s="528"/>
      <c r="P18" s="528"/>
      <c r="Q18" s="528"/>
      <c r="R18" s="529"/>
      <c r="S18" s="529"/>
      <c r="T18" s="529"/>
      <c r="U18" s="529"/>
      <c r="V18" s="530"/>
      <c r="W18" s="433"/>
      <c r="X18" s="434"/>
      <c r="Y18" s="434"/>
      <c r="Z18" s="434"/>
      <c r="AA18" s="434"/>
      <c r="AB18" s="425"/>
      <c r="AC18" s="531">
        <v>69</v>
      </c>
      <c r="AD18" s="532"/>
      <c r="AE18" s="532"/>
      <c r="AF18" s="532"/>
      <c r="AG18" s="533"/>
      <c r="AH18" s="531">
        <v>64</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11576000</v>
      </c>
      <c r="BO18" s="416"/>
      <c r="BP18" s="416"/>
      <c r="BQ18" s="416"/>
      <c r="BR18" s="416"/>
      <c r="BS18" s="416"/>
      <c r="BT18" s="416"/>
      <c r="BU18" s="417"/>
      <c r="BV18" s="415">
        <v>11670205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126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13974790</v>
      </c>
      <c r="BO19" s="416"/>
      <c r="BP19" s="416"/>
      <c r="BQ19" s="416"/>
      <c r="BR19" s="416"/>
      <c r="BS19" s="416"/>
      <c r="BT19" s="416"/>
      <c r="BU19" s="417"/>
      <c r="BV19" s="415">
        <v>14071988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11155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27153343</v>
      </c>
      <c r="BO23" s="416"/>
      <c r="BP23" s="416"/>
      <c r="BQ23" s="416"/>
      <c r="BR23" s="416"/>
      <c r="BS23" s="416"/>
      <c r="BT23" s="416"/>
      <c r="BU23" s="417"/>
      <c r="BV23" s="415">
        <v>27700259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6970</v>
      </c>
      <c r="R24" s="467"/>
      <c r="S24" s="467"/>
      <c r="T24" s="467"/>
      <c r="U24" s="467"/>
      <c r="V24" s="506"/>
      <c r="W24" s="561"/>
      <c r="X24" s="549"/>
      <c r="Y24" s="550"/>
      <c r="Z24" s="465" t="s">
        <v>153</v>
      </c>
      <c r="AA24" s="445"/>
      <c r="AB24" s="445"/>
      <c r="AC24" s="445"/>
      <c r="AD24" s="445"/>
      <c r="AE24" s="445"/>
      <c r="AF24" s="445"/>
      <c r="AG24" s="446"/>
      <c r="AH24" s="466">
        <v>345</v>
      </c>
      <c r="AI24" s="467"/>
      <c r="AJ24" s="467"/>
      <c r="AK24" s="467"/>
      <c r="AL24" s="506"/>
      <c r="AM24" s="466">
        <v>1176450</v>
      </c>
      <c r="AN24" s="467"/>
      <c r="AO24" s="467"/>
      <c r="AP24" s="467"/>
      <c r="AQ24" s="467"/>
      <c r="AR24" s="506"/>
      <c r="AS24" s="466">
        <v>3410</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15752206</v>
      </c>
      <c r="BO24" s="416"/>
      <c r="BP24" s="416"/>
      <c r="BQ24" s="416"/>
      <c r="BR24" s="416"/>
      <c r="BS24" s="416"/>
      <c r="BT24" s="416"/>
      <c r="BU24" s="417"/>
      <c r="BV24" s="415">
        <v>15484965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6120</v>
      </c>
      <c r="R25" s="467"/>
      <c r="S25" s="467"/>
      <c r="T25" s="467"/>
      <c r="U25" s="467"/>
      <c r="V25" s="506"/>
      <c r="W25" s="561"/>
      <c r="X25" s="549"/>
      <c r="Y25" s="550"/>
      <c r="Z25" s="465" t="s">
        <v>156</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768010</v>
      </c>
      <c r="BO25" s="379"/>
      <c r="BP25" s="379"/>
      <c r="BQ25" s="379"/>
      <c r="BR25" s="379"/>
      <c r="BS25" s="379"/>
      <c r="BT25" s="379"/>
      <c r="BU25" s="380"/>
      <c r="BV25" s="378">
        <v>850667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5130</v>
      </c>
      <c r="R26" s="467"/>
      <c r="S26" s="467"/>
      <c r="T26" s="467"/>
      <c r="U26" s="467"/>
      <c r="V26" s="506"/>
      <c r="W26" s="561"/>
      <c r="X26" s="549"/>
      <c r="Y26" s="550"/>
      <c r="Z26" s="465" t="s">
        <v>159</v>
      </c>
      <c r="AA26" s="571"/>
      <c r="AB26" s="571"/>
      <c r="AC26" s="571"/>
      <c r="AD26" s="571"/>
      <c r="AE26" s="571"/>
      <c r="AF26" s="571"/>
      <c r="AG26" s="572"/>
      <c r="AH26" s="466">
        <v>34</v>
      </c>
      <c r="AI26" s="467"/>
      <c r="AJ26" s="467"/>
      <c r="AK26" s="467"/>
      <c r="AL26" s="506"/>
      <c r="AM26" s="466">
        <v>107474</v>
      </c>
      <c r="AN26" s="467"/>
      <c r="AO26" s="467"/>
      <c r="AP26" s="467"/>
      <c r="AQ26" s="467"/>
      <c r="AR26" s="506"/>
      <c r="AS26" s="466">
        <v>3161</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4300</v>
      </c>
      <c r="R27" s="467"/>
      <c r="S27" s="467"/>
      <c r="T27" s="467"/>
      <c r="U27" s="467"/>
      <c r="V27" s="506"/>
      <c r="W27" s="561"/>
      <c r="X27" s="549"/>
      <c r="Y27" s="550"/>
      <c r="Z27" s="465" t="s">
        <v>162</v>
      </c>
      <c r="AA27" s="445"/>
      <c r="AB27" s="445"/>
      <c r="AC27" s="445"/>
      <c r="AD27" s="445"/>
      <c r="AE27" s="445"/>
      <c r="AF27" s="445"/>
      <c r="AG27" s="446"/>
      <c r="AH27" s="466">
        <v>20</v>
      </c>
      <c r="AI27" s="467"/>
      <c r="AJ27" s="467"/>
      <c r="AK27" s="467"/>
      <c r="AL27" s="506"/>
      <c r="AM27" s="466">
        <v>68694</v>
      </c>
      <c r="AN27" s="467"/>
      <c r="AO27" s="467"/>
      <c r="AP27" s="467"/>
      <c r="AQ27" s="467"/>
      <c r="AR27" s="506"/>
      <c r="AS27" s="466">
        <v>3435</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545794</v>
      </c>
      <c r="BO27" s="585"/>
      <c r="BP27" s="585"/>
      <c r="BQ27" s="585"/>
      <c r="BR27" s="585"/>
      <c r="BS27" s="585"/>
      <c r="BT27" s="585"/>
      <c r="BU27" s="586"/>
      <c r="BV27" s="584">
        <v>545349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3600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2332615</v>
      </c>
      <c r="BO28" s="379"/>
      <c r="BP28" s="379"/>
      <c r="BQ28" s="379"/>
      <c r="BR28" s="379"/>
      <c r="BS28" s="379"/>
      <c r="BT28" s="379"/>
      <c r="BU28" s="380"/>
      <c r="BV28" s="378">
        <v>2328779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11</v>
      </c>
      <c r="M29" s="467"/>
      <c r="N29" s="467"/>
      <c r="O29" s="467"/>
      <c r="P29" s="506"/>
      <c r="Q29" s="466">
        <v>3300</v>
      </c>
      <c r="R29" s="467"/>
      <c r="S29" s="467"/>
      <c r="T29" s="467"/>
      <c r="U29" s="467"/>
      <c r="V29" s="506"/>
      <c r="W29" s="562"/>
      <c r="X29" s="563"/>
      <c r="Y29" s="564"/>
      <c r="Z29" s="465" t="s">
        <v>169</v>
      </c>
      <c r="AA29" s="445"/>
      <c r="AB29" s="445"/>
      <c r="AC29" s="445"/>
      <c r="AD29" s="445"/>
      <c r="AE29" s="445"/>
      <c r="AF29" s="445"/>
      <c r="AG29" s="446"/>
      <c r="AH29" s="466">
        <v>365</v>
      </c>
      <c r="AI29" s="467"/>
      <c r="AJ29" s="467"/>
      <c r="AK29" s="467"/>
      <c r="AL29" s="506"/>
      <c r="AM29" s="466">
        <v>1245144</v>
      </c>
      <c r="AN29" s="467"/>
      <c r="AO29" s="467"/>
      <c r="AP29" s="467"/>
      <c r="AQ29" s="467"/>
      <c r="AR29" s="506"/>
      <c r="AS29" s="466">
        <v>3411</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327622</v>
      </c>
      <c r="BO29" s="416"/>
      <c r="BP29" s="416"/>
      <c r="BQ29" s="416"/>
      <c r="BR29" s="416"/>
      <c r="BS29" s="416"/>
      <c r="BT29" s="416"/>
      <c r="BU29" s="417"/>
      <c r="BV29" s="415">
        <v>308501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2025029</v>
      </c>
      <c r="BO30" s="585"/>
      <c r="BP30" s="585"/>
      <c r="BQ30" s="585"/>
      <c r="BR30" s="585"/>
      <c r="BS30" s="585"/>
      <c r="BT30" s="585"/>
      <c r="BU30" s="586"/>
      <c r="BV30" s="584">
        <v>1975666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保養センター事業特別会計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宇陀衛生一部事務組合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宇陀市土地開発公社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病院事業特別会計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霊苑事業特別会計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IF('各会計、関係団体の財政状況及び健全化判断比率'!B33="","",'各会計、関係団体の財政状況及び健全化判断比率'!B33)</f>
        <v>介護老人保健施設事業特別会計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東宇陀環境衛生組合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土地取得事業特別会計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f t="shared" si="0"/>
        <v>11</v>
      </c>
      <c r="AN37" s="596"/>
      <c r="AO37" s="597" t="str">
        <f>IF('各会計、関係団体の財政状況及び健全化判断比率'!B34="","",'各会計、関係団体の財政状況及び健全化判断比率'!B34)</f>
        <v>水道事業特別会計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奈良広域水質検査センター組合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桜井宇陀広域連合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奈良県住宅新築資金等貸付金回収管理組合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奈良県後期高齢者医療広域組合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奈良県広域消防組合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t="s">
        <v>527</v>
      </c>
      <c r="G34" s="33" t="s">
        <v>528</v>
      </c>
      <c r="H34" s="33" t="s">
        <v>529</v>
      </c>
      <c r="I34" s="33" t="s">
        <v>530</v>
      </c>
      <c r="J34" s="34" t="s">
        <v>531</v>
      </c>
      <c r="K34" s="22"/>
      <c r="L34" s="22"/>
      <c r="M34" s="22"/>
      <c r="N34" s="22"/>
      <c r="O34" s="22"/>
      <c r="P34" s="22"/>
    </row>
    <row r="35" spans="1:16" ht="39" customHeight="1" x14ac:dyDescent="0.15">
      <c r="A35" s="22"/>
      <c r="B35" s="35"/>
      <c r="C35" s="1175" t="s">
        <v>532</v>
      </c>
      <c r="D35" s="1176"/>
      <c r="E35" s="1177"/>
      <c r="F35" s="36" t="s">
        <v>533</v>
      </c>
      <c r="G35" s="37" t="s">
        <v>534</v>
      </c>
      <c r="H35" s="37" t="s">
        <v>535</v>
      </c>
      <c r="I35" s="37" t="s">
        <v>536</v>
      </c>
      <c r="J35" s="38" t="s">
        <v>537</v>
      </c>
      <c r="K35" s="22"/>
      <c r="L35" s="22"/>
      <c r="M35" s="22"/>
      <c r="N35" s="22"/>
      <c r="O35" s="22"/>
      <c r="P35" s="22"/>
    </row>
    <row r="36" spans="1:16" ht="39" customHeight="1" x14ac:dyDescent="0.15">
      <c r="A36" s="22"/>
      <c r="B36" s="35"/>
      <c r="C36" s="1175" t="s">
        <v>538</v>
      </c>
      <c r="D36" s="1176"/>
      <c r="E36" s="1177"/>
      <c r="F36" s="36">
        <v>9.39</v>
      </c>
      <c r="G36" s="37">
        <v>8.0500000000000007</v>
      </c>
      <c r="H36" s="37">
        <v>8.43</v>
      </c>
      <c r="I36" s="37">
        <v>5.08</v>
      </c>
      <c r="J36" s="38">
        <v>8.0299999999999994</v>
      </c>
      <c r="K36" s="22"/>
      <c r="L36" s="22"/>
      <c r="M36" s="22"/>
      <c r="N36" s="22"/>
      <c r="O36" s="22"/>
      <c r="P36" s="22"/>
    </row>
    <row r="37" spans="1:16" ht="39" customHeight="1" x14ac:dyDescent="0.15">
      <c r="A37" s="22"/>
      <c r="B37" s="35"/>
      <c r="C37" s="1175" t="s">
        <v>539</v>
      </c>
      <c r="D37" s="1176"/>
      <c r="E37" s="1177"/>
      <c r="F37" s="36">
        <v>5.69</v>
      </c>
      <c r="G37" s="37">
        <v>6.42</v>
      </c>
      <c r="H37" s="37">
        <v>6.92</v>
      </c>
      <c r="I37" s="37">
        <v>7.75</v>
      </c>
      <c r="J37" s="38">
        <v>7.9</v>
      </c>
      <c r="K37" s="22"/>
      <c r="L37" s="22"/>
      <c r="M37" s="22"/>
      <c r="N37" s="22"/>
      <c r="O37" s="22"/>
      <c r="P37" s="22"/>
    </row>
    <row r="38" spans="1:16" ht="39" customHeight="1" x14ac:dyDescent="0.15">
      <c r="A38" s="22"/>
      <c r="B38" s="35"/>
      <c r="C38" s="1175" t="s">
        <v>540</v>
      </c>
      <c r="D38" s="1176"/>
      <c r="E38" s="1177"/>
      <c r="F38" s="36">
        <v>8.0299999999999994</v>
      </c>
      <c r="G38" s="37">
        <v>8.11</v>
      </c>
      <c r="H38" s="37">
        <v>6.98</v>
      </c>
      <c r="I38" s="37">
        <v>6</v>
      </c>
      <c r="J38" s="38">
        <v>6.27</v>
      </c>
      <c r="K38" s="22"/>
      <c r="L38" s="22"/>
      <c r="M38" s="22"/>
      <c r="N38" s="22"/>
      <c r="O38" s="22"/>
      <c r="P38" s="22"/>
    </row>
    <row r="39" spans="1:16" ht="39" customHeight="1" x14ac:dyDescent="0.15">
      <c r="A39" s="22"/>
      <c r="B39" s="35"/>
      <c r="C39" s="1175" t="s">
        <v>541</v>
      </c>
      <c r="D39" s="1176"/>
      <c r="E39" s="1177"/>
      <c r="F39" s="36">
        <v>4.25</v>
      </c>
      <c r="G39" s="37">
        <v>4.45</v>
      </c>
      <c r="H39" s="37">
        <v>4.67</v>
      </c>
      <c r="I39" s="37">
        <v>4.46</v>
      </c>
      <c r="J39" s="38">
        <v>4.04</v>
      </c>
      <c r="K39" s="22"/>
      <c r="L39" s="22"/>
      <c r="M39" s="22"/>
      <c r="N39" s="22"/>
      <c r="O39" s="22"/>
      <c r="P39" s="22"/>
    </row>
    <row r="40" spans="1:16" ht="39" customHeight="1" x14ac:dyDescent="0.15">
      <c r="A40" s="22"/>
      <c r="B40" s="35"/>
      <c r="C40" s="1175" t="s">
        <v>542</v>
      </c>
      <c r="D40" s="1176"/>
      <c r="E40" s="1177"/>
      <c r="F40" s="36">
        <v>0</v>
      </c>
      <c r="G40" s="37">
        <v>0.01</v>
      </c>
      <c r="H40" s="37">
        <v>0</v>
      </c>
      <c r="I40" s="37">
        <v>0</v>
      </c>
      <c r="J40" s="38">
        <v>0.65</v>
      </c>
      <c r="K40" s="22"/>
      <c r="L40" s="22"/>
      <c r="M40" s="22"/>
      <c r="N40" s="22"/>
      <c r="O40" s="22"/>
      <c r="P40" s="22"/>
    </row>
    <row r="41" spans="1:16" ht="39" customHeight="1" x14ac:dyDescent="0.15">
      <c r="A41" s="22"/>
      <c r="B41" s="35"/>
      <c r="C41" s="1175" t="s">
        <v>543</v>
      </c>
      <c r="D41" s="1176"/>
      <c r="E41" s="1177"/>
      <c r="F41" s="36">
        <v>7.0000000000000007E-2</v>
      </c>
      <c r="G41" s="37">
        <v>0.04</v>
      </c>
      <c r="H41" s="37" t="s">
        <v>544</v>
      </c>
      <c r="I41" s="37" t="s">
        <v>545</v>
      </c>
      <c r="J41" s="38">
        <v>0.06</v>
      </c>
      <c r="K41" s="22"/>
      <c r="L41" s="22"/>
      <c r="M41" s="22"/>
      <c r="N41" s="22"/>
      <c r="O41" s="22"/>
      <c r="P41" s="22"/>
    </row>
    <row r="42" spans="1:16" ht="39" customHeight="1" x14ac:dyDescent="0.15">
      <c r="A42" s="22"/>
      <c r="B42" s="39"/>
      <c r="C42" s="1175" t="s">
        <v>546</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547</v>
      </c>
      <c r="D43" s="1179"/>
      <c r="E43" s="1180"/>
      <c r="F43" s="41">
        <v>0.44</v>
      </c>
      <c r="G43" s="42">
        <v>0.33</v>
      </c>
      <c r="H43" s="42">
        <v>0.1</v>
      </c>
      <c r="I43" s="42">
        <v>0.06</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3923</v>
      </c>
      <c r="L45" s="60">
        <v>3634</v>
      </c>
      <c r="M45" s="60">
        <v>3587</v>
      </c>
      <c r="N45" s="60">
        <v>3459</v>
      </c>
      <c r="O45" s="61">
        <v>3298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v>1</v>
      </c>
      <c r="L47" s="64">
        <v>1</v>
      </c>
      <c r="M47" s="64">
        <v>1</v>
      </c>
      <c r="N47" s="64">
        <v>1</v>
      </c>
      <c r="O47" s="65">
        <v>1</v>
      </c>
      <c r="P47" s="48"/>
      <c r="Q47" s="48"/>
      <c r="R47" s="48"/>
      <c r="S47" s="48"/>
      <c r="T47" s="48"/>
      <c r="U47" s="48"/>
    </row>
    <row r="48" spans="1:21" ht="30.75" customHeight="1" x14ac:dyDescent="0.15">
      <c r="A48" s="48"/>
      <c r="B48" s="1193"/>
      <c r="C48" s="1194"/>
      <c r="D48" s="62"/>
      <c r="E48" s="1185" t="s">
        <v>15</v>
      </c>
      <c r="F48" s="1185"/>
      <c r="G48" s="1185"/>
      <c r="H48" s="1185"/>
      <c r="I48" s="1185"/>
      <c r="J48" s="1186"/>
      <c r="K48" s="63">
        <v>580</v>
      </c>
      <c r="L48" s="64">
        <v>595</v>
      </c>
      <c r="M48" s="64">
        <v>664</v>
      </c>
      <c r="N48" s="64">
        <v>646</v>
      </c>
      <c r="O48" s="65">
        <v>604</v>
      </c>
      <c r="P48" s="48"/>
      <c r="Q48" s="48"/>
      <c r="R48" s="48"/>
      <c r="S48" s="48"/>
      <c r="T48" s="48"/>
      <c r="U48" s="48"/>
    </row>
    <row r="49" spans="1:21" ht="30.75" customHeight="1" x14ac:dyDescent="0.15">
      <c r="A49" s="48"/>
      <c r="B49" s="1193"/>
      <c r="C49" s="1194"/>
      <c r="D49" s="62"/>
      <c r="E49" s="1185" t="s">
        <v>16</v>
      </c>
      <c r="F49" s="1185"/>
      <c r="G49" s="1185"/>
      <c r="H49" s="1185"/>
      <c r="I49" s="1185"/>
      <c r="J49" s="1186"/>
      <c r="K49" s="63">
        <v>23</v>
      </c>
      <c r="L49" s="64">
        <v>19</v>
      </c>
      <c r="M49" s="64">
        <v>15</v>
      </c>
      <c r="N49" s="64" t="s">
        <v>480</v>
      </c>
      <c r="O49" s="65" t="s">
        <v>480</v>
      </c>
      <c r="P49" s="48"/>
      <c r="Q49" s="48"/>
      <c r="R49" s="48"/>
      <c r="S49" s="48"/>
      <c r="T49" s="48"/>
      <c r="U49" s="48"/>
    </row>
    <row r="50" spans="1:21" ht="30.75" customHeight="1" x14ac:dyDescent="0.15">
      <c r="A50" s="48"/>
      <c r="B50" s="1193"/>
      <c r="C50" s="1194"/>
      <c r="D50" s="62"/>
      <c r="E50" s="1185" t="s">
        <v>17</v>
      </c>
      <c r="F50" s="1185"/>
      <c r="G50" s="1185"/>
      <c r="H50" s="1185"/>
      <c r="I50" s="1185"/>
      <c r="J50" s="1186"/>
      <c r="K50" s="63">
        <v>54</v>
      </c>
      <c r="L50" s="64">
        <v>56</v>
      </c>
      <c r="M50" s="64">
        <v>58</v>
      </c>
      <c r="N50" s="64">
        <v>59</v>
      </c>
      <c r="O50" s="65">
        <v>12</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0</v>
      </c>
      <c r="M51" s="64" t="s">
        <v>480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2855</v>
      </c>
      <c r="L52" s="64">
        <v>2507</v>
      </c>
      <c r="M52" s="64">
        <v>2533</v>
      </c>
      <c r="N52" s="64">
        <v>2587</v>
      </c>
      <c r="O52" s="65">
        <v>2457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1727</v>
      </c>
      <c r="L53" s="69">
        <v>1798</v>
      </c>
      <c r="M53" s="69">
        <v>1792</v>
      </c>
      <c r="N53" s="69">
        <v>1578</v>
      </c>
      <c r="O53" s="70">
        <v>1458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30495</v>
      </c>
      <c r="J41" s="83">
        <v>29567</v>
      </c>
      <c r="K41" s="83">
        <v>28591</v>
      </c>
      <c r="L41" s="83">
        <v>27700</v>
      </c>
      <c r="M41" s="84">
        <v>27153</v>
      </c>
    </row>
    <row r="42" spans="2:13" ht="27.75" customHeight="1" x14ac:dyDescent="0.15">
      <c r="B42" s="1201"/>
      <c r="C42" s="1202"/>
      <c r="D42" s="85"/>
      <c r="E42" s="1207" t="s">
        <v>26</v>
      </c>
      <c r="F42" s="1207"/>
      <c r="G42" s="1207"/>
      <c r="H42" s="1208"/>
      <c r="I42" s="86">
        <v>139</v>
      </c>
      <c r="J42" s="87">
        <v>93</v>
      </c>
      <c r="K42" s="87">
        <v>46</v>
      </c>
      <c r="L42" s="87" t="s">
        <v>480</v>
      </c>
      <c r="M42" s="88" t="s">
        <v>480</v>
      </c>
    </row>
    <row r="43" spans="2:13" ht="27.75" customHeight="1" x14ac:dyDescent="0.15">
      <c r="B43" s="1201"/>
      <c r="C43" s="1202"/>
      <c r="D43" s="85"/>
      <c r="E43" s="1207" t="s">
        <v>27</v>
      </c>
      <c r="F43" s="1207"/>
      <c r="G43" s="1207"/>
      <c r="H43" s="1208"/>
      <c r="I43" s="86">
        <v>8994</v>
      </c>
      <c r="J43" s="87">
        <v>9193</v>
      </c>
      <c r="K43" s="87">
        <v>9008</v>
      </c>
      <c r="L43" s="87">
        <v>8601</v>
      </c>
      <c r="M43" s="88">
        <v>8085</v>
      </c>
    </row>
    <row r="44" spans="2:13" ht="27.75" customHeight="1" x14ac:dyDescent="0.15">
      <c r="B44" s="1201"/>
      <c r="C44" s="1202"/>
      <c r="D44" s="85"/>
      <c r="E44" s="1207" t="s">
        <v>28</v>
      </c>
      <c r="F44" s="1207"/>
      <c r="G44" s="1207"/>
      <c r="H44" s="1208"/>
      <c r="I44" s="86">
        <v>73</v>
      </c>
      <c r="J44" s="87">
        <v>69</v>
      </c>
      <c r="K44" s="87">
        <v>68</v>
      </c>
      <c r="L44" s="87">
        <v>191</v>
      </c>
      <c r="M44" s="88">
        <v>353</v>
      </c>
    </row>
    <row r="45" spans="2:13" ht="27.75" customHeight="1" x14ac:dyDescent="0.15">
      <c r="B45" s="1201"/>
      <c r="C45" s="1202"/>
      <c r="D45" s="85"/>
      <c r="E45" s="1207" t="s">
        <v>29</v>
      </c>
      <c r="F45" s="1207"/>
      <c r="G45" s="1207"/>
      <c r="H45" s="1208"/>
      <c r="I45" s="86">
        <v>5849</v>
      </c>
      <c r="J45" s="87">
        <v>5819</v>
      </c>
      <c r="K45" s="87">
        <v>5566</v>
      </c>
      <c r="L45" s="87">
        <v>4930</v>
      </c>
      <c r="M45" s="88">
        <v>4653</v>
      </c>
    </row>
    <row r="46" spans="2:13" ht="27.75" customHeight="1" x14ac:dyDescent="0.15">
      <c r="B46" s="1201"/>
      <c r="C46" s="1202"/>
      <c r="D46" s="85"/>
      <c r="E46" s="1207" t="s">
        <v>30</v>
      </c>
      <c r="F46" s="1207"/>
      <c r="G46" s="1207"/>
      <c r="H46" s="1208"/>
      <c r="I46" s="86" t="s">
        <v>480</v>
      </c>
      <c r="J46" s="87" t="s">
        <v>480</v>
      </c>
      <c r="K46" s="87" t="s">
        <v>480</v>
      </c>
      <c r="L46" s="87" t="s">
        <v>480</v>
      </c>
      <c r="M46" s="88" t="s">
        <v>480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2402</v>
      </c>
      <c r="J49" s="87">
        <v>2505</v>
      </c>
      <c r="K49" s="87">
        <v>2834</v>
      </c>
      <c r="L49" s="87">
        <v>3009</v>
      </c>
      <c r="M49" s="88">
        <v>3087</v>
      </c>
    </row>
    <row r="50" spans="2:13" ht="27.75" customHeight="1" x14ac:dyDescent="0.15">
      <c r="B50" s="1201"/>
      <c r="C50" s="1202"/>
      <c r="D50" s="85"/>
      <c r="E50" s="1207" t="s">
        <v>35</v>
      </c>
      <c r="F50" s="1207"/>
      <c r="G50" s="1207"/>
      <c r="H50" s="1208"/>
      <c r="I50" s="86">
        <v>471</v>
      </c>
      <c r="J50" s="87">
        <v>436</v>
      </c>
      <c r="K50" s="87">
        <v>390</v>
      </c>
      <c r="L50" s="87">
        <v>328</v>
      </c>
      <c r="M50" s="88">
        <v>314</v>
      </c>
    </row>
    <row r="51" spans="2:13" ht="27.75" customHeight="1" x14ac:dyDescent="0.15">
      <c r="B51" s="1203"/>
      <c r="C51" s="1204"/>
      <c r="D51" s="85"/>
      <c r="E51" s="1207" t="s">
        <v>36</v>
      </c>
      <c r="F51" s="1207"/>
      <c r="G51" s="1207"/>
      <c r="H51" s="1208"/>
      <c r="I51" s="86">
        <v>22943</v>
      </c>
      <c r="J51" s="87">
        <v>23184</v>
      </c>
      <c r="K51" s="87">
        <v>23026</v>
      </c>
      <c r="L51" s="87">
        <v>22764</v>
      </c>
      <c r="M51" s="88">
        <v>23113</v>
      </c>
    </row>
    <row r="52" spans="2:13" ht="27.75" customHeight="1" thickBot="1" x14ac:dyDescent="0.2">
      <c r="B52" s="1211" t="s">
        <v>37</v>
      </c>
      <c r="C52" s="1212"/>
      <c r="D52" s="90"/>
      <c r="E52" s="1213" t="s">
        <v>38</v>
      </c>
      <c r="F52" s="1213"/>
      <c r="G52" s="1213"/>
      <c r="H52" s="1214"/>
      <c r="I52" s="91">
        <v>19734</v>
      </c>
      <c r="J52" s="92">
        <v>18616</v>
      </c>
      <c r="K52" s="92">
        <v>17029</v>
      </c>
      <c r="L52" s="92">
        <v>15323</v>
      </c>
      <c r="M52" s="93">
        <v>13730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565</v>
      </c>
      <c r="H51" s="1228"/>
      <c r="I51" s="1233" t="s">
        <v>566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567</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568</v>
      </c>
      <c r="H55" s="1239"/>
      <c r="I55" s="1237" t="s">
        <v>566</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567</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47" t="s">
        <v>570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565</v>
      </c>
      <c r="H73" s="1228"/>
      <c r="I73" s="1233" t="s">
        <v>566</v>
      </c>
      <c r="J73" s="1233"/>
      <c r="K73" s="1248">
        <v>197.6</v>
      </c>
      <c r="L73" s="1248">
        <v>192</v>
      </c>
      <c r="M73" s="1236">
        <v>174.5</v>
      </c>
      <c r="N73" s="1236">
        <v>161.4</v>
      </c>
      <c r="O73" s="1236">
        <v>143.19999999999999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572</v>
      </c>
      <c r="J75" s="1237"/>
      <c r="K75" s="1249">
        <v>19.399999999999999</v>
      </c>
      <c r="L75" s="1249">
        <v>18.600000000000001</v>
      </c>
      <c r="M75" s="1249">
        <v>18</v>
      </c>
      <c r="N75" s="1249">
        <v>17.8</v>
      </c>
      <c r="O75" s="1249">
        <v>16.7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568</v>
      </c>
      <c r="H77" s="1239"/>
      <c r="I77" s="1237" t="s">
        <v>566</v>
      </c>
      <c r="J77" s="1237"/>
      <c r="K77" s="1248">
        <v>88.3</v>
      </c>
      <c r="L77" s="1248">
        <v>76.2</v>
      </c>
      <c r="M77" s="1236">
        <v>65.3</v>
      </c>
      <c r="N77" s="1236">
        <v>60.8</v>
      </c>
      <c r="O77" s="1236">
        <v>58.5</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572</v>
      </c>
      <c r="J79" s="1246"/>
      <c r="K79" s="1251">
        <v>13.8</v>
      </c>
      <c r="L79" s="1251">
        <v>12.8</v>
      </c>
      <c r="M79" s="1251">
        <v>12</v>
      </c>
      <c r="N79" s="1251">
        <v>11.1</v>
      </c>
      <c r="O79" s="1251">
        <v>10.7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42884</v>
      </c>
      <c r="E3" s="116"/>
      <c r="F3" s="117">
        <v>67201</v>
      </c>
      <c r="G3" s="118"/>
      <c r="H3" s="119"/>
    </row>
    <row r="4" spans="1:8" x14ac:dyDescent="0.15">
      <c r="A4" s="120"/>
      <c r="B4" s="121"/>
      <c r="C4" s="122"/>
      <c r="D4" s="123">
        <v>20499</v>
      </c>
      <c r="E4" s="124"/>
      <c r="F4" s="125">
        <v>35210</v>
      </c>
      <c r="G4" s="126"/>
      <c r="H4" s="127"/>
    </row>
    <row r="5" spans="1:8" x14ac:dyDescent="0.15">
      <c r="A5" s="108" t="s">
        <v>514</v>
      </c>
      <c r="B5" s="113"/>
      <c r="C5" s="114"/>
      <c r="D5" s="115">
        <v>59848</v>
      </c>
      <c r="E5" s="116"/>
      <c r="F5" s="117">
        <v>75709</v>
      </c>
      <c r="G5" s="118"/>
      <c r="H5" s="119"/>
    </row>
    <row r="6" spans="1:8" x14ac:dyDescent="0.15">
      <c r="A6" s="120"/>
      <c r="B6" s="121"/>
      <c r="C6" s="122"/>
      <c r="D6" s="123">
        <v>19757</v>
      </c>
      <c r="E6" s="124"/>
      <c r="F6" s="125">
        <v>35212</v>
      </c>
      <c r="G6" s="126"/>
      <c r="H6" s="127"/>
    </row>
    <row r="7" spans="1:8" x14ac:dyDescent="0.15">
      <c r="A7" s="108" t="s">
        <v>515</v>
      </c>
      <c r="B7" s="113"/>
      <c r="C7" s="114"/>
      <c r="D7" s="115">
        <v>72672</v>
      </c>
      <c r="E7" s="116"/>
      <c r="F7" s="117">
        <v>90961</v>
      </c>
      <c r="G7" s="118"/>
      <c r="H7" s="119"/>
    </row>
    <row r="8" spans="1:8" x14ac:dyDescent="0.15">
      <c r="A8" s="120"/>
      <c r="B8" s="121"/>
      <c r="C8" s="122"/>
      <c r="D8" s="123">
        <v>26912</v>
      </c>
      <c r="E8" s="124"/>
      <c r="F8" s="125">
        <v>37720</v>
      </c>
      <c r="G8" s="126"/>
      <c r="H8" s="127"/>
    </row>
    <row r="9" spans="1:8" x14ac:dyDescent="0.15">
      <c r="A9" s="108" t="s">
        <v>516</v>
      </c>
      <c r="B9" s="113"/>
      <c r="C9" s="114"/>
      <c r="D9" s="115">
        <v>79141</v>
      </c>
      <c r="E9" s="116"/>
      <c r="F9" s="117">
        <v>106614</v>
      </c>
      <c r="G9" s="118"/>
      <c r="H9" s="119"/>
    </row>
    <row r="10" spans="1:8" x14ac:dyDescent="0.15">
      <c r="A10" s="120"/>
      <c r="B10" s="121"/>
      <c r="C10" s="122"/>
      <c r="D10" s="123">
        <v>39762</v>
      </c>
      <c r="E10" s="124"/>
      <c r="F10" s="125">
        <v>45545</v>
      </c>
      <c r="G10" s="126"/>
      <c r="H10" s="127"/>
    </row>
    <row r="11" spans="1:8" x14ac:dyDescent="0.15">
      <c r="A11" s="108" t="s">
        <v>517</v>
      </c>
      <c r="B11" s="113"/>
      <c r="C11" s="114"/>
      <c r="D11" s="115">
        <v>75083</v>
      </c>
      <c r="E11" s="116"/>
      <c r="F11" s="117">
        <v>85459</v>
      </c>
      <c r="G11" s="118"/>
      <c r="H11" s="119"/>
    </row>
    <row r="12" spans="1:8" x14ac:dyDescent="0.15">
      <c r="A12" s="120"/>
      <c r="B12" s="121"/>
      <c r="C12" s="128"/>
      <c r="D12" s="123">
        <v>42292</v>
      </c>
      <c r="E12" s="124"/>
      <c r="F12" s="125">
        <v>44378</v>
      </c>
      <c r="G12" s="126"/>
      <c r="H12" s="127"/>
    </row>
    <row r="13" spans="1:8" x14ac:dyDescent="0.15">
      <c r="A13" s="108"/>
      <c r="B13" s="113"/>
      <c r="C13" s="129"/>
      <c r="D13" s="130">
        <v>65926</v>
      </c>
      <c r="E13" s="131"/>
      <c r="F13" s="132">
        <v>85189</v>
      </c>
      <c r="G13" s="133"/>
      <c r="H13" s="119"/>
    </row>
    <row r="14" spans="1:8" x14ac:dyDescent="0.15">
      <c r="A14" s="120"/>
      <c r="B14" s="121"/>
      <c r="C14" s="122"/>
      <c r="D14" s="123">
        <v>29844</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6.79</v>
      </c>
      <c r="C19" s="134">
        <f>ROUND(VALUE(SUBSTITUTE(実質収支比率等に係る経年分析!G$48,"▲","-")),2)</f>
        <v>5.24</v>
      </c>
      <c r="D19" s="134">
        <f>ROUND(VALUE(SUBSTITUTE(実質収支比率等に係る経年分析!H$48,"▲","-")),2)</f>
        <v>5.61</v>
      </c>
      <c r="E19" s="134">
        <f>ROUND(VALUE(SUBSTITUTE(実質収支比率等に係る経年分析!I$48,"▲","-")),2)</f>
        <v>2.29</v>
      </c>
      <c r="F19" s="134">
        <f>ROUND(VALUE(SUBSTITUTE(実質収支比率等に係る経年分析!J$48,"▲","-")),2)</f>
        <v>5.36</v>
      </c>
    </row>
    <row r="20" spans="1:11" x14ac:dyDescent="0.15">
      <c r="A20" s="134" t="s">
        <v>43</v>
      </c>
      <c r="B20" s="134">
        <f>ROUND(VALUE(SUBSTITUTE(実質収支比率等に係る経年分析!F$47,"▲","-")),2)</f>
        <v>10.77</v>
      </c>
      <c r="C20" s="134">
        <f>ROUND(VALUE(SUBSTITUTE(実質収支比率等に係る経年分析!G$47,"▲","-")),2)</f>
        <v>13.82</v>
      </c>
      <c r="D20" s="134">
        <f>ROUND(VALUE(SUBSTITUTE(実質収支比率等に係る経年分析!H$47,"▲","-")),2)</f>
        <v>17.41</v>
      </c>
      <c r="E20" s="134">
        <f>ROUND(VALUE(SUBSTITUTE(実質収支比率等に係る経年分析!I$47,"▲","-")),2)</f>
        <v>19.39</v>
      </c>
      <c r="F20" s="134">
        <f>ROUND(VALUE(SUBSTITUTE(実質収支比率等に係る経年分析!J$47,"▲","-")),2)</f>
        <v>19.47</v>
      </c>
    </row>
    <row r="21" spans="1:11" x14ac:dyDescent="0.15">
      <c r="A21" s="134" t="s">
        <v>44</v>
      </c>
      <c r="B21" s="134">
        <f>IF(ISNUMBER(VALUE(SUBSTITUTE(実質収支比率等に係る経年分析!F$49,"▲","-"))),ROUND(VALUE(SUBSTITUTE(実質収支比率等に係る経年分析!F$49,"▲","-")),2),NA())</f>
        <v>6.37</v>
      </c>
      <c r="C21" s="134">
        <f>IF(ISNUMBER(VALUE(SUBSTITUTE(実質収支比率等に係る経年分析!G$49,"▲","-"))),ROUND(VALUE(SUBSTITUTE(実質収支比率等に係る経年分析!G$49,"▲","-")),2),NA())</f>
        <v>0.59</v>
      </c>
      <c r="D21" s="134">
        <f>IF(ISNUMBER(VALUE(SUBSTITUTE(実質収支比率等に係る経年分析!H$49,"▲","-"))),ROUND(VALUE(SUBSTITUTE(実質収支比率等に係る経年分析!H$49,"▲","-")),2),NA())</f>
        <v>4.12</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3.1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f>IF(ROUND(VALUE(SUBSTITUTE(連結実質赤字比率に係る赤字・黒字の構成分析!H$41,"▲", "-")), 2) &lt; 0, ABS(ROUND(VALUE(SUBSTITUTE(連結実質赤字比率に係る赤字・黒字の構成分析!H$41,"▲", "-")), 2)), NA())</f>
        <v>0.02</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0.09</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0.65</v>
      </c>
    </row>
    <row r="31" spans="1:11" x14ac:dyDescent="0.15">
      <c r="A31" s="135" t="str">
        <f>IF(連結実質赤字比率に係る赤字・黒字の構成分析!C$39="",NA(),連結実質赤字比率に係る赤字・黒字の構成分析!C$39)</f>
        <v>介護老人保健施設事業特別会計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4.25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4.67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4.46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4.04</v>
      </c>
    </row>
    <row r="32" spans="1:11" x14ac:dyDescent="0.15">
      <c r="A32" s="135" t="str">
        <f>IF(連結実質赤字比率に係る赤字・黒字の構成分析!C$38="",NA(),連結実質赤字比率に係る赤字・黒字の構成分析!C$38)</f>
        <v>病院事業特別会計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8.0299999999999994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8.11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6.27</v>
      </c>
    </row>
    <row r="33" spans="1:16" x14ac:dyDescent="0.15">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8.0500000000000007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8.0299999999999994</v>
      </c>
    </row>
    <row r="35" spans="1:16" x14ac:dyDescent="0.15">
      <c r="A35" s="135" t="str">
        <f>IF(連結実質赤字比率に係る赤字・黒字の構成分析!C$35="",NA(),連結実質赤字比率に係る赤字・黒字の構成分析!C$35)</f>
        <v>住宅新築資金等貸付事業特別会計</v>
      </c>
      <c r="B35" s="135">
        <f>IF(ROUND(VALUE(SUBSTITUTE(連結実質赤字比率に係る赤字・黒字の構成分析!F$35,"▲", "-")), 2) &lt; 0, ABS(ROUND(VALUE(SUBSTITUTE(連結実質赤字比率に係る赤字・黒字の構成分析!F$35,"▲", "-")), 2)), NA())</f>
        <v>2.96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3.06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2.9</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2.8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2.69</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保養センター事業特別会計</v>
      </c>
      <c r="B36" s="135">
        <f>IF(ROUND(VALUE(SUBSTITUTE(連結実質赤字比率に係る赤字・黒字の構成分析!F$34,"▲", "-")), 2) &lt; 0, ABS(ROUND(VALUE(SUBSTITUTE(連結実質赤字比率に係る赤字・黒字の構成分析!F$34,"▲", "-")), 2)), NA())</f>
        <v>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8.8000000000000007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9.27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6.66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4.96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2855</v>
      </c>
      <c r="E42" s="136"/>
      <c r="F42" s="136"/>
      <c r="G42" s="136">
        <f>'実質公債費比率（分子）の構造'!L$52</f>
        <v>2507</v>
      </c>
      <c r="H42" s="136"/>
      <c r="I42" s="136"/>
      <c r="J42" s="136">
        <f>'実質公債費比率（分子）の構造'!M$52</f>
        <v>2533</v>
      </c>
      <c r="K42" s="136"/>
      <c r="L42" s="136"/>
      <c r="M42" s="136">
        <f>'実質公債費比率（分子）の構造'!N$52</f>
        <v>2587</v>
      </c>
      <c r="N42" s="136"/>
      <c r="O42" s="136"/>
      <c r="P42" s="136">
        <f>'実質公債費比率（分子）の構造'!O$52</f>
        <v>2457</v>
      </c>
    </row>
    <row r="43" spans="1:16" x14ac:dyDescent="0.15">
      <c r="A43" s="136" t="s">
        <v>52</v>
      </c>
      <c r="B43" s="136">
        <f>'実質公債費比率（分子）の構造'!K$51</f>
        <v>1</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54</v>
      </c>
      <c r="C44" s="136"/>
      <c r="D44" s="136"/>
      <c r="E44" s="136">
        <f>'実質公債費比率（分子）の構造'!L$50</f>
        <v>56</v>
      </c>
      <c r="F44" s="136"/>
      <c r="G44" s="136"/>
      <c r="H44" s="136">
        <f>'実質公債費比率（分子）の構造'!M$50</f>
        <v>58</v>
      </c>
      <c r="I44" s="136"/>
      <c r="J44" s="136"/>
      <c r="K44" s="136">
        <f>'実質公債費比率（分子）の構造'!N$50</f>
        <v>59</v>
      </c>
      <c r="L44" s="136"/>
      <c r="M44" s="136"/>
      <c r="N44" s="136">
        <f>'実質公債費比率（分子）の構造'!O$50</f>
        <v>12</v>
      </c>
      <c r="O44" s="136"/>
      <c r="P44" s="136"/>
    </row>
    <row r="45" spans="1:16" x14ac:dyDescent="0.15">
      <c r="A45" s="136" t="s">
        <v>54</v>
      </c>
      <c r="B45" s="136">
        <f>'実質公債費比率（分子）の構造'!K$49</f>
        <v>23</v>
      </c>
      <c r="C45" s="136"/>
      <c r="D45" s="136"/>
      <c r="E45" s="136">
        <f>'実質公債費比率（分子）の構造'!L$49</f>
        <v>19</v>
      </c>
      <c r="F45" s="136"/>
      <c r="G45" s="136"/>
      <c r="H45" s="136">
        <f>'実質公債費比率（分子）の構造'!M$49</f>
        <v>15</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580</v>
      </c>
      <c r="C46" s="136"/>
      <c r="D46" s="136"/>
      <c r="E46" s="136">
        <f>'実質公債費比率（分子）の構造'!L$48</f>
        <v>595</v>
      </c>
      <c r="F46" s="136"/>
      <c r="G46" s="136"/>
      <c r="H46" s="136">
        <f>'実質公債費比率（分子）の構造'!M$48</f>
        <v>664</v>
      </c>
      <c r="I46" s="136"/>
      <c r="J46" s="136"/>
      <c r="K46" s="136">
        <f>'実質公債費比率（分子）の構造'!N$48</f>
        <v>646</v>
      </c>
      <c r="L46" s="136"/>
      <c r="M46" s="136"/>
      <c r="N46" s="136">
        <f>'実質公債費比率（分子）の構造'!O$48</f>
        <v>604</v>
      </c>
      <c r="O46" s="136"/>
      <c r="P46" s="136"/>
    </row>
    <row r="47" spans="1:16" x14ac:dyDescent="0.15">
      <c r="A47" s="136" t="s">
        <v>56</v>
      </c>
      <c r="B47" s="136">
        <f>'実質公債費比率（分子）の構造'!K$47</f>
        <v>1</v>
      </c>
      <c r="C47" s="136"/>
      <c r="D47" s="136"/>
      <c r="E47" s="136">
        <f>'実質公債費比率（分子）の構造'!L$47</f>
        <v>1</v>
      </c>
      <c r="F47" s="136"/>
      <c r="G47" s="136"/>
      <c r="H47" s="136">
        <f>'実質公債費比率（分子）の構造'!M$47</f>
        <v>1</v>
      </c>
      <c r="I47" s="136"/>
      <c r="J47" s="136"/>
      <c r="K47" s="136">
        <f>'実質公債費比率（分子）の構造'!N$47</f>
        <v>1</v>
      </c>
      <c r="L47" s="136"/>
      <c r="M47" s="136"/>
      <c r="N47" s="136">
        <f>'実質公債費比率（分子）の構造'!O$47</f>
        <v>1</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3923</v>
      </c>
      <c r="C49" s="136"/>
      <c r="D49" s="136"/>
      <c r="E49" s="136">
        <f>'実質公債費比率（分子）の構造'!L$45</f>
        <v>3634</v>
      </c>
      <c r="F49" s="136"/>
      <c r="G49" s="136"/>
      <c r="H49" s="136">
        <f>'実質公債費比率（分子）の構造'!M$45</f>
        <v>3587</v>
      </c>
      <c r="I49" s="136"/>
      <c r="J49" s="136"/>
      <c r="K49" s="136">
        <f>'実質公債費比率（分子）の構造'!N$45</f>
        <v>3459</v>
      </c>
      <c r="L49" s="136"/>
      <c r="M49" s="136"/>
      <c r="N49" s="136">
        <f>'実質公債費比率（分子）の構造'!O$45</f>
        <v>3298</v>
      </c>
      <c r="O49" s="136"/>
      <c r="P49" s="136"/>
    </row>
    <row r="50" spans="1:16" x14ac:dyDescent="0.15">
      <c r="A50" s="136" t="s">
        <v>59</v>
      </c>
      <c r="B50" s="136" t="e">
        <f>NA()</f>
        <v>#N/A</v>
      </c>
      <c r="C50" s="136">
        <f>IF(ISNUMBER('実質公債費比率（分子）の構造'!K$53),'実質公債費比率（分子）の構造'!K$53,NA())</f>
        <v>1727</v>
      </c>
      <c r="D50" s="136" t="e">
        <f>NA()</f>
        <v>#N/A</v>
      </c>
      <c r="E50" s="136" t="e">
        <f>NA()</f>
        <v>#N/A</v>
      </c>
      <c r="F50" s="136">
        <f>IF(ISNUMBER('実質公債費比率（分子）の構造'!L$53),'実質公債費比率（分子）の構造'!L$53,NA())</f>
        <v>1798</v>
      </c>
      <c r="G50" s="136" t="e">
        <f>NA()</f>
        <v>#N/A</v>
      </c>
      <c r="H50" s="136" t="e">
        <f>NA()</f>
        <v>#N/A</v>
      </c>
      <c r="I50" s="136">
        <f>IF(ISNUMBER('実質公債費比率（分子）の構造'!M$53),'実質公債費比率（分子）の構造'!M$53,NA())</f>
        <v>1792</v>
      </c>
      <c r="J50" s="136" t="e">
        <f>NA()</f>
        <v>#N/A</v>
      </c>
      <c r="K50" s="136" t="e">
        <f>NA()</f>
        <v>#N/A</v>
      </c>
      <c r="L50" s="136">
        <f>IF(ISNUMBER('実質公債費比率（分子）の構造'!N$53),'実質公債費比率（分子）の構造'!N$53,NA())</f>
        <v>1578</v>
      </c>
      <c r="M50" s="136" t="e">
        <f>NA()</f>
        <v>#N/A</v>
      </c>
      <c r="N50" s="136" t="e">
        <f>NA()</f>
        <v>#N/A</v>
      </c>
      <c r="O50" s="136">
        <f>IF(ISNUMBER('実質公債費比率（分子）の構造'!O$53),'実質公債費比率（分子）の構造'!O$53,NA())</f>
        <v>1458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22943</v>
      </c>
      <c r="E56" s="135"/>
      <c r="F56" s="135"/>
      <c r="G56" s="135">
        <f>'将来負担比率（分子）の構造'!J$51</f>
        <v>23184</v>
      </c>
      <c r="H56" s="135"/>
      <c r="I56" s="135"/>
      <c r="J56" s="135">
        <f>'将来負担比率（分子）の構造'!K$51</f>
        <v>23026</v>
      </c>
      <c r="K56" s="135"/>
      <c r="L56" s="135"/>
      <c r="M56" s="135">
        <f>'将来負担比率（分子）の構造'!L$51</f>
        <v>22764</v>
      </c>
      <c r="N56" s="135"/>
      <c r="O56" s="135"/>
      <c r="P56" s="135">
        <f>'将来負担比率（分子）の構造'!M$51</f>
        <v>23113</v>
      </c>
    </row>
    <row r="57" spans="1:16" x14ac:dyDescent="0.15">
      <c r="A57" s="135" t="s">
        <v>35</v>
      </c>
      <c r="B57" s="135"/>
      <c r="C57" s="135"/>
      <c r="D57" s="135">
        <f>'将来負担比率（分子）の構造'!I$50</f>
        <v>471</v>
      </c>
      <c r="E57" s="135"/>
      <c r="F57" s="135"/>
      <c r="G57" s="135">
        <f>'将来負担比率（分子）の構造'!J$50</f>
        <v>436</v>
      </c>
      <c r="H57" s="135"/>
      <c r="I57" s="135"/>
      <c r="J57" s="135">
        <f>'将来負担比率（分子）の構造'!K$50</f>
        <v>390</v>
      </c>
      <c r="K57" s="135"/>
      <c r="L57" s="135"/>
      <c r="M57" s="135">
        <f>'将来負担比率（分子）の構造'!L$50</f>
        <v>328</v>
      </c>
      <c r="N57" s="135"/>
      <c r="O57" s="135"/>
      <c r="P57" s="135">
        <f>'将来負担比率（分子）の構造'!M$50</f>
        <v>314</v>
      </c>
    </row>
    <row r="58" spans="1:16" x14ac:dyDescent="0.15">
      <c r="A58" s="135" t="s">
        <v>34</v>
      </c>
      <c r="B58" s="135"/>
      <c r="C58" s="135"/>
      <c r="D58" s="135">
        <f>'将来負担比率（分子）の構造'!I$49</f>
        <v>2402</v>
      </c>
      <c r="E58" s="135"/>
      <c r="F58" s="135"/>
      <c r="G58" s="135">
        <f>'将来負担比率（分子）の構造'!J$49</f>
        <v>2505</v>
      </c>
      <c r="H58" s="135"/>
      <c r="I58" s="135"/>
      <c r="J58" s="135">
        <f>'将来負担比率（分子）の構造'!K$49</f>
        <v>2834</v>
      </c>
      <c r="K58" s="135"/>
      <c r="L58" s="135"/>
      <c r="M58" s="135">
        <f>'将来負担比率（分子）の構造'!L$49</f>
        <v>3009</v>
      </c>
      <c r="N58" s="135"/>
      <c r="O58" s="135"/>
      <c r="P58" s="135">
        <f>'将来負担比率（分子）の構造'!M$49</f>
        <v>3087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5849</v>
      </c>
      <c r="C62" s="135"/>
      <c r="D62" s="135"/>
      <c r="E62" s="135">
        <f>'将来負担比率（分子）の構造'!J$45</f>
        <v>5819</v>
      </c>
      <c r="F62" s="135"/>
      <c r="G62" s="135"/>
      <c r="H62" s="135">
        <f>'将来負担比率（分子）の構造'!K$45</f>
        <v>5566</v>
      </c>
      <c r="I62" s="135"/>
      <c r="J62" s="135"/>
      <c r="K62" s="135">
        <f>'将来負担比率（分子）の構造'!L$45</f>
        <v>4930</v>
      </c>
      <c r="L62" s="135"/>
      <c r="M62" s="135"/>
      <c r="N62" s="135">
        <f>'将来負担比率（分子）の構造'!M$45</f>
        <v>4653</v>
      </c>
      <c r="O62" s="135"/>
      <c r="P62" s="135"/>
    </row>
    <row r="63" spans="1:16" x14ac:dyDescent="0.15">
      <c r="A63" s="135" t="s">
        <v>28</v>
      </c>
      <c r="B63" s="135">
        <f>'将来負担比率（分子）の構造'!I$44</f>
        <v>73</v>
      </c>
      <c r="C63" s="135"/>
      <c r="D63" s="135"/>
      <c r="E63" s="135">
        <f>'将来負担比率（分子）の構造'!J$44</f>
        <v>69</v>
      </c>
      <c r="F63" s="135"/>
      <c r="G63" s="135"/>
      <c r="H63" s="135">
        <f>'将来負担比率（分子）の構造'!K$44</f>
        <v>68</v>
      </c>
      <c r="I63" s="135"/>
      <c r="J63" s="135"/>
      <c r="K63" s="135">
        <f>'将来負担比率（分子）の構造'!L$44</f>
        <v>191</v>
      </c>
      <c r="L63" s="135"/>
      <c r="M63" s="135"/>
      <c r="N63" s="135">
        <f>'将来負担比率（分子）の構造'!M$44</f>
        <v>353</v>
      </c>
      <c r="O63" s="135"/>
      <c r="P63" s="135"/>
    </row>
    <row r="64" spans="1:16" x14ac:dyDescent="0.15">
      <c r="A64" s="135" t="s">
        <v>27</v>
      </c>
      <c r="B64" s="135">
        <f>'将来負担比率（分子）の構造'!I$43</f>
        <v>8994</v>
      </c>
      <c r="C64" s="135"/>
      <c r="D64" s="135"/>
      <c r="E64" s="135">
        <f>'将来負担比率（分子）の構造'!J$43</f>
        <v>9193</v>
      </c>
      <c r="F64" s="135"/>
      <c r="G64" s="135"/>
      <c r="H64" s="135">
        <f>'将来負担比率（分子）の構造'!K$43</f>
        <v>9008</v>
      </c>
      <c r="I64" s="135"/>
      <c r="J64" s="135"/>
      <c r="K64" s="135">
        <f>'将来負担比率（分子）の構造'!L$43</f>
        <v>8601</v>
      </c>
      <c r="L64" s="135"/>
      <c r="M64" s="135"/>
      <c r="N64" s="135">
        <f>'将来負担比率（分子）の構造'!M$43</f>
        <v>8085</v>
      </c>
      <c r="O64" s="135"/>
      <c r="P64" s="135"/>
    </row>
    <row r="65" spans="1:16" x14ac:dyDescent="0.15">
      <c r="A65" s="135" t="s">
        <v>26</v>
      </c>
      <c r="B65" s="135">
        <f>'将来負担比率（分子）の構造'!I$42</f>
        <v>139</v>
      </c>
      <c r="C65" s="135"/>
      <c r="D65" s="135"/>
      <c r="E65" s="135">
        <f>'将来負担比率（分子）の構造'!J$42</f>
        <v>93</v>
      </c>
      <c r="F65" s="135"/>
      <c r="G65" s="135"/>
      <c r="H65" s="135">
        <f>'将来負担比率（分子）の構造'!K$42</f>
        <v>46</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30495</v>
      </c>
      <c r="C66" s="135"/>
      <c r="D66" s="135"/>
      <c r="E66" s="135">
        <f>'将来負担比率（分子）の構造'!J$41</f>
        <v>29567</v>
      </c>
      <c r="F66" s="135"/>
      <c r="G66" s="135"/>
      <c r="H66" s="135">
        <f>'将来負担比率（分子）の構造'!K$41</f>
        <v>28591</v>
      </c>
      <c r="I66" s="135"/>
      <c r="J66" s="135"/>
      <c r="K66" s="135">
        <f>'将来負担比率（分子）の構造'!L$41</f>
        <v>27700</v>
      </c>
      <c r="L66" s="135"/>
      <c r="M66" s="135"/>
      <c r="N66" s="135">
        <f>'将来負担比率（分子）の構造'!M$41</f>
        <v>27153</v>
      </c>
      <c r="O66" s="135"/>
      <c r="P66" s="135"/>
    </row>
    <row r="67" spans="1:16" x14ac:dyDescent="0.15">
      <c r="A67" s="135" t="s">
        <v>63</v>
      </c>
      <c r="B67" s="135" t="e">
        <f>NA()</f>
        <v>#N/A</v>
      </c>
      <c r="C67" s="135">
        <f>IF(ISNUMBER('将来負担比率（分子）の構造'!I$52), IF('将来負担比率（分子）の構造'!I$52 &lt; 0, 0, '将来負担比率（分子）の構造'!I$52), NA())</f>
        <v>19734</v>
      </c>
      <c r="D67" s="135" t="e">
        <f>NA()</f>
        <v>#N/A</v>
      </c>
      <c r="E67" s="135" t="e">
        <f>NA()</f>
        <v>#N/A</v>
      </c>
      <c r="F67" s="135">
        <f>IF(ISNUMBER('将来負担比率（分子）の構造'!J$52), IF('将来負担比率（分子）の構造'!J$52 &lt; 0, 0, '将来負担比率（分子）の構造'!J$52), NA())</f>
        <v>18616</v>
      </c>
      <c r="G67" s="135" t="e">
        <f>NA()</f>
        <v>#N/A</v>
      </c>
      <c r="H67" s="135" t="e">
        <f>NA()</f>
        <v>#N/A</v>
      </c>
      <c r="I67" s="135">
        <f>IF(ISNUMBER('将来負担比率（分子）の構造'!K$52), IF('将来負担比率（分子）の構造'!K$52 &lt; 0, 0, '将来負担比率（分子）の構造'!K$52), NA())</f>
        <v>17029</v>
      </c>
      <c r="J67" s="135" t="e">
        <f>NA()</f>
        <v>#N/A</v>
      </c>
      <c r="K67" s="135" t="e">
        <f>NA()</f>
        <v>#N/A</v>
      </c>
      <c r="L67" s="135">
        <f>IF(ISNUMBER('将来負担比率（分子）の構造'!L$52), IF('将来負担比率（分子）の構造'!L$52 &lt; 0, 0, '将来負担比率（分子）の構造'!L$52), NA())</f>
        <v>15323</v>
      </c>
      <c r="M67" s="135" t="e">
        <f>NA()</f>
        <v>#N/A</v>
      </c>
      <c r="N67" s="135" t="e">
        <f>NA()</f>
        <v>#N/A</v>
      </c>
      <c r="O67" s="135">
        <f>IF(ISNUMBER('将来負担比率（分子）の構造'!M$52), IF('将来負担比率（分子）の構造'!M$52 &lt; 0, 0, '将来負担比率（分子）の構造'!M$52), NA())</f>
        <v>13730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2750343</v>
      </c>
      <c r="S5" s="613"/>
      <c r="T5" s="613"/>
      <c r="U5" s="613"/>
      <c r="V5" s="613"/>
      <c r="W5" s="613"/>
      <c r="X5" s="613"/>
      <c r="Y5" s="614"/>
      <c r="Z5" s="615">
        <v>14.1</v>
      </c>
      <c r="AA5" s="615"/>
      <c r="AB5" s="615"/>
      <c r="AC5" s="615"/>
      <c r="AD5" s="616">
        <v>2750343</v>
      </c>
      <c r="AE5" s="616"/>
      <c r="AF5" s="616"/>
      <c r="AG5" s="616"/>
      <c r="AH5" s="616"/>
      <c r="AI5" s="616"/>
      <c r="AJ5" s="616"/>
      <c r="AK5" s="616"/>
      <c r="AL5" s="617">
        <v>23.9</v>
      </c>
      <c r="AM5" s="618"/>
      <c r="AN5" s="618"/>
      <c r="AO5" s="619"/>
      <c r="AP5" s="609" t="s">
        <v>208</v>
      </c>
      <c r="AQ5" s="610"/>
      <c r="AR5" s="610"/>
      <c r="AS5" s="610"/>
      <c r="AT5" s="610"/>
      <c r="AU5" s="610"/>
      <c r="AV5" s="610"/>
      <c r="AW5" s="610"/>
      <c r="AX5" s="610"/>
      <c r="AY5" s="610"/>
      <c r="AZ5" s="610"/>
      <c r="BA5" s="610"/>
      <c r="BB5" s="610"/>
      <c r="BC5" s="610"/>
      <c r="BD5" s="610"/>
      <c r="BE5" s="610"/>
      <c r="BF5" s="611"/>
      <c r="BG5" s="623">
        <v>2750343</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208533</v>
      </c>
      <c r="S6" s="624"/>
      <c r="T6" s="624"/>
      <c r="U6" s="624"/>
      <c r="V6" s="624"/>
      <c r="W6" s="624"/>
      <c r="X6" s="624"/>
      <c r="Y6" s="625"/>
      <c r="Z6" s="626">
        <v>1.1000000000000001</v>
      </c>
      <c r="AA6" s="626"/>
      <c r="AB6" s="626"/>
      <c r="AC6" s="626"/>
      <c r="AD6" s="627">
        <v>208533</v>
      </c>
      <c r="AE6" s="627"/>
      <c r="AF6" s="627"/>
      <c r="AG6" s="627"/>
      <c r="AH6" s="627"/>
      <c r="AI6" s="627"/>
      <c r="AJ6" s="627"/>
      <c r="AK6" s="627"/>
      <c r="AL6" s="628">
        <v>1.8</v>
      </c>
      <c r="AM6" s="629"/>
      <c r="AN6" s="629"/>
      <c r="AO6" s="630"/>
      <c r="AP6" s="620" t="s">
        <v>214</v>
      </c>
      <c r="AQ6" s="621"/>
      <c r="AR6" s="621"/>
      <c r="AS6" s="621"/>
      <c r="AT6" s="621"/>
      <c r="AU6" s="621"/>
      <c r="AV6" s="621"/>
      <c r="AW6" s="621"/>
      <c r="AX6" s="621"/>
      <c r="AY6" s="621"/>
      <c r="AZ6" s="621"/>
      <c r="BA6" s="621"/>
      <c r="BB6" s="621"/>
      <c r="BC6" s="621"/>
      <c r="BD6" s="621"/>
      <c r="BE6" s="621"/>
      <c r="BF6" s="622"/>
      <c r="BG6" s="623">
        <v>2750343</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146816</v>
      </c>
      <c r="CS6" s="624"/>
      <c r="CT6" s="624"/>
      <c r="CU6" s="624"/>
      <c r="CV6" s="624"/>
      <c r="CW6" s="624"/>
      <c r="CX6" s="624"/>
      <c r="CY6" s="625"/>
      <c r="CZ6" s="626">
        <v>0.8</v>
      </c>
      <c r="DA6" s="626"/>
      <c r="DB6" s="626"/>
      <c r="DC6" s="626"/>
      <c r="DD6" s="632" t="s">
        <v>209</v>
      </c>
      <c r="DE6" s="624"/>
      <c r="DF6" s="624"/>
      <c r="DG6" s="624"/>
      <c r="DH6" s="624"/>
      <c r="DI6" s="624"/>
      <c r="DJ6" s="624"/>
      <c r="DK6" s="624"/>
      <c r="DL6" s="624"/>
      <c r="DM6" s="624"/>
      <c r="DN6" s="624"/>
      <c r="DO6" s="624"/>
      <c r="DP6" s="625"/>
      <c r="DQ6" s="632">
        <v>146778</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8459</v>
      </c>
      <c r="S7" s="624"/>
      <c r="T7" s="624"/>
      <c r="U7" s="624"/>
      <c r="V7" s="624"/>
      <c r="W7" s="624"/>
      <c r="X7" s="624"/>
      <c r="Y7" s="625"/>
      <c r="Z7" s="626">
        <v>0</v>
      </c>
      <c r="AA7" s="626"/>
      <c r="AB7" s="626"/>
      <c r="AC7" s="626"/>
      <c r="AD7" s="627">
        <v>8459</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1302833</v>
      </c>
      <c r="BH7" s="624"/>
      <c r="BI7" s="624"/>
      <c r="BJ7" s="624"/>
      <c r="BK7" s="624"/>
      <c r="BL7" s="624"/>
      <c r="BM7" s="624"/>
      <c r="BN7" s="625"/>
      <c r="BO7" s="626">
        <v>47.4</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2117789</v>
      </c>
      <c r="CS7" s="624"/>
      <c r="CT7" s="624"/>
      <c r="CU7" s="624"/>
      <c r="CV7" s="624"/>
      <c r="CW7" s="624"/>
      <c r="CX7" s="624"/>
      <c r="CY7" s="625"/>
      <c r="CZ7" s="626">
        <v>11.3</v>
      </c>
      <c r="DA7" s="626"/>
      <c r="DB7" s="626"/>
      <c r="DC7" s="626"/>
      <c r="DD7" s="632">
        <v>7482</v>
      </c>
      <c r="DE7" s="624"/>
      <c r="DF7" s="624"/>
      <c r="DG7" s="624"/>
      <c r="DH7" s="624"/>
      <c r="DI7" s="624"/>
      <c r="DJ7" s="624"/>
      <c r="DK7" s="624"/>
      <c r="DL7" s="624"/>
      <c r="DM7" s="624"/>
      <c r="DN7" s="624"/>
      <c r="DO7" s="624"/>
      <c r="DP7" s="625"/>
      <c r="DQ7" s="632">
        <v>1794575</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35311</v>
      </c>
      <c r="S8" s="624"/>
      <c r="T8" s="624"/>
      <c r="U8" s="624"/>
      <c r="V8" s="624"/>
      <c r="W8" s="624"/>
      <c r="X8" s="624"/>
      <c r="Y8" s="625"/>
      <c r="Z8" s="626">
        <v>0.2</v>
      </c>
      <c r="AA8" s="626"/>
      <c r="AB8" s="626"/>
      <c r="AC8" s="626"/>
      <c r="AD8" s="627">
        <v>35311</v>
      </c>
      <c r="AE8" s="627"/>
      <c r="AF8" s="627"/>
      <c r="AG8" s="627"/>
      <c r="AH8" s="627"/>
      <c r="AI8" s="627"/>
      <c r="AJ8" s="627"/>
      <c r="AK8" s="627"/>
      <c r="AL8" s="628">
        <v>0.3</v>
      </c>
      <c r="AM8" s="629"/>
      <c r="AN8" s="629"/>
      <c r="AO8" s="630"/>
      <c r="AP8" s="620" t="s">
        <v>220</v>
      </c>
      <c r="AQ8" s="621"/>
      <c r="AR8" s="621"/>
      <c r="AS8" s="621"/>
      <c r="AT8" s="621"/>
      <c r="AU8" s="621"/>
      <c r="AV8" s="621"/>
      <c r="AW8" s="621"/>
      <c r="AX8" s="621"/>
      <c r="AY8" s="621"/>
      <c r="AZ8" s="621"/>
      <c r="BA8" s="621"/>
      <c r="BB8" s="621"/>
      <c r="BC8" s="621"/>
      <c r="BD8" s="621"/>
      <c r="BE8" s="621"/>
      <c r="BF8" s="622"/>
      <c r="BG8" s="623">
        <v>49074</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4739285</v>
      </c>
      <c r="CS8" s="624"/>
      <c r="CT8" s="624"/>
      <c r="CU8" s="624"/>
      <c r="CV8" s="624"/>
      <c r="CW8" s="624"/>
      <c r="CX8" s="624"/>
      <c r="CY8" s="625"/>
      <c r="CZ8" s="626">
        <v>25.3</v>
      </c>
      <c r="DA8" s="626"/>
      <c r="DB8" s="626"/>
      <c r="DC8" s="626"/>
      <c r="DD8" s="632" t="s">
        <v>209</v>
      </c>
      <c r="DE8" s="624"/>
      <c r="DF8" s="624"/>
      <c r="DG8" s="624"/>
      <c r="DH8" s="624"/>
      <c r="DI8" s="624"/>
      <c r="DJ8" s="624"/>
      <c r="DK8" s="624"/>
      <c r="DL8" s="624"/>
      <c r="DM8" s="624"/>
      <c r="DN8" s="624"/>
      <c r="DO8" s="624"/>
      <c r="DP8" s="625"/>
      <c r="DQ8" s="632">
        <v>2640720</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33025</v>
      </c>
      <c r="S9" s="624"/>
      <c r="T9" s="624"/>
      <c r="U9" s="624"/>
      <c r="V9" s="624"/>
      <c r="W9" s="624"/>
      <c r="X9" s="624"/>
      <c r="Y9" s="625"/>
      <c r="Z9" s="626">
        <v>0.2</v>
      </c>
      <c r="AA9" s="626"/>
      <c r="AB9" s="626"/>
      <c r="AC9" s="626"/>
      <c r="AD9" s="627">
        <v>33025</v>
      </c>
      <c r="AE9" s="627"/>
      <c r="AF9" s="627"/>
      <c r="AG9" s="627"/>
      <c r="AH9" s="627"/>
      <c r="AI9" s="627"/>
      <c r="AJ9" s="627"/>
      <c r="AK9" s="627"/>
      <c r="AL9" s="628">
        <v>0.3</v>
      </c>
      <c r="AM9" s="629"/>
      <c r="AN9" s="629"/>
      <c r="AO9" s="630"/>
      <c r="AP9" s="620" t="s">
        <v>223</v>
      </c>
      <c r="AQ9" s="621"/>
      <c r="AR9" s="621"/>
      <c r="AS9" s="621"/>
      <c r="AT9" s="621"/>
      <c r="AU9" s="621"/>
      <c r="AV9" s="621"/>
      <c r="AW9" s="621"/>
      <c r="AX9" s="621"/>
      <c r="AY9" s="621"/>
      <c r="AZ9" s="621"/>
      <c r="BA9" s="621"/>
      <c r="BB9" s="621"/>
      <c r="BC9" s="621"/>
      <c r="BD9" s="621"/>
      <c r="BE9" s="621"/>
      <c r="BF9" s="622"/>
      <c r="BG9" s="623">
        <v>1168962</v>
      </c>
      <c r="BH9" s="624"/>
      <c r="BI9" s="624"/>
      <c r="BJ9" s="624"/>
      <c r="BK9" s="624"/>
      <c r="BL9" s="624"/>
      <c r="BM9" s="624"/>
      <c r="BN9" s="625"/>
      <c r="BO9" s="626">
        <v>42.5</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1728922</v>
      </c>
      <c r="CS9" s="624"/>
      <c r="CT9" s="624"/>
      <c r="CU9" s="624"/>
      <c r="CV9" s="624"/>
      <c r="CW9" s="624"/>
      <c r="CX9" s="624"/>
      <c r="CY9" s="625"/>
      <c r="CZ9" s="626">
        <v>9.1999999999999993</v>
      </c>
      <c r="DA9" s="626"/>
      <c r="DB9" s="626"/>
      <c r="DC9" s="626"/>
      <c r="DD9" s="632">
        <v>35894</v>
      </c>
      <c r="DE9" s="624"/>
      <c r="DF9" s="624"/>
      <c r="DG9" s="624"/>
      <c r="DH9" s="624"/>
      <c r="DI9" s="624"/>
      <c r="DJ9" s="624"/>
      <c r="DK9" s="624"/>
      <c r="DL9" s="624"/>
      <c r="DM9" s="624"/>
      <c r="DN9" s="624"/>
      <c r="DO9" s="624"/>
      <c r="DP9" s="625"/>
      <c r="DQ9" s="632">
        <v>1570982</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518264</v>
      </c>
      <c r="S10" s="624"/>
      <c r="T10" s="624"/>
      <c r="U10" s="624"/>
      <c r="V10" s="624"/>
      <c r="W10" s="624"/>
      <c r="X10" s="624"/>
      <c r="Y10" s="625"/>
      <c r="Z10" s="626">
        <v>2.7</v>
      </c>
      <c r="AA10" s="626"/>
      <c r="AB10" s="626"/>
      <c r="AC10" s="626"/>
      <c r="AD10" s="627">
        <v>518264</v>
      </c>
      <c r="AE10" s="627"/>
      <c r="AF10" s="627"/>
      <c r="AG10" s="627"/>
      <c r="AH10" s="627"/>
      <c r="AI10" s="627"/>
      <c r="AJ10" s="627"/>
      <c r="AK10" s="627"/>
      <c r="AL10" s="628">
        <v>4.5</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48304</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18320</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18320</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v>62191</v>
      </c>
      <c r="S11" s="624"/>
      <c r="T11" s="624"/>
      <c r="U11" s="624"/>
      <c r="V11" s="624"/>
      <c r="W11" s="624"/>
      <c r="X11" s="624"/>
      <c r="Y11" s="625"/>
      <c r="Z11" s="626">
        <v>0.3</v>
      </c>
      <c r="AA11" s="626"/>
      <c r="AB11" s="626"/>
      <c r="AC11" s="626"/>
      <c r="AD11" s="627">
        <v>62191</v>
      </c>
      <c r="AE11" s="627"/>
      <c r="AF11" s="627"/>
      <c r="AG11" s="627"/>
      <c r="AH11" s="627"/>
      <c r="AI11" s="627"/>
      <c r="AJ11" s="627"/>
      <c r="AK11" s="627"/>
      <c r="AL11" s="628">
        <v>0.5</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36493</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374770</v>
      </c>
      <c r="CS11" s="624"/>
      <c r="CT11" s="624"/>
      <c r="CU11" s="624"/>
      <c r="CV11" s="624"/>
      <c r="CW11" s="624"/>
      <c r="CX11" s="624"/>
      <c r="CY11" s="625"/>
      <c r="CZ11" s="626">
        <v>2</v>
      </c>
      <c r="DA11" s="626"/>
      <c r="DB11" s="626"/>
      <c r="DC11" s="626"/>
      <c r="DD11" s="632">
        <v>62708</v>
      </c>
      <c r="DE11" s="624"/>
      <c r="DF11" s="624"/>
      <c r="DG11" s="624"/>
      <c r="DH11" s="624"/>
      <c r="DI11" s="624"/>
      <c r="DJ11" s="624"/>
      <c r="DK11" s="624"/>
      <c r="DL11" s="624"/>
      <c r="DM11" s="624"/>
      <c r="DN11" s="624"/>
      <c r="DO11" s="624"/>
      <c r="DP11" s="625"/>
      <c r="DQ11" s="632">
        <v>209419</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1191598</v>
      </c>
      <c r="BH12" s="624"/>
      <c r="BI12" s="624"/>
      <c r="BJ12" s="624"/>
      <c r="BK12" s="624"/>
      <c r="BL12" s="624"/>
      <c r="BM12" s="624"/>
      <c r="BN12" s="625"/>
      <c r="BO12" s="626">
        <v>43.3</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497067</v>
      </c>
      <c r="CS12" s="624"/>
      <c r="CT12" s="624"/>
      <c r="CU12" s="624"/>
      <c r="CV12" s="624"/>
      <c r="CW12" s="624"/>
      <c r="CX12" s="624"/>
      <c r="CY12" s="625"/>
      <c r="CZ12" s="626">
        <v>2.7</v>
      </c>
      <c r="DA12" s="626"/>
      <c r="DB12" s="626"/>
      <c r="DC12" s="626"/>
      <c r="DD12" s="632">
        <v>58035</v>
      </c>
      <c r="DE12" s="624"/>
      <c r="DF12" s="624"/>
      <c r="DG12" s="624"/>
      <c r="DH12" s="624"/>
      <c r="DI12" s="624"/>
      <c r="DJ12" s="624"/>
      <c r="DK12" s="624"/>
      <c r="DL12" s="624"/>
      <c r="DM12" s="624"/>
      <c r="DN12" s="624"/>
      <c r="DO12" s="624"/>
      <c r="DP12" s="625"/>
      <c r="DQ12" s="632">
        <v>415826</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47730</v>
      </c>
      <c r="S13" s="624"/>
      <c r="T13" s="624"/>
      <c r="U13" s="624"/>
      <c r="V13" s="624"/>
      <c r="W13" s="624"/>
      <c r="X13" s="624"/>
      <c r="Y13" s="625"/>
      <c r="Z13" s="626">
        <v>0.2</v>
      </c>
      <c r="AA13" s="626"/>
      <c r="AB13" s="626"/>
      <c r="AC13" s="626"/>
      <c r="AD13" s="627">
        <v>47730</v>
      </c>
      <c r="AE13" s="627"/>
      <c r="AF13" s="627"/>
      <c r="AG13" s="627"/>
      <c r="AH13" s="627"/>
      <c r="AI13" s="627"/>
      <c r="AJ13" s="627"/>
      <c r="AK13" s="627"/>
      <c r="AL13" s="628">
        <v>0.4</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1191574</v>
      </c>
      <c r="BH13" s="624"/>
      <c r="BI13" s="624"/>
      <c r="BJ13" s="624"/>
      <c r="BK13" s="624"/>
      <c r="BL13" s="624"/>
      <c r="BM13" s="624"/>
      <c r="BN13" s="625"/>
      <c r="BO13" s="626">
        <v>43.3</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1182773</v>
      </c>
      <c r="CS13" s="624"/>
      <c r="CT13" s="624"/>
      <c r="CU13" s="624"/>
      <c r="CV13" s="624"/>
      <c r="CW13" s="624"/>
      <c r="CX13" s="624"/>
      <c r="CY13" s="625"/>
      <c r="CZ13" s="626">
        <v>6.3</v>
      </c>
      <c r="DA13" s="626"/>
      <c r="DB13" s="626"/>
      <c r="DC13" s="626"/>
      <c r="DD13" s="632">
        <v>337072</v>
      </c>
      <c r="DE13" s="624"/>
      <c r="DF13" s="624"/>
      <c r="DG13" s="624"/>
      <c r="DH13" s="624"/>
      <c r="DI13" s="624"/>
      <c r="DJ13" s="624"/>
      <c r="DK13" s="624"/>
      <c r="DL13" s="624"/>
      <c r="DM13" s="624"/>
      <c r="DN13" s="624"/>
      <c r="DO13" s="624"/>
      <c r="DP13" s="625"/>
      <c r="DQ13" s="632">
        <v>793479</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81548</v>
      </c>
      <c r="BH14" s="624"/>
      <c r="BI14" s="624"/>
      <c r="BJ14" s="624"/>
      <c r="BK14" s="624"/>
      <c r="BL14" s="624"/>
      <c r="BM14" s="624"/>
      <c r="BN14" s="625"/>
      <c r="BO14" s="626">
        <v>3</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1663935</v>
      </c>
      <c r="CS14" s="624"/>
      <c r="CT14" s="624"/>
      <c r="CU14" s="624"/>
      <c r="CV14" s="624"/>
      <c r="CW14" s="624"/>
      <c r="CX14" s="624"/>
      <c r="CY14" s="625"/>
      <c r="CZ14" s="626">
        <v>8.9</v>
      </c>
      <c r="DA14" s="626"/>
      <c r="DB14" s="626"/>
      <c r="DC14" s="626"/>
      <c r="DD14" s="632">
        <v>605627</v>
      </c>
      <c r="DE14" s="624"/>
      <c r="DF14" s="624"/>
      <c r="DG14" s="624"/>
      <c r="DH14" s="624"/>
      <c r="DI14" s="624"/>
      <c r="DJ14" s="624"/>
      <c r="DK14" s="624"/>
      <c r="DL14" s="624"/>
      <c r="DM14" s="624"/>
      <c r="DN14" s="624"/>
      <c r="DO14" s="624"/>
      <c r="DP14" s="625"/>
      <c r="DQ14" s="632">
        <v>1060611</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7970</v>
      </c>
      <c r="S15" s="624"/>
      <c r="T15" s="624"/>
      <c r="U15" s="624"/>
      <c r="V15" s="624"/>
      <c r="W15" s="624"/>
      <c r="X15" s="624"/>
      <c r="Y15" s="625"/>
      <c r="Z15" s="626">
        <v>0</v>
      </c>
      <c r="AA15" s="626"/>
      <c r="AB15" s="626"/>
      <c r="AC15" s="626"/>
      <c r="AD15" s="627">
        <v>7970</v>
      </c>
      <c r="AE15" s="627"/>
      <c r="AF15" s="627"/>
      <c r="AG15" s="627"/>
      <c r="AH15" s="627"/>
      <c r="AI15" s="627"/>
      <c r="AJ15" s="627"/>
      <c r="AK15" s="627"/>
      <c r="AL15" s="628">
        <v>0.1</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174364</v>
      </c>
      <c r="BH15" s="624"/>
      <c r="BI15" s="624"/>
      <c r="BJ15" s="624"/>
      <c r="BK15" s="624"/>
      <c r="BL15" s="624"/>
      <c r="BM15" s="624"/>
      <c r="BN15" s="625"/>
      <c r="BO15" s="626">
        <v>6.3</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2830835</v>
      </c>
      <c r="CS15" s="624"/>
      <c r="CT15" s="624"/>
      <c r="CU15" s="624"/>
      <c r="CV15" s="624"/>
      <c r="CW15" s="624"/>
      <c r="CX15" s="624"/>
      <c r="CY15" s="625"/>
      <c r="CZ15" s="626">
        <v>15.1</v>
      </c>
      <c r="DA15" s="626"/>
      <c r="DB15" s="626"/>
      <c r="DC15" s="626"/>
      <c r="DD15" s="632">
        <v>1317620</v>
      </c>
      <c r="DE15" s="624"/>
      <c r="DF15" s="624"/>
      <c r="DG15" s="624"/>
      <c r="DH15" s="624"/>
      <c r="DI15" s="624"/>
      <c r="DJ15" s="624"/>
      <c r="DK15" s="624"/>
      <c r="DL15" s="624"/>
      <c r="DM15" s="624"/>
      <c r="DN15" s="624"/>
      <c r="DO15" s="624"/>
      <c r="DP15" s="625"/>
      <c r="DQ15" s="632">
        <v>1359605</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8973564</v>
      </c>
      <c r="S16" s="624"/>
      <c r="T16" s="624"/>
      <c r="U16" s="624"/>
      <c r="V16" s="624"/>
      <c r="W16" s="624"/>
      <c r="X16" s="624"/>
      <c r="Y16" s="625"/>
      <c r="Z16" s="626">
        <v>46.1</v>
      </c>
      <c r="AA16" s="626"/>
      <c r="AB16" s="626"/>
      <c r="AC16" s="626"/>
      <c r="AD16" s="627">
        <v>7801346</v>
      </c>
      <c r="AE16" s="627"/>
      <c r="AF16" s="627"/>
      <c r="AG16" s="627"/>
      <c r="AH16" s="627"/>
      <c r="AI16" s="627"/>
      <c r="AJ16" s="627"/>
      <c r="AK16" s="627"/>
      <c r="AL16" s="628">
        <v>67.7</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81362</v>
      </c>
      <c r="CS16" s="624"/>
      <c r="CT16" s="624"/>
      <c r="CU16" s="624"/>
      <c r="CV16" s="624"/>
      <c r="CW16" s="624"/>
      <c r="CX16" s="624"/>
      <c r="CY16" s="625"/>
      <c r="CZ16" s="626">
        <v>0.4</v>
      </c>
      <c r="DA16" s="626"/>
      <c r="DB16" s="626"/>
      <c r="DC16" s="626"/>
      <c r="DD16" s="632" t="s">
        <v>109</v>
      </c>
      <c r="DE16" s="624"/>
      <c r="DF16" s="624"/>
      <c r="DG16" s="624"/>
      <c r="DH16" s="624"/>
      <c r="DI16" s="624"/>
      <c r="DJ16" s="624"/>
      <c r="DK16" s="624"/>
      <c r="DL16" s="624"/>
      <c r="DM16" s="624"/>
      <c r="DN16" s="624"/>
      <c r="DO16" s="624"/>
      <c r="DP16" s="625"/>
      <c r="DQ16" s="632">
        <v>23790</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7801346</v>
      </c>
      <c r="S17" s="624"/>
      <c r="T17" s="624"/>
      <c r="U17" s="624"/>
      <c r="V17" s="624"/>
      <c r="W17" s="624"/>
      <c r="X17" s="624"/>
      <c r="Y17" s="625"/>
      <c r="Z17" s="626">
        <v>40.1</v>
      </c>
      <c r="AA17" s="626"/>
      <c r="AB17" s="626"/>
      <c r="AC17" s="626"/>
      <c r="AD17" s="627">
        <v>7801346</v>
      </c>
      <c r="AE17" s="627"/>
      <c r="AF17" s="627"/>
      <c r="AG17" s="627"/>
      <c r="AH17" s="627"/>
      <c r="AI17" s="627"/>
      <c r="AJ17" s="627"/>
      <c r="AK17" s="627"/>
      <c r="AL17" s="628">
        <v>67.7</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3372003</v>
      </c>
      <c r="CS17" s="624"/>
      <c r="CT17" s="624"/>
      <c r="CU17" s="624"/>
      <c r="CV17" s="624"/>
      <c r="CW17" s="624"/>
      <c r="CX17" s="624"/>
      <c r="CY17" s="625"/>
      <c r="CZ17" s="626">
        <v>18</v>
      </c>
      <c r="DA17" s="626"/>
      <c r="DB17" s="626"/>
      <c r="DC17" s="626"/>
      <c r="DD17" s="632" t="s">
        <v>109</v>
      </c>
      <c r="DE17" s="624"/>
      <c r="DF17" s="624"/>
      <c r="DG17" s="624"/>
      <c r="DH17" s="624"/>
      <c r="DI17" s="624"/>
      <c r="DJ17" s="624"/>
      <c r="DK17" s="624"/>
      <c r="DL17" s="624"/>
      <c r="DM17" s="624"/>
      <c r="DN17" s="624"/>
      <c r="DO17" s="624"/>
      <c r="DP17" s="625"/>
      <c r="DQ17" s="632">
        <v>3245590</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1172218</v>
      </c>
      <c r="S18" s="624"/>
      <c r="T18" s="624"/>
      <c r="U18" s="624"/>
      <c r="V18" s="624"/>
      <c r="W18" s="624"/>
      <c r="X18" s="624"/>
      <c r="Y18" s="625"/>
      <c r="Z18" s="626">
        <v>6</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12645390</v>
      </c>
      <c r="S20" s="624"/>
      <c r="T20" s="624"/>
      <c r="U20" s="624"/>
      <c r="V20" s="624"/>
      <c r="W20" s="624"/>
      <c r="X20" s="624"/>
      <c r="Y20" s="625"/>
      <c r="Z20" s="626">
        <v>65</v>
      </c>
      <c r="AA20" s="626"/>
      <c r="AB20" s="626"/>
      <c r="AC20" s="626"/>
      <c r="AD20" s="627">
        <v>11473172</v>
      </c>
      <c r="AE20" s="627"/>
      <c r="AF20" s="627"/>
      <c r="AG20" s="627"/>
      <c r="AH20" s="627"/>
      <c r="AI20" s="627"/>
      <c r="AJ20" s="627"/>
      <c r="AK20" s="627"/>
      <c r="AL20" s="628">
        <v>99.6</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18753877</v>
      </c>
      <c r="CS20" s="624"/>
      <c r="CT20" s="624"/>
      <c r="CU20" s="624"/>
      <c r="CV20" s="624"/>
      <c r="CW20" s="624"/>
      <c r="CX20" s="624"/>
      <c r="CY20" s="625"/>
      <c r="CZ20" s="626">
        <v>100</v>
      </c>
      <c r="DA20" s="626"/>
      <c r="DB20" s="626"/>
      <c r="DC20" s="626"/>
      <c r="DD20" s="632">
        <v>2424438</v>
      </c>
      <c r="DE20" s="624"/>
      <c r="DF20" s="624"/>
      <c r="DG20" s="624"/>
      <c r="DH20" s="624"/>
      <c r="DI20" s="624"/>
      <c r="DJ20" s="624"/>
      <c r="DK20" s="624"/>
      <c r="DL20" s="624"/>
      <c r="DM20" s="624"/>
      <c r="DN20" s="624"/>
      <c r="DO20" s="624"/>
      <c r="DP20" s="625"/>
      <c r="DQ20" s="632">
        <v>13279695</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5170</v>
      </c>
      <c r="S21" s="624"/>
      <c r="T21" s="624"/>
      <c r="U21" s="624"/>
      <c r="V21" s="624"/>
      <c r="W21" s="624"/>
      <c r="X21" s="624"/>
      <c r="Y21" s="625"/>
      <c r="Z21" s="626">
        <v>0</v>
      </c>
      <c r="AA21" s="626"/>
      <c r="AB21" s="626"/>
      <c r="AC21" s="626"/>
      <c r="AD21" s="627">
        <v>5170</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175499</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228616</v>
      </c>
      <c r="S23" s="624"/>
      <c r="T23" s="624"/>
      <c r="U23" s="624"/>
      <c r="V23" s="624"/>
      <c r="W23" s="624"/>
      <c r="X23" s="624"/>
      <c r="Y23" s="625"/>
      <c r="Z23" s="626">
        <v>1.2</v>
      </c>
      <c r="AA23" s="626"/>
      <c r="AB23" s="626"/>
      <c r="AC23" s="626"/>
      <c r="AD23" s="627">
        <v>17738</v>
      </c>
      <c r="AE23" s="627"/>
      <c r="AF23" s="627"/>
      <c r="AG23" s="627"/>
      <c r="AH23" s="627"/>
      <c r="AI23" s="627"/>
      <c r="AJ23" s="627"/>
      <c r="AK23" s="627"/>
      <c r="AL23" s="628">
        <v>0.2</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89240</v>
      </c>
      <c r="S24" s="624"/>
      <c r="T24" s="624"/>
      <c r="U24" s="624"/>
      <c r="V24" s="624"/>
      <c r="W24" s="624"/>
      <c r="X24" s="624"/>
      <c r="Y24" s="625"/>
      <c r="Z24" s="626">
        <v>0.5</v>
      </c>
      <c r="AA24" s="626"/>
      <c r="AB24" s="626"/>
      <c r="AC24" s="626"/>
      <c r="AD24" s="627">
        <v>186</v>
      </c>
      <c r="AE24" s="627"/>
      <c r="AF24" s="627"/>
      <c r="AG24" s="627"/>
      <c r="AH24" s="627"/>
      <c r="AI24" s="627"/>
      <c r="AJ24" s="627"/>
      <c r="AK24" s="627"/>
      <c r="AL24" s="628">
        <v>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9351218</v>
      </c>
      <c r="CS24" s="613"/>
      <c r="CT24" s="613"/>
      <c r="CU24" s="613"/>
      <c r="CV24" s="613"/>
      <c r="CW24" s="613"/>
      <c r="CX24" s="613"/>
      <c r="CY24" s="614"/>
      <c r="CZ24" s="650">
        <v>49.9</v>
      </c>
      <c r="DA24" s="651"/>
      <c r="DB24" s="651"/>
      <c r="DC24" s="652"/>
      <c r="DD24" s="649">
        <v>7390624</v>
      </c>
      <c r="DE24" s="613"/>
      <c r="DF24" s="613"/>
      <c r="DG24" s="613"/>
      <c r="DH24" s="613"/>
      <c r="DI24" s="613"/>
      <c r="DJ24" s="613"/>
      <c r="DK24" s="614"/>
      <c r="DL24" s="649">
        <v>7246837</v>
      </c>
      <c r="DM24" s="613"/>
      <c r="DN24" s="613"/>
      <c r="DO24" s="613"/>
      <c r="DP24" s="613"/>
      <c r="DQ24" s="613"/>
      <c r="DR24" s="613"/>
      <c r="DS24" s="613"/>
      <c r="DT24" s="613"/>
      <c r="DU24" s="613"/>
      <c r="DV24" s="614"/>
      <c r="DW24" s="617">
        <v>59.5</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2139189</v>
      </c>
      <c r="S25" s="624"/>
      <c r="T25" s="624"/>
      <c r="U25" s="624"/>
      <c r="V25" s="624"/>
      <c r="W25" s="624"/>
      <c r="X25" s="624"/>
      <c r="Y25" s="625"/>
      <c r="Z25" s="626">
        <v>11</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3583797</v>
      </c>
      <c r="CS25" s="655"/>
      <c r="CT25" s="655"/>
      <c r="CU25" s="655"/>
      <c r="CV25" s="655"/>
      <c r="CW25" s="655"/>
      <c r="CX25" s="655"/>
      <c r="CY25" s="656"/>
      <c r="CZ25" s="657">
        <v>19.100000000000001</v>
      </c>
      <c r="DA25" s="658"/>
      <c r="DB25" s="658"/>
      <c r="DC25" s="659"/>
      <c r="DD25" s="632">
        <v>3409101</v>
      </c>
      <c r="DE25" s="655"/>
      <c r="DF25" s="655"/>
      <c r="DG25" s="655"/>
      <c r="DH25" s="655"/>
      <c r="DI25" s="655"/>
      <c r="DJ25" s="655"/>
      <c r="DK25" s="656"/>
      <c r="DL25" s="632">
        <v>3291916</v>
      </c>
      <c r="DM25" s="655"/>
      <c r="DN25" s="655"/>
      <c r="DO25" s="655"/>
      <c r="DP25" s="655"/>
      <c r="DQ25" s="655"/>
      <c r="DR25" s="655"/>
      <c r="DS25" s="655"/>
      <c r="DT25" s="655"/>
      <c r="DU25" s="655"/>
      <c r="DV25" s="656"/>
      <c r="DW25" s="628">
        <v>27</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2372422</v>
      </c>
      <c r="CS26" s="624"/>
      <c r="CT26" s="624"/>
      <c r="CU26" s="624"/>
      <c r="CV26" s="624"/>
      <c r="CW26" s="624"/>
      <c r="CX26" s="624"/>
      <c r="CY26" s="625"/>
      <c r="CZ26" s="657">
        <v>12.7</v>
      </c>
      <c r="DA26" s="658"/>
      <c r="DB26" s="658"/>
      <c r="DC26" s="659"/>
      <c r="DD26" s="632">
        <v>2372422</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944827</v>
      </c>
      <c r="S27" s="624"/>
      <c r="T27" s="624"/>
      <c r="U27" s="624"/>
      <c r="V27" s="624"/>
      <c r="W27" s="624"/>
      <c r="X27" s="624"/>
      <c r="Y27" s="625"/>
      <c r="Z27" s="626">
        <v>4.9000000000000004</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2750343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2395418</v>
      </c>
      <c r="CS27" s="655"/>
      <c r="CT27" s="655"/>
      <c r="CU27" s="655"/>
      <c r="CV27" s="655"/>
      <c r="CW27" s="655"/>
      <c r="CX27" s="655"/>
      <c r="CY27" s="656"/>
      <c r="CZ27" s="657">
        <v>12.8</v>
      </c>
      <c r="DA27" s="658"/>
      <c r="DB27" s="658"/>
      <c r="DC27" s="659"/>
      <c r="DD27" s="632">
        <v>735933</v>
      </c>
      <c r="DE27" s="655"/>
      <c r="DF27" s="655"/>
      <c r="DG27" s="655"/>
      <c r="DH27" s="655"/>
      <c r="DI27" s="655"/>
      <c r="DJ27" s="655"/>
      <c r="DK27" s="656"/>
      <c r="DL27" s="632">
        <v>719166</v>
      </c>
      <c r="DM27" s="655"/>
      <c r="DN27" s="655"/>
      <c r="DO27" s="655"/>
      <c r="DP27" s="655"/>
      <c r="DQ27" s="655"/>
      <c r="DR27" s="655"/>
      <c r="DS27" s="655"/>
      <c r="DT27" s="655"/>
      <c r="DU27" s="655"/>
      <c r="DV27" s="656"/>
      <c r="DW27" s="628">
        <v>5.9</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25970</v>
      </c>
      <c r="S28" s="624"/>
      <c r="T28" s="624"/>
      <c r="U28" s="624"/>
      <c r="V28" s="624"/>
      <c r="W28" s="624"/>
      <c r="X28" s="624"/>
      <c r="Y28" s="625"/>
      <c r="Z28" s="626">
        <v>0.1</v>
      </c>
      <c r="AA28" s="626"/>
      <c r="AB28" s="626"/>
      <c r="AC28" s="626"/>
      <c r="AD28" s="627">
        <v>5946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3372003</v>
      </c>
      <c r="CS28" s="624"/>
      <c r="CT28" s="624"/>
      <c r="CU28" s="624"/>
      <c r="CV28" s="624"/>
      <c r="CW28" s="624"/>
      <c r="CX28" s="624"/>
      <c r="CY28" s="625"/>
      <c r="CZ28" s="657">
        <v>18</v>
      </c>
      <c r="DA28" s="658"/>
      <c r="DB28" s="658"/>
      <c r="DC28" s="659"/>
      <c r="DD28" s="632">
        <v>3245590</v>
      </c>
      <c r="DE28" s="624"/>
      <c r="DF28" s="624"/>
      <c r="DG28" s="624"/>
      <c r="DH28" s="624"/>
      <c r="DI28" s="624"/>
      <c r="DJ28" s="624"/>
      <c r="DK28" s="625"/>
      <c r="DL28" s="632">
        <v>3235755</v>
      </c>
      <c r="DM28" s="624"/>
      <c r="DN28" s="624"/>
      <c r="DO28" s="624"/>
      <c r="DP28" s="624"/>
      <c r="DQ28" s="624"/>
      <c r="DR28" s="624"/>
      <c r="DS28" s="624"/>
      <c r="DT28" s="624"/>
      <c r="DU28" s="624"/>
      <c r="DV28" s="625"/>
      <c r="DW28" s="628">
        <v>26.6</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33487</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3371465</v>
      </c>
      <c r="CS29" s="655"/>
      <c r="CT29" s="655"/>
      <c r="CU29" s="655"/>
      <c r="CV29" s="655"/>
      <c r="CW29" s="655"/>
      <c r="CX29" s="655"/>
      <c r="CY29" s="656"/>
      <c r="CZ29" s="657">
        <v>18</v>
      </c>
      <c r="DA29" s="658"/>
      <c r="DB29" s="658"/>
      <c r="DC29" s="659"/>
      <c r="DD29" s="632">
        <v>3245052</v>
      </c>
      <c r="DE29" s="655"/>
      <c r="DF29" s="655"/>
      <c r="DG29" s="655"/>
      <c r="DH29" s="655"/>
      <c r="DI29" s="655"/>
      <c r="DJ29" s="655"/>
      <c r="DK29" s="656"/>
      <c r="DL29" s="632">
        <v>3235217</v>
      </c>
      <c r="DM29" s="655"/>
      <c r="DN29" s="655"/>
      <c r="DO29" s="655"/>
      <c r="DP29" s="655"/>
      <c r="DQ29" s="655"/>
      <c r="DR29" s="655"/>
      <c r="DS29" s="655"/>
      <c r="DT29" s="655"/>
      <c r="DU29" s="655"/>
      <c r="DV29" s="656"/>
      <c r="DW29" s="628">
        <v>26.6</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32159</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99.1</v>
      </c>
      <c r="BH30" s="682"/>
      <c r="BI30" s="682"/>
      <c r="BJ30" s="682"/>
      <c r="BK30" s="682"/>
      <c r="BL30" s="682"/>
      <c r="BM30" s="618">
        <v>94.1</v>
      </c>
      <c r="BN30" s="682"/>
      <c r="BO30" s="682"/>
      <c r="BP30" s="682"/>
      <c r="BQ30" s="683"/>
      <c r="BR30" s="681">
        <v>98.3</v>
      </c>
      <c r="BS30" s="682"/>
      <c r="BT30" s="682"/>
      <c r="BU30" s="682"/>
      <c r="BV30" s="682"/>
      <c r="BW30" s="682"/>
      <c r="BX30" s="618">
        <v>92.7</v>
      </c>
      <c r="BY30" s="682"/>
      <c r="BZ30" s="682"/>
      <c r="CA30" s="682"/>
      <c r="CB30" s="683"/>
      <c r="CD30" s="686"/>
      <c r="CE30" s="687"/>
      <c r="CF30" s="637" t="s">
        <v>292</v>
      </c>
      <c r="CG30" s="638"/>
      <c r="CH30" s="638"/>
      <c r="CI30" s="638"/>
      <c r="CJ30" s="638"/>
      <c r="CK30" s="638"/>
      <c r="CL30" s="638"/>
      <c r="CM30" s="638"/>
      <c r="CN30" s="638"/>
      <c r="CO30" s="638"/>
      <c r="CP30" s="638"/>
      <c r="CQ30" s="639"/>
      <c r="CR30" s="623">
        <v>3046816</v>
      </c>
      <c r="CS30" s="624"/>
      <c r="CT30" s="624"/>
      <c r="CU30" s="624"/>
      <c r="CV30" s="624"/>
      <c r="CW30" s="624"/>
      <c r="CX30" s="624"/>
      <c r="CY30" s="625"/>
      <c r="CZ30" s="657">
        <v>16.2</v>
      </c>
      <c r="DA30" s="658"/>
      <c r="DB30" s="658"/>
      <c r="DC30" s="659"/>
      <c r="DD30" s="632">
        <v>2925770</v>
      </c>
      <c r="DE30" s="624"/>
      <c r="DF30" s="624"/>
      <c r="DG30" s="624"/>
      <c r="DH30" s="624"/>
      <c r="DI30" s="624"/>
      <c r="DJ30" s="624"/>
      <c r="DK30" s="625"/>
      <c r="DL30" s="632">
        <v>2916570</v>
      </c>
      <c r="DM30" s="624"/>
      <c r="DN30" s="624"/>
      <c r="DO30" s="624"/>
      <c r="DP30" s="624"/>
      <c r="DQ30" s="624"/>
      <c r="DR30" s="624"/>
      <c r="DS30" s="624"/>
      <c r="DT30" s="624"/>
      <c r="DU30" s="624"/>
      <c r="DV30" s="625"/>
      <c r="DW30" s="628">
        <v>24</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381354</v>
      </c>
      <c r="S31" s="624"/>
      <c r="T31" s="624"/>
      <c r="U31" s="624"/>
      <c r="V31" s="624"/>
      <c r="W31" s="624"/>
      <c r="X31" s="624"/>
      <c r="Y31" s="625"/>
      <c r="Z31" s="626">
        <v>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99.2</v>
      </c>
      <c r="BH31" s="655"/>
      <c r="BI31" s="655"/>
      <c r="BJ31" s="655"/>
      <c r="BK31" s="655"/>
      <c r="BL31" s="655"/>
      <c r="BM31" s="629">
        <v>95.8</v>
      </c>
      <c r="BN31" s="679"/>
      <c r="BO31" s="679"/>
      <c r="BP31" s="679"/>
      <c r="BQ31" s="680"/>
      <c r="BR31" s="678">
        <v>98.6</v>
      </c>
      <c r="BS31" s="655"/>
      <c r="BT31" s="655"/>
      <c r="BU31" s="655"/>
      <c r="BV31" s="655"/>
      <c r="BW31" s="655"/>
      <c r="BX31" s="629">
        <v>94.5</v>
      </c>
      <c r="BY31" s="679"/>
      <c r="BZ31" s="679"/>
      <c r="CA31" s="679"/>
      <c r="CB31" s="680"/>
      <c r="CD31" s="686"/>
      <c r="CE31" s="687"/>
      <c r="CF31" s="637" t="s">
        <v>296</v>
      </c>
      <c r="CG31" s="638"/>
      <c r="CH31" s="638"/>
      <c r="CI31" s="638"/>
      <c r="CJ31" s="638"/>
      <c r="CK31" s="638"/>
      <c r="CL31" s="638"/>
      <c r="CM31" s="638"/>
      <c r="CN31" s="638"/>
      <c r="CO31" s="638"/>
      <c r="CP31" s="638"/>
      <c r="CQ31" s="639"/>
      <c r="CR31" s="623">
        <v>324649</v>
      </c>
      <c r="CS31" s="655"/>
      <c r="CT31" s="655"/>
      <c r="CU31" s="655"/>
      <c r="CV31" s="655"/>
      <c r="CW31" s="655"/>
      <c r="CX31" s="655"/>
      <c r="CY31" s="656"/>
      <c r="CZ31" s="657">
        <v>1.7</v>
      </c>
      <c r="DA31" s="658"/>
      <c r="DB31" s="658"/>
      <c r="DC31" s="659"/>
      <c r="DD31" s="632">
        <v>319282</v>
      </c>
      <c r="DE31" s="655"/>
      <c r="DF31" s="655"/>
      <c r="DG31" s="655"/>
      <c r="DH31" s="655"/>
      <c r="DI31" s="655"/>
      <c r="DJ31" s="655"/>
      <c r="DK31" s="656"/>
      <c r="DL31" s="632">
        <v>318647</v>
      </c>
      <c r="DM31" s="655"/>
      <c r="DN31" s="655"/>
      <c r="DO31" s="655"/>
      <c r="DP31" s="655"/>
      <c r="DQ31" s="655"/>
      <c r="DR31" s="655"/>
      <c r="DS31" s="655"/>
      <c r="DT31" s="655"/>
      <c r="DU31" s="655"/>
      <c r="DV31" s="656"/>
      <c r="DW31" s="628">
        <v>2.6</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248171</v>
      </c>
      <c r="S32" s="624"/>
      <c r="T32" s="624"/>
      <c r="U32" s="624"/>
      <c r="V32" s="624"/>
      <c r="W32" s="624"/>
      <c r="X32" s="624"/>
      <c r="Y32" s="625"/>
      <c r="Z32" s="626">
        <v>1.3</v>
      </c>
      <c r="AA32" s="626"/>
      <c r="AB32" s="626"/>
      <c r="AC32" s="626"/>
      <c r="AD32" s="627">
        <v>15608</v>
      </c>
      <c r="AE32" s="627"/>
      <c r="AF32" s="627"/>
      <c r="AG32" s="627"/>
      <c r="AH32" s="627"/>
      <c r="AI32" s="627"/>
      <c r="AJ32" s="627"/>
      <c r="AK32" s="627"/>
      <c r="AL32" s="628">
        <v>0.1</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98.9</v>
      </c>
      <c r="BH32" s="691"/>
      <c r="BI32" s="691"/>
      <c r="BJ32" s="691"/>
      <c r="BK32" s="691"/>
      <c r="BL32" s="691"/>
      <c r="BM32" s="692">
        <v>91.7</v>
      </c>
      <c r="BN32" s="691"/>
      <c r="BO32" s="691"/>
      <c r="BP32" s="691"/>
      <c r="BQ32" s="693"/>
      <c r="BR32" s="690">
        <v>97.9</v>
      </c>
      <c r="BS32" s="691"/>
      <c r="BT32" s="691"/>
      <c r="BU32" s="691"/>
      <c r="BV32" s="691"/>
      <c r="BW32" s="691"/>
      <c r="BX32" s="692">
        <v>90.1</v>
      </c>
      <c r="BY32" s="691"/>
      <c r="BZ32" s="691"/>
      <c r="CA32" s="691"/>
      <c r="CB32" s="693"/>
      <c r="CD32" s="688"/>
      <c r="CE32" s="689"/>
      <c r="CF32" s="637" t="s">
        <v>299</v>
      </c>
      <c r="CG32" s="638"/>
      <c r="CH32" s="638"/>
      <c r="CI32" s="638"/>
      <c r="CJ32" s="638"/>
      <c r="CK32" s="638"/>
      <c r="CL32" s="638"/>
      <c r="CM32" s="638"/>
      <c r="CN32" s="638"/>
      <c r="CO32" s="638"/>
      <c r="CP32" s="638"/>
      <c r="CQ32" s="639"/>
      <c r="CR32" s="623">
        <v>538</v>
      </c>
      <c r="CS32" s="624"/>
      <c r="CT32" s="624"/>
      <c r="CU32" s="624"/>
      <c r="CV32" s="624"/>
      <c r="CW32" s="624"/>
      <c r="CX32" s="624"/>
      <c r="CY32" s="625"/>
      <c r="CZ32" s="657">
        <v>0</v>
      </c>
      <c r="DA32" s="658"/>
      <c r="DB32" s="658"/>
      <c r="DC32" s="659"/>
      <c r="DD32" s="632">
        <v>538</v>
      </c>
      <c r="DE32" s="624"/>
      <c r="DF32" s="624"/>
      <c r="DG32" s="624"/>
      <c r="DH32" s="624"/>
      <c r="DI32" s="624"/>
      <c r="DJ32" s="624"/>
      <c r="DK32" s="625"/>
      <c r="DL32" s="632">
        <v>538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2499900</v>
      </c>
      <c r="S33" s="624"/>
      <c r="T33" s="624"/>
      <c r="U33" s="624"/>
      <c r="V33" s="624"/>
      <c r="W33" s="624"/>
      <c r="X33" s="624"/>
      <c r="Y33" s="625"/>
      <c r="Z33" s="626">
        <v>12.9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6896859</v>
      </c>
      <c r="CS33" s="655"/>
      <c r="CT33" s="655"/>
      <c r="CU33" s="655"/>
      <c r="CV33" s="655"/>
      <c r="CW33" s="655"/>
      <c r="CX33" s="655"/>
      <c r="CY33" s="656"/>
      <c r="CZ33" s="657">
        <v>36.799999999999997</v>
      </c>
      <c r="DA33" s="658"/>
      <c r="DB33" s="658"/>
      <c r="DC33" s="659"/>
      <c r="DD33" s="632">
        <v>5666198</v>
      </c>
      <c r="DE33" s="655"/>
      <c r="DF33" s="655"/>
      <c r="DG33" s="655"/>
      <c r="DH33" s="655"/>
      <c r="DI33" s="655"/>
      <c r="DJ33" s="655"/>
      <c r="DK33" s="656"/>
      <c r="DL33" s="632">
        <v>4329163</v>
      </c>
      <c r="DM33" s="655"/>
      <c r="DN33" s="655"/>
      <c r="DO33" s="655"/>
      <c r="DP33" s="655"/>
      <c r="DQ33" s="655"/>
      <c r="DR33" s="655"/>
      <c r="DS33" s="655"/>
      <c r="DT33" s="655"/>
      <c r="DU33" s="655"/>
      <c r="DV33" s="656"/>
      <c r="DW33" s="628">
        <v>35.6</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2347002</v>
      </c>
      <c r="CS34" s="624"/>
      <c r="CT34" s="624"/>
      <c r="CU34" s="624"/>
      <c r="CV34" s="624"/>
      <c r="CW34" s="624"/>
      <c r="CX34" s="624"/>
      <c r="CY34" s="625"/>
      <c r="CZ34" s="657">
        <v>12.5</v>
      </c>
      <c r="DA34" s="658"/>
      <c r="DB34" s="658"/>
      <c r="DC34" s="659"/>
      <c r="DD34" s="632">
        <v>1707305</v>
      </c>
      <c r="DE34" s="624"/>
      <c r="DF34" s="624"/>
      <c r="DG34" s="624"/>
      <c r="DH34" s="624"/>
      <c r="DI34" s="624"/>
      <c r="DJ34" s="624"/>
      <c r="DK34" s="625"/>
      <c r="DL34" s="632">
        <v>1044285</v>
      </c>
      <c r="DM34" s="624"/>
      <c r="DN34" s="624"/>
      <c r="DO34" s="624"/>
      <c r="DP34" s="624"/>
      <c r="DQ34" s="624"/>
      <c r="DR34" s="624"/>
      <c r="DS34" s="624"/>
      <c r="DT34" s="624"/>
      <c r="DU34" s="624"/>
      <c r="DV34" s="625"/>
      <c r="DW34" s="628">
        <v>8.6</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652300</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2418741</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9284</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36256</v>
      </c>
      <c r="CS35" s="655"/>
      <c r="CT35" s="655"/>
      <c r="CU35" s="655"/>
      <c r="CV35" s="655"/>
      <c r="CW35" s="655"/>
      <c r="CX35" s="655"/>
      <c r="CY35" s="656"/>
      <c r="CZ35" s="657">
        <v>0.2</v>
      </c>
      <c r="DA35" s="658"/>
      <c r="DB35" s="658"/>
      <c r="DC35" s="659"/>
      <c r="DD35" s="632">
        <v>30789</v>
      </c>
      <c r="DE35" s="655"/>
      <c r="DF35" s="655"/>
      <c r="DG35" s="655"/>
      <c r="DH35" s="655"/>
      <c r="DI35" s="655"/>
      <c r="DJ35" s="655"/>
      <c r="DK35" s="656"/>
      <c r="DL35" s="632">
        <v>30789</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19448972</v>
      </c>
      <c r="S36" s="696"/>
      <c r="T36" s="696"/>
      <c r="U36" s="696"/>
      <c r="V36" s="696"/>
      <c r="W36" s="696"/>
      <c r="X36" s="696"/>
      <c r="Y36" s="697"/>
      <c r="Z36" s="698">
        <v>100</v>
      </c>
      <c r="AA36" s="698"/>
      <c r="AB36" s="698"/>
      <c r="AC36" s="698"/>
      <c r="AD36" s="699">
        <v>11517820</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443902</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-48870</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2619167</v>
      </c>
      <c r="CS36" s="624"/>
      <c r="CT36" s="624"/>
      <c r="CU36" s="624"/>
      <c r="CV36" s="624"/>
      <c r="CW36" s="624"/>
      <c r="CX36" s="624"/>
      <c r="CY36" s="625"/>
      <c r="CZ36" s="657">
        <v>14</v>
      </c>
      <c r="DA36" s="658"/>
      <c r="DB36" s="658"/>
      <c r="DC36" s="659"/>
      <c r="DD36" s="632">
        <v>2481435</v>
      </c>
      <c r="DE36" s="624"/>
      <c r="DF36" s="624"/>
      <c r="DG36" s="624"/>
      <c r="DH36" s="624"/>
      <c r="DI36" s="624"/>
      <c r="DJ36" s="624"/>
      <c r="DK36" s="625"/>
      <c r="DL36" s="632">
        <v>2103123</v>
      </c>
      <c r="DM36" s="624"/>
      <c r="DN36" s="624"/>
      <c r="DO36" s="624"/>
      <c r="DP36" s="624"/>
      <c r="DQ36" s="624"/>
      <c r="DR36" s="624"/>
      <c r="DS36" s="624"/>
      <c r="DT36" s="624"/>
      <c r="DU36" s="624"/>
      <c r="DV36" s="625"/>
      <c r="DW36" s="628">
        <v>17.3</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408100</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5438</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1129014</v>
      </c>
      <c r="CS37" s="655"/>
      <c r="CT37" s="655"/>
      <c r="CU37" s="655"/>
      <c r="CV37" s="655"/>
      <c r="CW37" s="655"/>
      <c r="CX37" s="655"/>
      <c r="CY37" s="656"/>
      <c r="CZ37" s="657">
        <v>6</v>
      </c>
      <c r="DA37" s="658"/>
      <c r="DB37" s="658"/>
      <c r="DC37" s="659"/>
      <c r="DD37" s="632">
        <v>1129014</v>
      </c>
      <c r="DE37" s="655"/>
      <c r="DF37" s="655"/>
      <c r="DG37" s="655"/>
      <c r="DH37" s="655"/>
      <c r="DI37" s="655"/>
      <c r="DJ37" s="655"/>
      <c r="DK37" s="656"/>
      <c r="DL37" s="632">
        <v>1094673</v>
      </c>
      <c r="DM37" s="655"/>
      <c r="DN37" s="655"/>
      <c r="DO37" s="655"/>
      <c r="DP37" s="655"/>
      <c r="DQ37" s="655"/>
      <c r="DR37" s="655"/>
      <c r="DS37" s="655"/>
      <c r="DT37" s="655"/>
      <c r="DU37" s="655"/>
      <c r="DV37" s="656"/>
      <c r="DW37" s="628">
        <v>9</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v>296000</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9650</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1769550</v>
      </c>
      <c r="CS38" s="624"/>
      <c r="CT38" s="624"/>
      <c r="CU38" s="624"/>
      <c r="CV38" s="624"/>
      <c r="CW38" s="624"/>
      <c r="CX38" s="624"/>
      <c r="CY38" s="625"/>
      <c r="CZ38" s="657">
        <v>9.4</v>
      </c>
      <c r="DA38" s="658"/>
      <c r="DB38" s="658"/>
      <c r="DC38" s="659"/>
      <c r="DD38" s="632">
        <v>1431301</v>
      </c>
      <c r="DE38" s="624"/>
      <c r="DF38" s="624"/>
      <c r="DG38" s="624"/>
      <c r="DH38" s="624"/>
      <c r="DI38" s="624"/>
      <c r="DJ38" s="624"/>
      <c r="DK38" s="625"/>
      <c r="DL38" s="632">
        <v>1150966</v>
      </c>
      <c r="DM38" s="624"/>
      <c r="DN38" s="624"/>
      <c r="DO38" s="624"/>
      <c r="DP38" s="624"/>
      <c r="DQ38" s="624"/>
      <c r="DR38" s="624"/>
      <c r="DS38" s="624"/>
      <c r="DT38" s="624"/>
      <c r="DU38" s="624"/>
      <c r="DV38" s="625"/>
      <c r="DW38" s="628">
        <v>9.5</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v>180859</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95</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102671</v>
      </c>
      <c r="CS39" s="655"/>
      <c r="CT39" s="655"/>
      <c r="CU39" s="655"/>
      <c r="CV39" s="655"/>
      <c r="CW39" s="655"/>
      <c r="CX39" s="655"/>
      <c r="CY39" s="656"/>
      <c r="CZ39" s="657">
        <v>0.5</v>
      </c>
      <c r="DA39" s="658"/>
      <c r="DB39" s="658"/>
      <c r="DC39" s="659"/>
      <c r="DD39" s="632">
        <v>14355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379858</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105</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22213</v>
      </c>
      <c r="CS40" s="624"/>
      <c r="CT40" s="624"/>
      <c r="CU40" s="624"/>
      <c r="CV40" s="624"/>
      <c r="CW40" s="624"/>
      <c r="CX40" s="624"/>
      <c r="CY40" s="625"/>
      <c r="CZ40" s="657">
        <v>0.1</v>
      </c>
      <c r="DA40" s="658"/>
      <c r="DB40" s="658"/>
      <c r="DC40" s="659"/>
      <c r="DD40" s="632">
        <v>1013</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710022</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303</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55"/>
      <c r="CT41" s="655"/>
      <c r="CU41" s="655"/>
      <c r="CV41" s="655"/>
      <c r="CW41" s="655"/>
      <c r="CX41" s="655"/>
      <c r="CY41" s="656"/>
      <c r="CZ41" s="657" t="s">
        <v>209</v>
      </c>
      <c r="DA41" s="658"/>
      <c r="DB41" s="658"/>
      <c r="DC41" s="659"/>
      <c r="DD41" s="632" t="s">
        <v>209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2505800</v>
      </c>
      <c r="CS42" s="624"/>
      <c r="CT42" s="624"/>
      <c r="CU42" s="624"/>
      <c r="CV42" s="624"/>
      <c r="CW42" s="624"/>
      <c r="CX42" s="624"/>
      <c r="CY42" s="625"/>
      <c r="CZ42" s="657">
        <v>13.4</v>
      </c>
      <c r="DA42" s="706"/>
      <c r="DB42" s="706"/>
      <c r="DC42" s="707"/>
      <c r="DD42" s="632">
        <v>222873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94430</v>
      </c>
      <c r="CS43" s="655"/>
      <c r="CT43" s="655"/>
      <c r="CU43" s="655"/>
      <c r="CV43" s="655"/>
      <c r="CW43" s="655"/>
      <c r="CX43" s="655"/>
      <c r="CY43" s="656"/>
      <c r="CZ43" s="657">
        <v>0.5</v>
      </c>
      <c r="DA43" s="658"/>
      <c r="DB43" s="658"/>
      <c r="DC43" s="659"/>
      <c r="DD43" s="632">
        <v>81143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2424438</v>
      </c>
      <c r="CS44" s="624"/>
      <c r="CT44" s="624"/>
      <c r="CU44" s="624"/>
      <c r="CV44" s="624"/>
      <c r="CW44" s="624"/>
      <c r="CX44" s="624"/>
      <c r="CY44" s="625"/>
      <c r="CZ44" s="657">
        <v>12.9</v>
      </c>
      <c r="DA44" s="706"/>
      <c r="DB44" s="706"/>
      <c r="DC44" s="707"/>
      <c r="DD44" s="632">
        <v>199083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1051153</v>
      </c>
      <c r="CS45" s="655"/>
      <c r="CT45" s="655"/>
      <c r="CU45" s="655"/>
      <c r="CV45" s="655"/>
      <c r="CW45" s="655"/>
      <c r="CX45" s="655"/>
      <c r="CY45" s="656"/>
      <c r="CZ45" s="657">
        <v>5.6</v>
      </c>
      <c r="DA45" s="658"/>
      <c r="DB45" s="658"/>
      <c r="DC45" s="659"/>
      <c r="DD45" s="632">
        <v>27673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1365623</v>
      </c>
      <c r="CS46" s="624"/>
      <c r="CT46" s="624"/>
      <c r="CU46" s="624"/>
      <c r="CV46" s="624"/>
      <c r="CW46" s="624"/>
      <c r="CX46" s="624"/>
      <c r="CY46" s="625"/>
      <c r="CZ46" s="657">
        <v>7.3</v>
      </c>
      <c r="DA46" s="706"/>
      <c r="DB46" s="706"/>
      <c r="DC46" s="707"/>
      <c r="DD46" s="632">
        <v>166848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81362</v>
      </c>
      <c r="CS47" s="655"/>
      <c r="CT47" s="655"/>
      <c r="CU47" s="655"/>
      <c r="CV47" s="655"/>
      <c r="CW47" s="655"/>
      <c r="CX47" s="655"/>
      <c r="CY47" s="656"/>
      <c r="CZ47" s="657">
        <v>0.4</v>
      </c>
      <c r="DA47" s="658"/>
      <c r="DB47" s="658"/>
      <c r="DC47" s="659"/>
      <c r="DD47" s="632">
        <v>23790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18753877</v>
      </c>
      <c r="CS49" s="691"/>
      <c r="CT49" s="691"/>
      <c r="CU49" s="691"/>
      <c r="CV49" s="691"/>
      <c r="CW49" s="691"/>
      <c r="CX49" s="691"/>
      <c r="CY49" s="718"/>
      <c r="CZ49" s="719">
        <v>100</v>
      </c>
      <c r="DA49" s="720"/>
      <c r="DB49" s="720"/>
      <c r="DC49" s="721"/>
      <c r="DD49" s="722">
        <v>13279695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19797</v>
      </c>
      <c r="R7" s="753"/>
      <c r="S7" s="753"/>
      <c r="T7" s="753"/>
      <c r="U7" s="753"/>
      <c r="V7" s="753">
        <v>18595</v>
      </c>
      <c r="W7" s="753"/>
      <c r="X7" s="753"/>
      <c r="Y7" s="753"/>
      <c r="Z7" s="753"/>
      <c r="AA7" s="753">
        <v>1016</v>
      </c>
      <c r="AB7" s="753"/>
      <c r="AC7" s="753"/>
      <c r="AD7" s="753"/>
      <c r="AE7" s="754"/>
      <c r="AF7" s="755">
        <v>963</v>
      </c>
      <c r="AG7" s="756"/>
      <c r="AH7" s="756"/>
      <c r="AI7" s="756"/>
      <c r="AJ7" s="757"/>
      <c r="AK7" s="792">
        <v>29</v>
      </c>
      <c r="AL7" s="793"/>
      <c r="AM7" s="793"/>
      <c r="AN7" s="793"/>
      <c r="AO7" s="793"/>
      <c r="AP7" s="793">
        <v>26509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557</v>
      </c>
      <c r="BS7" s="796" t="s">
        <v>556</v>
      </c>
      <c r="BT7" s="797"/>
      <c r="BU7" s="797"/>
      <c r="BV7" s="797"/>
      <c r="BW7" s="797"/>
      <c r="BX7" s="797"/>
      <c r="BY7" s="797"/>
      <c r="BZ7" s="797"/>
      <c r="CA7" s="797"/>
      <c r="CB7" s="797"/>
      <c r="CC7" s="797"/>
      <c r="CD7" s="797"/>
      <c r="CE7" s="797"/>
      <c r="CF7" s="797"/>
      <c r="CG7" s="798"/>
      <c r="CH7" s="789">
        <v>0</v>
      </c>
      <c r="CI7" s="790"/>
      <c r="CJ7" s="790"/>
      <c r="CK7" s="790"/>
      <c r="CL7" s="791"/>
      <c r="CM7" s="789">
        <v>94</v>
      </c>
      <c r="CN7" s="790"/>
      <c r="CO7" s="790"/>
      <c r="CP7" s="790"/>
      <c r="CQ7" s="791"/>
      <c r="CR7" s="789">
        <v>5</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44</v>
      </c>
      <c r="R8" s="777"/>
      <c r="S8" s="777"/>
      <c r="T8" s="777"/>
      <c r="U8" s="777"/>
      <c r="V8" s="777">
        <v>367</v>
      </c>
      <c r="W8" s="777"/>
      <c r="X8" s="777"/>
      <c r="Y8" s="777"/>
      <c r="Z8" s="777"/>
      <c r="AA8" s="777">
        <v>-322</v>
      </c>
      <c r="AB8" s="777"/>
      <c r="AC8" s="777"/>
      <c r="AD8" s="777"/>
      <c r="AE8" s="778"/>
      <c r="AF8" s="779">
        <v>-322</v>
      </c>
      <c r="AG8" s="780"/>
      <c r="AH8" s="780"/>
      <c r="AI8" s="780"/>
      <c r="AJ8" s="781"/>
      <c r="AK8" s="782">
        <v>9</v>
      </c>
      <c r="AL8" s="783"/>
      <c r="AM8" s="783"/>
      <c r="AN8" s="783"/>
      <c r="AO8" s="783"/>
      <c r="AP8" s="783">
        <v>64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365</v>
      </c>
      <c r="C9" s="774"/>
      <c r="D9" s="774"/>
      <c r="E9" s="774"/>
      <c r="F9" s="774"/>
      <c r="G9" s="774"/>
      <c r="H9" s="774"/>
      <c r="I9" s="774"/>
      <c r="J9" s="774"/>
      <c r="K9" s="774"/>
      <c r="L9" s="774"/>
      <c r="M9" s="774"/>
      <c r="N9" s="774"/>
      <c r="O9" s="774"/>
      <c r="P9" s="775"/>
      <c r="Q9" s="776">
        <v>23</v>
      </c>
      <c r="R9" s="777"/>
      <c r="S9" s="777"/>
      <c r="T9" s="777"/>
      <c r="U9" s="777"/>
      <c r="V9" s="777">
        <v>22</v>
      </c>
      <c r="W9" s="777"/>
      <c r="X9" s="777"/>
      <c r="Y9" s="777"/>
      <c r="Z9" s="777"/>
      <c r="AA9" s="777">
        <v>2</v>
      </c>
      <c r="AB9" s="777"/>
      <c r="AC9" s="777"/>
      <c r="AD9" s="777"/>
      <c r="AE9" s="778"/>
      <c r="AF9" s="779">
        <v>2</v>
      </c>
      <c r="AG9" s="780"/>
      <c r="AH9" s="780"/>
      <c r="AI9" s="780"/>
      <c r="AJ9" s="781"/>
      <c r="AK9" s="782">
        <v>1</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366</v>
      </c>
      <c r="C10" s="774"/>
      <c r="D10" s="774"/>
      <c r="E10" s="774"/>
      <c r="F10" s="774"/>
      <c r="G10" s="774"/>
      <c r="H10" s="774"/>
      <c r="I10" s="774"/>
      <c r="J10" s="774"/>
      <c r="K10" s="774"/>
      <c r="L10" s="774"/>
      <c r="M10" s="774"/>
      <c r="N10" s="774"/>
      <c r="O10" s="774"/>
      <c r="P10" s="775"/>
      <c r="Q10" s="776">
        <v>176</v>
      </c>
      <c r="R10" s="777"/>
      <c r="S10" s="777"/>
      <c r="T10" s="777"/>
      <c r="U10" s="777"/>
      <c r="V10" s="777">
        <v>176</v>
      </c>
      <c r="W10" s="777"/>
      <c r="X10" s="777"/>
      <c r="Y10" s="777"/>
      <c r="Z10" s="777"/>
      <c r="AA10" s="777">
        <v>0</v>
      </c>
      <c r="AB10" s="777"/>
      <c r="AC10" s="777"/>
      <c r="AD10" s="777"/>
      <c r="AE10" s="778"/>
      <c r="AF10" s="779" t="s">
        <v>109</v>
      </c>
      <c r="AG10" s="780"/>
      <c r="AH10" s="780"/>
      <c r="AI10" s="780"/>
      <c r="AJ10" s="781"/>
      <c r="AK10" s="782">
        <v>104</v>
      </c>
      <c r="AL10" s="783"/>
      <c r="AM10" s="783"/>
      <c r="AN10" s="783"/>
      <c r="AO10" s="783"/>
      <c r="AP10" s="783">
        <v>580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19855</v>
      </c>
      <c r="R23" s="812"/>
      <c r="S23" s="812"/>
      <c r="T23" s="812"/>
      <c r="U23" s="812"/>
      <c r="V23" s="812">
        <v>19160</v>
      </c>
      <c r="W23" s="812"/>
      <c r="X23" s="812"/>
      <c r="Y23" s="812"/>
      <c r="Z23" s="812"/>
      <c r="AA23" s="812">
        <v>695</v>
      </c>
      <c r="AB23" s="812"/>
      <c r="AC23" s="812"/>
      <c r="AD23" s="812"/>
      <c r="AE23" s="813"/>
      <c r="AF23" s="814">
        <v>642</v>
      </c>
      <c r="AG23" s="812"/>
      <c r="AH23" s="812"/>
      <c r="AI23" s="812"/>
      <c r="AJ23" s="815"/>
      <c r="AK23" s="816"/>
      <c r="AL23" s="817"/>
      <c r="AM23" s="817"/>
      <c r="AN23" s="817"/>
      <c r="AO23" s="817"/>
      <c r="AP23" s="812">
        <v>27153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4940</v>
      </c>
      <c r="R28" s="841"/>
      <c r="S28" s="841"/>
      <c r="T28" s="841"/>
      <c r="U28" s="841"/>
      <c r="V28" s="841">
        <v>4932</v>
      </c>
      <c r="W28" s="841"/>
      <c r="X28" s="841"/>
      <c r="Y28" s="841"/>
      <c r="Z28" s="841"/>
      <c r="AA28" s="841">
        <v>8</v>
      </c>
      <c r="AB28" s="841"/>
      <c r="AC28" s="841"/>
      <c r="AD28" s="841"/>
      <c r="AE28" s="842"/>
      <c r="AF28" s="843">
        <v>8</v>
      </c>
      <c r="AG28" s="841"/>
      <c r="AH28" s="841"/>
      <c r="AI28" s="841"/>
      <c r="AJ28" s="844"/>
      <c r="AK28" s="845">
        <v>343</v>
      </c>
      <c r="AL28" s="836"/>
      <c r="AM28" s="836"/>
      <c r="AN28" s="836"/>
      <c r="AO28" s="836"/>
      <c r="AP28" s="836">
        <v>9</v>
      </c>
      <c r="AQ28" s="836"/>
      <c r="AR28" s="836"/>
      <c r="AS28" s="836"/>
      <c r="AT28" s="836"/>
      <c r="AU28" s="836">
        <v>1</v>
      </c>
      <c r="AV28" s="836"/>
      <c r="AW28" s="836"/>
      <c r="AX28" s="836"/>
      <c r="AY28" s="836"/>
      <c r="AZ28" s="837" t="s">
        <v>558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3772</v>
      </c>
      <c r="R29" s="777"/>
      <c r="S29" s="777"/>
      <c r="T29" s="777"/>
      <c r="U29" s="777"/>
      <c r="V29" s="777">
        <v>3694</v>
      </c>
      <c r="W29" s="777"/>
      <c r="X29" s="777"/>
      <c r="Y29" s="777"/>
      <c r="Z29" s="777"/>
      <c r="AA29" s="777">
        <v>79</v>
      </c>
      <c r="AB29" s="777"/>
      <c r="AC29" s="777"/>
      <c r="AD29" s="777"/>
      <c r="AE29" s="778"/>
      <c r="AF29" s="779">
        <v>79</v>
      </c>
      <c r="AG29" s="780"/>
      <c r="AH29" s="780"/>
      <c r="AI29" s="780"/>
      <c r="AJ29" s="781"/>
      <c r="AK29" s="848">
        <v>492</v>
      </c>
      <c r="AL29" s="849"/>
      <c r="AM29" s="849"/>
      <c r="AN29" s="849"/>
      <c r="AO29" s="849"/>
      <c r="AP29" s="849" t="s">
        <v>558</v>
      </c>
      <c r="AQ29" s="849"/>
      <c r="AR29" s="849"/>
      <c r="AS29" s="849"/>
      <c r="AT29" s="849"/>
      <c r="AU29" s="849" t="s">
        <v>558</v>
      </c>
      <c r="AV29" s="849"/>
      <c r="AW29" s="849"/>
      <c r="AX29" s="849"/>
      <c r="AY29" s="849"/>
      <c r="AZ29" s="850" t="s">
        <v>558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420</v>
      </c>
      <c r="R30" s="777"/>
      <c r="S30" s="777"/>
      <c r="T30" s="777"/>
      <c r="U30" s="777"/>
      <c r="V30" s="777">
        <v>420</v>
      </c>
      <c r="W30" s="777"/>
      <c r="X30" s="777"/>
      <c r="Y30" s="777"/>
      <c r="Z30" s="777"/>
      <c r="AA30" s="777">
        <v>0</v>
      </c>
      <c r="AB30" s="777"/>
      <c r="AC30" s="777"/>
      <c r="AD30" s="777"/>
      <c r="AE30" s="778"/>
      <c r="AF30" s="779">
        <v>0</v>
      </c>
      <c r="AG30" s="780"/>
      <c r="AH30" s="780"/>
      <c r="AI30" s="780"/>
      <c r="AJ30" s="781"/>
      <c r="AK30" s="848">
        <v>129</v>
      </c>
      <c r="AL30" s="849"/>
      <c r="AM30" s="849"/>
      <c r="AN30" s="849"/>
      <c r="AO30" s="849"/>
      <c r="AP30" s="849" t="s">
        <v>558</v>
      </c>
      <c r="AQ30" s="849"/>
      <c r="AR30" s="849"/>
      <c r="AS30" s="849"/>
      <c r="AT30" s="849"/>
      <c r="AU30" s="849" t="s">
        <v>558</v>
      </c>
      <c r="AV30" s="849"/>
      <c r="AW30" s="849"/>
      <c r="AX30" s="849"/>
      <c r="AY30" s="849"/>
      <c r="AZ30" s="850" t="s">
        <v>559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172</v>
      </c>
      <c r="R31" s="777"/>
      <c r="S31" s="777"/>
      <c r="T31" s="777"/>
      <c r="U31" s="777"/>
      <c r="V31" s="777">
        <v>41</v>
      </c>
      <c r="W31" s="777"/>
      <c r="X31" s="777"/>
      <c r="Y31" s="777"/>
      <c r="Z31" s="777"/>
      <c r="AA31" s="777">
        <v>131</v>
      </c>
      <c r="AB31" s="777"/>
      <c r="AC31" s="777"/>
      <c r="AD31" s="777"/>
      <c r="AE31" s="778"/>
      <c r="AF31" s="779">
        <v>-594</v>
      </c>
      <c r="AG31" s="780"/>
      <c r="AH31" s="780"/>
      <c r="AI31" s="780"/>
      <c r="AJ31" s="781"/>
      <c r="AK31" s="848">
        <v>142</v>
      </c>
      <c r="AL31" s="849"/>
      <c r="AM31" s="849"/>
      <c r="AN31" s="849"/>
      <c r="AO31" s="849"/>
      <c r="AP31" s="849">
        <v>6</v>
      </c>
      <c r="AQ31" s="849"/>
      <c r="AR31" s="849"/>
      <c r="AS31" s="849"/>
      <c r="AT31" s="849"/>
      <c r="AU31" s="849">
        <v>1</v>
      </c>
      <c r="AV31" s="849"/>
      <c r="AW31" s="849"/>
      <c r="AX31" s="849"/>
      <c r="AY31" s="849"/>
      <c r="AZ31" s="850">
        <v>160.6</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385</v>
      </c>
      <c r="C32" s="774"/>
      <c r="D32" s="774"/>
      <c r="E32" s="774"/>
      <c r="F32" s="774"/>
      <c r="G32" s="774"/>
      <c r="H32" s="774"/>
      <c r="I32" s="774"/>
      <c r="J32" s="774"/>
      <c r="K32" s="774"/>
      <c r="L32" s="774"/>
      <c r="M32" s="774"/>
      <c r="N32" s="774"/>
      <c r="O32" s="774"/>
      <c r="P32" s="775"/>
      <c r="Q32" s="776">
        <v>3351</v>
      </c>
      <c r="R32" s="777"/>
      <c r="S32" s="777"/>
      <c r="T32" s="777"/>
      <c r="U32" s="777"/>
      <c r="V32" s="777">
        <v>3466</v>
      </c>
      <c r="W32" s="777"/>
      <c r="X32" s="777"/>
      <c r="Y32" s="777"/>
      <c r="Z32" s="777"/>
      <c r="AA32" s="777">
        <v>-115</v>
      </c>
      <c r="AB32" s="777"/>
      <c r="AC32" s="777"/>
      <c r="AD32" s="777"/>
      <c r="AE32" s="778"/>
      <c r="AF32" s="779">
        <v>752</v>
      </c>
      <c r="AG32" s="780"/>
      <c r="AH32" s="780"/>
      <c r="AI32" s="780"/>
      <c r="AJ32" s="781"/>
      <c r="AK32" s="848">
        <v>444</v>
      </c>
      <c r="AL32" s="849"/>
      <c r="AM32" s="849"/>
      <c r="AN32" s="849"/>
      <c r="AO32" s="849"/>
      <c r="AP32" s="849">
        <v>3387</v>
      </c>
      <c r="AQ32" s="849"/>
      <c r="AR32" s="849"/>
      <c r="AS32" s="849"/>
      <c r="AT32" s="849"/>
      <c r="AU32" s="849">
        <v>1812</v>
      </c>
      <c r="AV32" s="849"/>
      <c r="AW32" s="849"/>
      <c r="AX32" s="849"/>
      <c r="AY32" s="849"/>
      <c r="AZ32" s="850" t="s">
        <v>558</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462</v>
      </c>
      <c r="R33" s="777"/>
      <c r="S33" s="777"/>
      <c r="T33" s="777"/>
      <c r="U33" s="777"/>
      <c r="V33" s="777">
        <v>483</v>
      </c>
      <c r="W33" s="777"/>
      <c r="X33" s="777"/>
      <c r="Y33" s="777"/>
      <c r="Z33" s="777"/>
      <c r="AA33" s="777">
        <v>-21</v>
      </c>
      <c r="AB33" s="777"/>
      <c r="AC33" s="777"/>
      <c r="AD33" s="777"/>
      <c r="AE33" s="778"/>
      <c r="AF33" s="779">
        <v>484</v>
      </c>
      <c r="AG33" s="780"/>
      <c r="AH33" s="780"/>
      <c r="AI33" s="780"/>
      <c r="AJ33" s="781"/>
      <c r="AK33" s="848">
        <v>2</v>
      </c>
      <c r="AL33" s="849"/>
      <c r="AM33" s="849"/>
      <c r="AN33" s="849"/>
      <c r="AO33" s="849"/>
      <c r="AP33" s="849">
        <v>704</v>
      </c>
      <c r="AQ33" s="849"/>
      <c r="AR33" s="849"/>
      <c r="AS33" s="849"/>
      <c r="AT33" s="849"/>
      <c r="AU33" s="849" t="s">
        <v>558</v>
      </c>
      <c r="AV33" s="849"/>
      <c r="AW33" s="849"/>
      <c r="AX33" s="849"/>
      <c r="AY33" s="849"/>
      <c r="AZ33" s="850" t="s">
        <v>558</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603</v>
      </c>
      <c r="R34" s="777"/>
      <c r="S34" s="777"/>
      <c r="T34" s="777"/>
      <c r="U34" s="777"/>
      <c r="V34" s="777">
        <v>550</v>
      </c>
      <c r="W34" s="777"/>
      <c r="X34" s="777"/>
      <c r="Y34" s="777"/>
      <c r="Z34" s="777"/>
      <c r="AA34" s="777">
        <v>53</v>
      </c>
      <c r="AB34" s="777"/>
      <c r="AC34" s="777"/>
      <c r="AD34" s="777"/>
      <c r="AE34" s="778"/>
      <c r="AF34" s="779">
        <v>947</v>
      </c>
      <c r="AG34" s="780"/>
      <c r="AH34" s="780"/>
      <c r="AI34" s="780"/>
      <c r="AJ34" s="781"/>
      <c r="AK34" s="848">
        <v>112</v>
      </c>
      <c r="AL34" s="849"/>
      <c r="AM34" s="849"/>
      <c r="AN34" s="849"/>
      <c r="AO34" s="849"/>
      <c r="AP34" s="849">
        <v>987</v>
      </c>
      <c r="AQ34" s="849"/>
      <c r="AR34" s="849"/>
      <c r="AS34" s="849"/>
      <c r="AT34" s="849"/>
      <c r="AU34" s="849" t="s">
        <v>558</v>
      </c>
      <c r="AV34" s="849"/>
      <c r="AW34" s="849"/>
      <c r="AX34" s="849"/>
      <c r="AY34" s="849"/>
      <c r="AZ34" s="850" t="s">
        <v>558</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845</v>
      </c>
      <c r="R35" s="777"/>
      <c r="S35" s="777"/>
      <c r="T35" s="777"/>
      <c r="U35" s="777"/>
      <c r="V35" s="777">
        <v>839</v>
      </c>
      <c r="W35" s="777"/>
      <c r="X35" s="777"/>
      <c r="Y35" s="777"/>
      <c r="Z35" s="777"/>
      <c r="AA35" s="777">
        <v>6</v>
      </c>
      <c r="AB35" s="777"/>
      <c r="AC35" s="777"/>
      <c r="AD35" s="777"/>
      <c r="AE35" s="778"/>
      <c r="AF35" s="779">
        <v>6</v>
      </c>
      <c r="AG35" s="780"/>
      <c r="AH35" s="780"/>
      <c r="AI35" s="780"/>
      <c r="AJ35" s="781"/>
      <c r="AK35" s="848">
        <v>338</v>
      </c>
      <c r="AL35" s="849"/>
      <c r="AM35" s="849"/>
      <c r="AN35" s="849"/>
      <c r="AO35" s="849"/>
      <c r="AP35" s="849">
        <v>3019</v>
      </c>
      <c r="AQ35" s="849"/>
      <c r="AR35" s="849"/>
      <c r="AS35" s="849"/>
      <c r="AT35" s="849"/>
      <c r="AU35" s="849">
        <v>2499</v>
      </c>
      <c r="AV35" s="849"/>
      <c r="AW35" s="849"/>
      <c r="AX35" s="849"/>
      <c r="AY35" s="849"/>
      <c r="AZ35" s="850" t="s">
        <v>558</v>
      </c>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390</v>
      </c>
      <c r="C36" s="774"/>
      <c r="D36" s="774"/>
      <c r="E36" s="774"/>
      <c r="F36" s="774"/>
      <c r="G36" s="774"/>
      <c r="H36" s="774"/>
      <c r="I36" s="774"/>
      <c r="J36" s="774"/>
      <c r="K36" s="774"/>
      <c r="L36" s="774"/>
      <c r="M36" s="774"/>
      <c r="N36" s="774"/>
      <c r="O36" s="774"/>
      <c r="P36" s="775"/>
      <c r="Q36" s="776">
        <v>977</v>
      </c>
      <c r="R36" s="777"/>
      <c r="S36" s="777"/>
      <c r="T36" s="777"/>
      <c r="U36" s="777"/>
      <c r="V36" s="777">
        <v>972</v>
      </c>
      <c r="W36" s="777"/>
      <c r="X36" s="777"/>
      <c r="Y36" s="777"/>
      <c r="Z36" s="777"/>
      <c r="AA36" s="777">
        <v>5</v>
      </c>
      <c r="AB36" s="777"/>
      <c r="AC36" s="777"/>
      <c r="AD36" s="777"/>
      <c r="AE36" s="778"/>
      <c r="AF36" s="779">
        <v>5</v>
      </c>
      <c r="AG36" s="780"/>
      <c r="AH36" s="780"/>
      <c r="AI36" s="780"/>
      <c r="AJ36" s="781"/>
      <c r="AK36" s="848">
        <v>408</v>
      </c>
      <c r="AL36" s="849"/>
      <c r="AM36" s="849"/>
      <c r="AN36" s="849"/>
      <c r="AO36" s="849"/>
      <c r="AP36" s="849">
        <v>5126</v>
      </c>
      <c r="AQ36" s="849"/>
      <c r="AR36" s="849"/>
      <c r="AS36" s="849"/>
      <c r="AT36" s="849"/>
      <c r="AU36" s="849">
        <v>3771</v>
      </c>
      <c r="AV36" s="849"/>
      <c r="AW36" s="849"/>
      <c r="AX36" s="849"/>
      <c r="AY36" s="849"/>
      <c r="AZ36" s="850" t="s">
        <v>560</v>
      </c>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1687</v>
      </c>
      <c r="AG63" s="860"/>
      <c r="AH63" s="860"/>
      <c r="AI63" s="860"/>
      <c r="AJ63" s="861"/>
      <c r="AK63" s="862"/>
      <c r="AL63" s="857"/>
      <c r="AM63" s="857"/>
      <c r="AN63" s="857"/>
      <c r="AO63" s="857"/>
      <c r="AP63" s="860">
        <v>13238</v>
      </c>
      <c r="AQ63" s="860"/>
      <c r="AR63" s="860"/>
      <c r="AS63" s="860"/>
      <c r="AT63" s="860"/>
      <c r="AU63" s="860">
        <v>8084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394</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395</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548</v>
      </c>
      <c r="C68" s="888"/>
      <c r="D68" s="888"/>
      <c r="E68" s="888"/>
      <c r="F68" s="888"/>
      <c r="G68" s="888"/>
      <c r="H68" s="888"/>
      <c r="I68" s="888"/>
      <c r="J68" s="888"/>
      <c r="K68" s="888"/>
      <c r="L68" s="888"/>
      <c r="M68" s="888"/>
      <c r="N68" s="888"/>
      <c r="O68" s="888"/>
      <c r="P68" s="889"/>
      <c r="Q68" s="890">
        <v>177</v>
      </c>
      <c r="R68" s="884"/>
      <c r="S68" s="884"/>
      <c r="T68" s="884"/>
      <c r="U68" s="884"/>
      <c r="V68" s="884">
        <v>153</v>
      </c>
      <c r="W68" s="884"/>
      <c r="X68" s="884"/>
      <c r="Y68" s="884"/>
      <c r="Z68" s="884"/>
      <c r="AA68" s="884">
        <v>24</v>
      </c>
      <c r="AB68" s="884"/>
      <c r="AC68" s="884"/>
      <c r="AD68" s="884"/>
      <c r="AE68" s="884"/>
      <c r="AF68" s="884">
        <v>8</v>
      </c>
      <c r="AG68" s="884"/>
      <c r="AH68" s="884"/>
      <c r="AI68" s="884"/>
      <c r="AJ68" s="884"/>
      <c r="AK68" s="884">
        <v>0</v>
      </c>
      <c r="AL68" s="884"/>
      <c r="AM68" s="884"/>
      <c r="AN68" s="884"/>
      <c r="AO68" s="884"/>
      <c r="AP68" s="884">
        <v>5</v>
      </c>
      <c r="AQ68" s="884"/>
      <c r="AR68" s="884"/>
      <c r="AS68" s="884"/>
      <c r="AT68" s="884"/>
      <c r="AU68" s="884">
        <v>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549</v>
      </c>
      <c r="C69" s="892"/>
      <c r="D69" s="892"/>
      <c r="E69" s="892"/>
      <c r="F69" s="892"/>
      <c r="G69" s="892"/>
      <c r="H69" s="892"/>
      <c r="I69" s="892"/>
      <c r="J69" s="892"/>
      <c r="K69" s="892"/>
      <c r="L69" s="892"/>
      <c r="M69" s="892"/>
      <c r="N69" s="892"/>
      <c r="O69" s="892"/>
      <c r="P69" s="893"/>
      <c r="Q69" s="894">
        <v>5641</v>
      </c>
      <c r="R69" s="849"/>
      <c r="S69" s="849"/>
      <c r="T69" s="849"/>
      <c r="U69" s="849"/>
      <c r="V69" s="849">
        <v>5625</v>
      </c>
      <c r="W69" s="849"/>
      <c r="X69" s="849"/>
      <c r="Y69" s="849"/>
      <c r="Z69" s="849"/>
      <c r="AA69" s="849">
        <v>16</v>
      </c>
      <c r="AB69" s="849"/>
      <c r="AC69" s="849"/>
      <c r="AD69" s="849"/>
      <c r="AE69" s="849"/>
      <c r="AF69" s="849">
        <v>16</v>
      </c>
      <c r="AG69" s="849"/>
      <c r="AH69" s="849"/>
      <c r="AI69" s="849"/>
      <c r="AJ69" s="849"/>
      <c r="AK69" s="849">
        <v>24</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550</v>
      </c>
      <c r="C70" s="892"/>
      <c r="D70" s="892"/>
      <c r="E70" s="892"/>
      <c r="F70" s="892"/>
      <c r="G70" s="892"/>
      <c r="H70" s="892"/>
      <c r="I70" s="892"/>
      <c r="J70" s="892"/>
      <c r="K70" s="892"/>
      <c r="L70" s="892"/>
      <c r="M70" s="892"/>
      <c r="N70" s="892"/>
      <c r="O70" s="892"/>
      <c r="P70" s="893"/>
      <c r="Q70" s="894">
        <v>188</v>
      </c>
      <c r="R70" s="849"/>
      <c r="S70" s="849"/>
      <c r="T70" s="849"/>
      <c r="U70" s="849"/>
      <c r="V70" s="849">
        <v>176</v>
      </c>
      <c r="W70" s="849"/>
      <c r="X70" s="849"/>
      <c r="Y70" s="849"/>
      <c r="Z70" s="849"/>
      <c r="AA70" s="849">
        <v>12</v>
      </c>
      <c r="AB70" s="849"/>
      <c r="AC70" s="849"/>
      <c r="AD70" s="849"/>
      <c r="AE70" s="849"/>
      <c r="AF70" s="849">
        <v>12</v>
      </c>
      <c r="AG70" s="849"/>
      <c r="AH70" s="849"/>
      <c r="AI70" s="849"/>
      <c r="AJ70" s="849"/>
      <c r="AK70" s="849">
        <v>0</v>
      </c>
      <c r="AL70" s="849"/>
      <c r="AM70" s="849"/>
      <c r="AN70" s="849"/>
      <c r="AO70" s="849"/>
      <c r="AP70" s="849" t="s">
        <v>558</v>
      </c>
      <c r="AQ70" s="849"/>
      <c r="AR70" s="849"/>
      <c r="AS70" s="849"/>
      <c r="AT70" s="849"/>
      <c r="AU70" s="849" t="s">
        <v>558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551</v>
      </c>
      <c r="C71" s="892"/>
      <c r="D71" s="892"/>
      <c r="E71" s="892"/>
      <c r="F71" s="892"/>
      <c r="G71" s="892"/>
      <c r="H71" s="892"/>
      <c r="I71" s="892"/>
      <c r="J71" s="892"/>
      <c r="K71" s="892"/>
      <c r="L71" s="892"/>
      <c r="M71" s="892"/>
      <c r="N71" s="892"/>
      <c r="O71" s="892"/>
      <c r="P71" s="893"/>
      <c r="Q71" s="894">
        <v>103</v>
      </c>
      <c r="R71" s="849"/>
      <c r="S71" s="849"/>
      <c r="T71" s="849"/>
      <c r="U71" s="849"/>
      <c r="V71" s="849">
        <v>101</v>
      </c>
      <c r="W71" s="849"/>
      <c r="X71" s="849"/>
      <c r="Y71" s="849"/>
      <c r="Z71" s="849"/>
      <c r="AA71" s="849">
        <v>2</v>
      </c>
      <c r="AB71" s="849"/>
      <c r="AC71" s="849"/>
      <c r="AD71" s="849"/>
      <c r="AE71" s="849"/>
      <c r="AF71" s="849">
        <v>2</v>
      </c>
      <c r="AG71" s="849"/>
      <c r="AH71" s="849"/>
      <c r="AI71" s="849"/>
      <c r="AJ71" s="849"/>
      <c r="AK71" s="849">
        <v>7</v>
      </c>
      <c r="AL71" s="849"/>
      <c r="AM71" s="849"/>
      <c r="AN71" s="849"/>
      <c r="AO71" s="849"/>
      <c r="AP71" s="849" t="s">
        <v>558</v>
      </c>
      <c r="AQ71" s="849"/>
      <c r="AR71" s="849"/>
      <c r="AS71" s="849"/>
      <c r="AT71" s="849"/>
      <c r="AU71" s="849" t="s">
        <v>558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552</v>
      </c>
      <c r="C72" s="892"/>
      <c r="D72" s="892"/>
      <c r="E72" s="892"/>
      <c r="F72" s="892"/>
      <c r="G72" s="892"/>
      <c r="H72" s="892"/>
      <c r="I72" s="892"/>
      <c r="J72" s="892"/>
      <c r="K72" s="892"/>
      <c r="L72" s="892"/>
      <c r="M72" s="892"/>
      <c r="N72" s="892"/>
      <c r="O72" s="892"/>
      <c r="P72" s="893"/>
      <c r="Q72" s="894">
        <v>86</v>
      </c>
      <c r="R72" s="849"/>
      <c r="S72" s="849"/>
      <c r="T72" s="849"/>
      <c r="U72" s="849"/>
      <c r="V72" s="849">
        <v>72</v>
      </c>
      <c r="W72" s="849"/>
      <c r="X72" s="849"/>
      <c r="Y72" s="849"/>
      <c r="Z72" s="849"/>
      <c r="AA72" s="849">
        <v>14</v>
      </c>
      <c r="AB72" s="849"/>
      <c r="AC72" s="849"/>
      <c r="AD72" s="849"/>
      <c r="AE72" s="849"/>
      <c r="AF72" s="849">
        <v>14</v>
      </c>
      <c r="AG72" s="849"/>
      <c r="AH72" s="849"/>
      <c r="AI72" s="849"/>
      <c r="AJ72" s="849"/>
      <c r="AK72" s="849">
        <v>6</v>
      </c>
      <c r="AL72" s="849"/>
      <c r="AM72" s="849"/>
      <c r="AN72" s="849"/>
      <c r="AO72" s="849"/>
      <c r="AP72" s="849" t="s">
        <v>558</v>
      </c>
      <c r="AQ72" s="849"/>
      <c r="AR72" s="849"/>
      <c r="AS72" s="849"/>
      <c r="AT72" s="849"/>
      <c r="AU72" s="849" t="s">
        <v>558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553</v>
      </c>
      <c r="C73" s="892"/>
      <c r="D73" s="892"/>
      <c r="E73" s="892"/>
      <c r="F73" s="892"/>
      <c r="G73" s="892"/>
      <c r="H73" s="892"/>
      <c r="I73" s="892"/>
      <c r="J73" s="892"/>
      <c r="K73" s="892"/>
      <c r="L73" s="892"/>
      <c r="M73" s="892"/>
      <c r="N73" s="892"/>
      <c r="O73" s="892"/>
      <c r="P73" s="893"/>
      <c r="Q73" s="894">
        <v>301</v>
      </c>
      <c r="R73" s="849"/>
      <c r="S73" s="849"/>
      <c r="T73" s="849"/>
      <c r="U73" s="849"/>
      <c r="V73" s="849">
        <v>301</v>
      </c>
      <c r="W73" s="849"/>
      <c r="X73" s="849"/>
      <c r="Y73" s="849"/>
      <c r="Z73" s="849"/>
      <c r="AA73" s="849">
        <v>0</v>
      </c>
      <c r="AB73" s="849"/>
      <c r="AC73" s="849"/>
      <c r="AD73" s="849"/>
      <c r="AE73" s="849"/>
      <c r="AF73" s="849">
        <v>0</v>
      </c>
      <c r="AG73" s="849"/>
      <c r="AH73" s="849"/>
      <c r="AI73" s="849"/>
      <c r="AJ73" s="849"/>
      <c r="AK73" s="849">
        <v>0</v>
      </c>
      <c r="AL73" s="849"/>
      <c r="AM73" s="849"/>
      <c r="AN73" s="849"/>
      <c r="AO73" s="849"/>
      <c r="AP73" s="849" t="s">
        <v>558</v>
      </c>
      <c r="AQ73" s="849"/>
      <c r="AR73" s="849"/>
      <c r="AS73" s="849"/>
      <c r="AT73" s="849"/>
      <c r="AU73" s="849" t="s">
        <v>558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554</v>
      </c>
      <c r="C74" s="892"/>
      <c r="D74" s="892"/>
      <c r="E74" s="892"/>
      <c r="F74" s="892"/>
      <c r="G74" s="892"/>
      <c r="H74" s="892"/>
      <c r="I74" s="892"/>
      <c r="J74" s="892"/>
      <c r="K74" s="892"/>
      <c r="L74" s="892"/>
      <c r="M74" s="892"/>
      <c r="N74" s="892"/>
      <c r="O74" s="892"/>
      <c r="P74" s="893"/>
      <c r="Q74" s="894">
        <v>919</v>
      </c>
      <c r="R74" s="849"/>
      <c r="S74" s="849"/>
      <c r="T74" s="849"/>
      <c r="U74" s="849"/>
      <c r="V74" s="849">
        <v>818</v>
      </c>
      <c r="W74" s="849"/>
      <c r="X74" s="849"/>
      <c r="Y74" s="849"/>
      <c r="Z74" s="849"/>
      <c r="AA74" s="849">
        <v>101</v>
      </c>
      <c r="AB74" s="849"/>
      <c r="AC74" s="849"/>
      <c r="AD74" s="849"/>
      <c r="AE74" s="849"/>
      <c r="AF74" s="849">
        <v>101</v>
      </c>
      <c r="AG74" s="849"/>
      <c r="AH74" s="849"/>
      <c r="AI74" s="849"/>
      <c r="AJ74" s="849"/>
      <c r="AK74" s="849">
        <v>0</v>
      </c>
      <c r="AL74" s="849"/>
      <c r="AM74" s="849"/>
      <c r="AN74" s="849"/>
      <c r="AO74" s="849"/>
      <c r="AP74" s="849" t="s">
        <v>558</v>
      </c>
      <c r="AQ74" s="849"/>
      <c r="AR74" s="849"/>
      <c r="AS74" s="849"/>
      <c r="AT74" s="849"/>
      <c r="AU74" s="849" t="s">
        <v>558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555</v>
      </c>
      <c r="C75" s="892"/>
      <c r="D75" s="892"/>
      <c r="E75" s="892"/>
      <c r="F75" s="892"/>
      <c r="G75" s="892"/>
      <c r="H75" s="892"/>
      <c r="I75" s="892"/>
      <c r="J75" s="892"/>
      <c r="K75" s="892"/>
      <c r="L75" s="892"/>
      <c r="M75" s="892"/>
      <c r="N75" s="892"/>
      <c r="O75" s="892"/>
      <c r="P75" s="893"/>
      <c r="Q75" s="897">
        <v>15434</v>
      </c>
      <c r="R75" s="898"/>
      <c r="S75" s="898"/>
      <c r="T75" s="898"/>
      <c r="U75" s="848"/>
      <c r="V75" s="899">
        <v>15147</v>
      </c>
      <c r="W75" s="898"/>
      <c r="X75" s="898"/>
      <c r="Y75" s="898"/>
      <c r="Z75" s="848"/>
      <c r="AA75" s="899">
        <v>287</v>
      </c>
      <c r="AB75" s="898"/>
      <c r="AC75" s="898"/>
      <c r="AD75" s="898"/>
      <c r="AE75" s="848"/>
      <c r="AF75" s="899">
        <v>279</v>
      </c>
      <c r="AG75" s="898"/>
      <c r="AH75" s="898"/>
      <c r="AI75" s="898"/>
      <c r="AJ75" s="848"/>
      <c r="AK75" s="899">
        <v>8</v>
      </c>
      <c r="AL75" s="898"/>
      <c r="AM75" s="898"/>
      <c r="AN75" s="898"/>
      <c r="AO75" s="848"/>
      <c r="AP75" s="899">
        <v>4082</v>
      </c>
      <c r="AQ75" s="898"/>
      <c r="AR75" s="898"/>
      <c r="AS75" s="898"/>
      <c r="AT75" s="848"/>
      <c r="AU75" s="899">
        <v>350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432</v>
      </c>
      <c r="AG88" s="860"/>
      <c r="AH88" s="860"/>
      <c r="AI88" s="860"/>
      <c r="AJ88" s="860"/>
      <c r="AK88" s="857"/>
      <c r="AL88" s="857"/>
      <c r="AM88" s="857"/>
      <c r="AN88" s="857"/>
      <c r="AO88" s="857"/>
      <c r="AP88" s="860">
        <v>4087</v>
      </c>
      <c r="AQ88" s="860"/>
      <c r="AR88" s="860"/>
      <c r="AS88" s="860"/>
      <c r="AT88" s="860"/>
      <c r="AU88" s="860">
        <v>353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0</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286</v>
      </c>
      <c r="AG109" s="913"/>
      <c r="AH109" s="913"/>
      <c r="AI109" s="913"/>
      <c r="AJ109" s="914"/>
      <c r="AK109" s="912" t="s">
        <v>285</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286</v>
      </c>
      <c r="BW109" s="913"/>
      <c r="BX109" s="913"/>
      <c r="BY109" s="913"/>
      <c r="BZ109" s="914"/>
      <c r="CA109" s="912" t="s">
        <v>285</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286</v>
      </c>
      <c r="DM109" s="913"/>
      <c r="DN109" s="913"/>
      <c r="DO109" s="913"/>
      <c r="DP109" s="914"/>
      <c r="DQ109" s="912" t="s">
        <v>285</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3586917</v>
      </c>
      <c r="AB110" s="920"/>
      <c r="AC110" s="920"/>
      <c r="AD110" s="920"/>
      <c r="AE110" s="921"/>
      <c r="AF110" s="922">
        <v>3459441</v>
      </c>
      <c r="AG110" s="920"/>
      <c r="AH110" s="920"/>
      <c r="AI110" s="920"/>
      <c r="AJ110" s="921"/>
      <c r="AK110" s="922">
        <v>3298229</v>
      </c>
      <c r="AL110" s="920"/>
      <c r="AM110" s="920"/>
      <c r="AN110" s="920"/>
      <c r="AO110" s="921"/>
      <c r="AP110" s="923">
        <v>34.4</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28590712</v>
      </c>
      <c r="BR110" s="957"/>
      <c r="BS110" s="957"/>
      <c r="BT110" s="957"/>
      <c r="BU110" s="957"/>
      <c r="BV110" s="957">
        <v>27700259</v>
      </c>
      <c r="BW110" s="957"/>
      <c r="BX110" s="957"/>
      <c r="BY110" s="957"/>
      <c r="BZ110" s="957"/>
      <c r="CA110" s="957">
        <v>27153343</v>
      </c>
      <c r="CB110" s="957"/>
      <c r="CC110" s="957"/>
      <c r="CD110" s="957"/>
      <c r="CE110" s="957"/>
      <c r="CF110" s="971">
        <v>283.2</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46359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943</v>
      </c>
      <c r="AB112" s="989"/>
      <c r="AC112" s="989"/>
      <c r="AD112" s="989"/>
      <c r="AE112" s="990"/>
      <c r="AF112" s="991">
        <v>943</v>
      </c>
      <c r="AG112" s="989"/>
      <c r="AH112" s="989"/>
      <c r="AI112" s="989"/>
      <c r="AJ112" s="990"/>
      <c r="AK112" s="991">
        <v>943</v>
      </c>
      <c r="AL112" s="989"/>
      <c r="AM112" s="989"/>
      <c r="AN112" s="989"/>
      <c r="AO112" s="990"/>
      <c r="AP112" s="992">
        <v>0</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9007529</v>
      </c>
      <c r="BR112" s="950"/>
      <c r="BS112" s="950"/>
      <c r="BT112" s="950"/>
      <c r="BU112" s="950"/>
      <c r="BV112" s="950">
        <v>8601180</v>
      </c>
      <c r="BW112" s="950"/>
      <c r="BX112" s="950"/>
      <c r="BY112" s="950"/>
      <c r="BZ112" s="950"/>
      <c r="CA112" s="950">
        <v>8085380</v>
      </c>
      <c r="CB112" s="950"/>
      <c r="CC112" s="950"/>
      <c r="CD112" s="950"/>
      <c r="CE112" s="950"/>
      <c r="CF112" s="944">
        <v>84.3</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46359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664147</v>
      </c>
      <c r="AB113" s="964"/>
      <c r="AC113" s="964"/>
      <c r="AD113" s="964"/>
      <c r="AE113" s="965"/>
      <c r="AF113" s="966">
        <v>645718</v>
      </c>
      <c r="AG113" s="964"/>
      <c r="AH113" s="964"/>
      <c r="AI113" s="964"/>
      <c r="AJ113" s="965"/>
      <c r="AK113" s="966">
        <v>603578</v>
      </c>
      <c r="AL113" s="964"/>
      <c r="AM113" s="964"/>
      <c r="AN113" s="964"/>
      <c r="AO113" s="965"/>
      <c r="AP113" s="967">
        <v>6.3</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67957</v>
      </c>
      <c r="BR113" s="950"/>
      <c r="BS113" s="950"/>
      <c r="BT113" s="950"/>
      <c r="BU113" s="950"/>
      <c r="BV113" s="950">
        <v>191007</v>
      </c>
      <c r="BW113" s="950"/>
      <c r="BX113" s="950"/>
      <c r="BY113" s="950"/>
      <c r="BZ113" s="950"/>
      <c r="CA113" s="950">
        <v>352834</v>
      </c>
      <c r="CB113" s="950"/>
      <c r="CC113" s="950"/>
      <c r="CD113" s="950"/>
      <c r="CE113" s="950"/>
      <c r="CF113" s="944">
        <v>3.7</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15443</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5566070</v>
      </c>
      <c r="BR114" s="950"/>
      <c r="BS114" s="950"/>
      <c r="BT114" s="950"/>
      <c r="BU114" s="950"/>
      <c r="BV114" s="950">
        <v>4930413</v>
      </c>
      <c r="BW114" s="950"/>
      <c r="BX114" s="950"/>
      <c r="BY114" s="950"/>
      <c r="BZ114" s="950"/>
      <c r="CA114" s="950">
        <v>4653250</v>
      </c>
      <c r="CB114" s="950"/>
      <c r="CC114" s="950"/>
      <c r="CD114" s="950"/>
      <c r="CE114" s="950"/>
      <c r="CF114" s="944">
        <v>48.5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57691</v>
      </c>
      <c r="AB115" s="964"/>
      <c r="AC115" s="964"/>
      <c r="AD115" s="964"/>
      <c r="AE115" s="965"/>
      <c r="AF115" s="966">
        <v>59324</v>
      </c>
      <c r="AG115" s="964"/>
      <c r="AH115" s="964"/>
      <c r="AI115" s="964"/>
      <c r="AJ115" s="965"/>
      <c r="AK115" s="966">
        <v>12367</v>
      </c>
      <c r="AL115" s="964"/>
      <c r="AM115" s="964"/>
      <c r="AN115" s="964"/>
      <c r="AO115" s="965"/>
      <c r="AP115" s="967">
        <v>0.1</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v>28</v>
      </c>
      <c r="AG116" s="989"/>
      <c r="AH116" s="989"/>
      <c r="AI116" s="989"/>
      <c r="AJ116" s="990"/>
      <c r="AK116" s="991">
        <v>227</v>
      </c>
      <c r="AL116" s="989"/>
      <c r="AM116" s="989"/>
      <c r="AN116" s="989"/>
      <c r="AO116" s="990"/>
      <c r="AP116" s="992">
        <v>0</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4325141</v>
      </c>
      <c r="AB117" s="996"/>
      <c r="AC117" s="996"/>
      <c r="AD117" s="996"/>
      <c r="AE117" s="997"/>
      <c r="AF117" s="995">
        <v>4165454</v>
      </c>
      <c r="AG117" s="996"/>
      <c r="AH117" s="996"/>
      <c r="AI117" s="996"/>
      <c r="AJ117" s="997"/>
      <c r="AK117" s="995">
        <v>3915344</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286</v>
      </c>
      <c r="AG118" s="913"/>
      <c r="AH118" s="913"/>
      <c r="AI118" s="913"/>
      <c r="AJ118" s="914"/>
      <c r="AK118" s="912" t="s">
        <v>285</v>
      </c>
      <c r="AL118" s="913"/>
      <c r="AM118" s="913"/>
      <c r="AN118" s="913"/>
      <c r="AO118" s="914"/>
      <c r="AP118" s="1020" t="s">
        <v>406</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434</v>
      </c>
      <c r="BP118" s="1024"/>
      <c r="BQ118" s="1015">
        <v>43278627</v>
      </c>
      <c r="BR118" s="1016"/>
      <c r="BS118" s="1016"/>
      <c r="BT118" s="1016"/>
      <c r="BU118" s="1016"/>
      <c r="BV118" s="1016">
        <v>41422859</v>
      </c>
      <c r="BW118" s="1016"/>
      <c r="BX118" s="1016"/>
      <c r="BY118" s="1016"/>
      <c r="BZ118" s="1016"/>
      <c r="CA118" s="1016">
        <v>40244807</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2833678</v>
      </c>
      <c r="BR119" s="957"/>
      <c r="BS119" s="957"/>
      <c r="BT119" s="957"/>
      <c r="BU119" s="957"/>
      <c r="BV119" s="957">
        <v>3008587</v>
      </c>
      <c r="BW119" s="957"/>
      <c r="BX119" s="957"/>
      <c r="BY119" s="957"/>
      <c r="BZ119" s="957"/>
      <c r="CA119" s="957">
        <v>3087017</v>
      </c>
      <c r="CB119" s="957"/>
      <c r="CC119" s="957"/>
      <c r="CD119" s="957"/>
      <c r="CE119" s="957"/>
      <c r="CF119" s="971">
        <v>32.200000000000003</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389824</v>
      </c>
      <c r="BR120" s="950"/>
      <c r="BS120" s="950"/>
      <c r="BT120" s="950"/>
      <c r="BU120" s="950"/>
      <c r="BV120" s="950">
        <v>328045</v>
      </c>
      <c r="BW120" s="950"/>
      <c r="BX120" s="950"/>
      <c r="BY120" s="950"/>
      <c r="BZ120" s="950"/>
      <c r="CA120" s="950">
        <v>314479</v>
      </c>
      <c r="CB120" s="950"/>
      <c r="CC120" s="950"/>
      <c r="CD120" s="950"/>
      <c r="CE120" s="950"/>
      <c r="CF120" s="944">
        <v>3.3</v>
      </c>
      <c r="CG120" s="945"/>
      <c r="CH120" s="945"/>
      <c r="CI120" s="945"/>
      <c r="CJ120" s="945"/>
      <c r="CK120" s="1043" t="s">
        <v>440</v>
      </c>
      <c r="CL120" s="1044"/>
      <c r="CM120" s="1044"/>
      <c r="CN120" s="1044"/>
      <c r="CO120" s="1045"/>
      <c r="CP120" s="1051" t="s">
        <v>390</v>
      </c>
      <c r="CQ120" s="1052"/>
      <c r="CR120" s="1052"/>
      <c r="CS120" s="1052"/>
      <c r="CT120" s="1052"/>
      <c r="CU120" s="1052"/>
      <c r="CV120" s="1052"/>
      <c r="CW120" s="1052"/>
      <c r="CX120" s="1052"/>
      <c r="CY120" s="1052"/>
      <c r="CZ120" s="1052"/>
      <c r="DA120" s="1052"/>
      <c r="DB120" s="1052"/>
      <c r="DC120" s="1052"/>
      <c r="DD120" s="1052"/>
      <c r="DE120" s="1052"/>
      <c r="DF120" s="1053"/>
      <c r="DG120" s="956">
        <v>4027136</v>
      </c>
      <c r="DH120" s="957"/>
      <c r="DI120" s="957"/>
      <c r="DJ120" s="957"/>
      <c r="DK120" s="957"/>
      <c r="DL120" s="957">
        <v>3952073</v>
      </c>
      <c r="DM120" s="957"/>
      <c r="DN120" s="957"/>
      <c r="DO120" s="957"/>
      <c r="DP120" s="957"/>
      <c r="DQ120" s="957">
        <v>3771081</v>
      </c>
      <c r="DR120" s="957"/>
      <c r="DS120" s="957"/>
      <c r="DT120" s="957"/>
      <c r="DU120" s="957"/>
      <c r="DV120" s="958">
        <v>39.299999999999997</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46359</v>
      </c>
      <c r="AB121" s="989"/>
      <c r="AC121" s="989"/>
      <c r="AD121" s="989"/>
      <c r="AE121" s="990"/>
      <c r="AF121" s="991">
        <v>46359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23026491</v>
      </c>
      <c r="BR121" s="1016"/>
      <c r="BS121" s="1016"/>
      <c r="BT121" s="1016"/>
      <c r="BU121" s="1016"/>
      <c r="BV121" s="1016">
        <v>22763573</v>
      </c>
      <c r="BW121" s="1016"/>
      <c r="BX121" s="1016"/>
      <c r="BY121" s="1016"/>
      <c r="BZ121" s="1016"/>
      <c r="CA121" s="1016">
        <v>23113158</v>
      </c>
      <c r="CB121" s="1016"/>
      <c r="CC121" s="1016"/>
      <c r="CD121" s="1016"/>
      <c r="CE121" s="1016"/>
      <c r="CF121" s="1054">
        <v>241.1</v>
      </c>
      <c r="CG121" s="1055"/>
      <c r="CH121" s="1055"/>
      <c r="CI121" s="1055"/>
      <c r="CJ121" s="1055"/>
      <c r="CK121" s="1046"/>
      <c r="CL121" s="1047"/>
      <c r="CM121" s="1047"/>
      <c r="CN121" s="1047"/>
      <c r="CO121" s="1048"/>
      <c r="CP121" s="1037" t="s">
        <v>388</v>
      </c>
      <c r="CQ121" s="1038"/>
      <c r="CR121" s="1038"/>
      <c r="CS121" s="1038"/>
      <c r="CT121" s="1038"/>
      <c r="CU121" s="1038"/>
      <c r="CV121" s="1038"/>
      <c r="CW121" s="1038"/>
      <c r="CX121" s="1038"/>
      <c r="CY121" s="1038"/>
      <c r="CZ121" s="1038"/>
      <c r="DA121" s="1038"/>
      <c r="DB121" s="1038"/>
      <c r="DC121" s="1038"/>
      <c r="DD121" s="1038"/>
      <c r="DE121" s="1038"/>
      <c r="DF121" s="1039"/>
      <c r="DG121" s="949">
        <v>2710186</v>
      </c>
      <c r="DH121" s="950"/>
      <c r="DI121" s="950"/>
      <c r="DJ121" s="950"/>
      <c r="DK121" s="950"/>
      <c r="DL121" s="950">
        <v>2566189</v>
      </c>
      <c r="DM121" s="950"/>
      <c r="DN121" s="950"/>
      <c r="DO121" s="950"/>
      <c r="DP121" s="950"/>
      <c r="DQ121" s="950">
        <v>2499350</v>
      </c>
      <c r="DR121" s="950"/>
      <c r="DS121" s="950"/>
      <c r="DT121" s="950"/>
      <c r="DU121" s="950"/>
      <c r="DV121" s="951">
        <v>26.1</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443</v>
      </c>
      <c r="BP122" s="1024"/>
      <c r="BQ122" s="1064">
        <v>26249993</v>
      </c>
      <c r="BR122" s="1065"/>
      <c r="BS122" s="1065"/>
      <c r="BT122" s="1065"/>
      <c r="BU122" s="1065"/>
      <c r="BV122" s="1065">
        <v>26100205</v>
      </c>
      <c r="BW122" s="1065"/>
      <c r="BX122" s="1065"/>
      <c r="BY122" s="1065"/>
      <c r="BZ122" s="1065"/>
      <c r="CA122" s="1065">
        <v>26514654</v>
      </c>
      <c r="CB122" s="1065"/>
      <c r="CC122" s="1065"/>
      <c r="CD122" s="1065"/>
      <c r="CE122" s="1065"/>
      <c r="CF122" s="1017"/>
      <c r="CG122" s="1018"/>
      <c r="CH122" s="1018"/>
      <c r="CI122" s="1018"/>
      <c r="CJ122" s="1019"/>
      <c r="CK122" s="1046"/>
      <c r="CL122" s="1047"/>
      <c r="CM122" s="1047"/>
      <c r="CN122" s="1047"/>
      <c r="CO122" s="1048"/>
      <c r="CP122" s="1037" t="s">
        <v>385</v>
      </c>
      <c r="CQ122" s="1038"/>
      <c r="CR122" s="1038"/>
      <c r="CS122" s="1038"/>
      <c r="CT122" s="1038"/>
      <c r="CU122" s="1038"/>
      <c r="CV122" s="1038"/>
      <c r="CW122" s="1038"/>
      <c r="CX122" s="1038"/>
      <c r="CY122" s="1038"/>
      <c r="CZ122" s="1038"/>
      <c r="DA122" s="1038"/>
      <c r="DB122" s="1038"/>
      <c r="DC122" s="1038"/>
      <c r="DD122" s="1038"/>
      <c r="DE122" s="1038"/>
      <c r="DF122" s="1039"/>
      <c r="DG122" s="949">
        <v>2247553</v>
      </c>
      <c r="DH122" s="950"/>
      <c r="DI122" s="950"/>
      <c r="DJ122" s="950"/>
      <c r="DK122" s="950"/>
      <c r="DL122" s="950">
        <v>2071829</v>
      </c>
      <c r="DM122" s="950"/>
      <c r="DN122" s="950"/>
      <c r="DO122" s="950"/>
      <c r="DP122" s="950"/>
      <c r="DQ122" s="950">
        <v>1812247</v>
      </c>
      <c r="DR122" s="950"/>
      <c r="DS122" s="950"/>
      <c r="DT122" s="950"/>
      <c r="DU122" s="950"/>
      <c r="DV122" s="951">
        <v>18.899999999999999</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174.5</v>
      </c>
      <c r="BR123" s="1057"/>
      <c r="BS123" s="1057"/>
      <c r="BT123" s="1057"/>
      <c r="BU123" s="1057"/>
      <c r="BV123" s="1057">
        <v>161.4</v>
      </c>
      <c r="BW123" s="1057"/>
      <c r="BX123" s="1057"/>
      <c r="BY123" s="1057"/>
      <c r="BZ123" s="1057"/>
      <c r="CA123" s="1057">
        <v>143.19999999999999</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21539</v>
      </c>
      <c r="DH123" s="989"/>
      <c r="DI123" s="989"/>
      <c r="DJ123" s="989"/>
      <c r="DK123" s="990"/>
      <c r="DL123" s="991">
        <v>10058</v>
      </c>
      <c r="DM123" s="989"/>
      <c r="DN123" s="989"/>
      <c r="DO123" s="989"/>
      <c r="DP123" s="990"/>
      <c r="DQ123" s="991">
        <v>1540</v>
      </c>
      <c r="DR123" s="989"/>
      <c r="DS123" s="989"/>
      <c r="DT123" s="989"/>
      <c r="DU123" s="990"/>
      <c r="DV123" s="992">
        <v>0</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v>1115</v>
      </c>
      <c r="DH124" s="1028"/>
      <c r="DI124" s="1028"/>
      <c r="DJ124" s="1028"/>
      <c r="DK124" s="1029"/>
      <c r="DL124" s="1030">
        <v>1031</v>
      </c>
      <c r="DM124" s="1028"/>
      <c r="DN124" s="1028"/>
      <c r="DO124" s="1028"/>
      <c r="DP124" s="1029"/>
      <c r="DQ124" s="1030">
        <v>1162</v>
      </c>
      <c r="DR124" s="1028"/>
      <c r="DS124" s="1028"/>
      <c r="DT124" s="1028"/>
      <c r="DU124" s="1029"/>
      <c r="DV124" s="1031">
        <v>0</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11332</v>
      </c>
      <c r="AB126" s="989"/>
      <c r="AC126" s="989"/>
      <c r="AD126" s="989"/>
      <c r="AE126" s="990"/>
      <c r="AF126" s="991">
        <v>12965</v>
      </c>
      <c r="AG126" s="989"/>
      <c r="AH126" s="989"/>
      <c r="AI126" s="989"/>
      <c r="AJ126" s="990"/>
      <c r="AK126" s="991">
        <v>12367</v>
      </c>
      <c r="AL126" s="989"/>
      <c r="AM126" s="989"/>
      <c r="AN126" s="989"/>
      <c r="AO126" s="990"/>
      <c r="AP126" s="992">
        <v>0.1</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454</v>
      </c>
      <c r="AY127" s="917"/>
      <c r="AZ127" s="917"/>
      <c r="BA127" s="917"/>
      <c r="BB127" s="917"/>
      <c r="BC127" s="917"/>
      <c r="BD127" s="917"/>
      <c r="BE127" s="918"/>
      <c r="BF127" s="1071" t="s">
        <v>109</v>
      </c>
      <c r="BG127" s="1072"/>
      <c r="BH127" s="1072"/>
      <c r="BI127" s="1072"/>
      <c r="BJ127" s="1072"/>
      <c r="BK127" s="1072"/>
      <c r="BL127" s="1081"/>
      <c r="BM127" s="1071">
        <v>13.06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73400</v>
      </c>
      <c r="AB128" s="1120"/>
      <c r="AC128" s="1120"/>
      <c r="AD128" s="1120"/>
      <c r="AE128" s="1121"/>
      <c r="AF128" s="1122">
        <v>71085</v>
      </c>
      <c r="AG128" s="1120"/>
      <c r="AH128" s="1120"/>
      <c r="AI128" s="1120"/>
      <c r="AJ128" s="1121"/>
      <c r="AK128" s="1122">
        <v>63013</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109</v>
      </c>
      <c r="BG128" s="1097"/>
      <c r="BH128" s="1097"/>
      <c r="BI128" s="1097"/>
      <c r="BJ128" s="1097"/>
      <c r="BK128" s="1097"/>
      <c r="BL128" s="1098"/>
      <c r="BM128" s="1096">
        <v>18.059999999999999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12214141</v>
      </c>
      <c r="AB129" s="989"/>
      <c r="AC129" s="989"/>
      <c r="AD129" s="989"/>
      <c r="AE129" s="990"/>
      <c r="AF129" s="991">
        <v>12009401</v>
      </c>
      <c r="AG129" s="989"/>
      <c r="AH129" s="989"/>
      <c r="AI129" s="989"/>
      <c r="AJ129" s="990"/>
      <c r="AK129" s="991">
        <v>11981387</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2459107</v>
      </c>
      <c r="AB130" s="989"/>
      <c r="AC130" s="989"/>
      <c r="AD130" s="989"/>
      <c r="AE130" s="990"/>
      <c r="AF130" s="991">
        <v>2516921</v>
      </c>
      <c r="AG130" s="989"/>
      <c r="AH130" s="989"/>
      <c r="AI130" s="989"/>
      <c r="AJ130" s="990"/>
      <c r="AK130" s="991">
        <v>2393557</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143.19999999999999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9755034</v>
      </c>
      <c r="AB131" s="1028"/>
      <c r="AC131" s="1028"/>
      <c r="AD131" s="1028"/>
      <c r="AE131" s="1029"/>
      <c r="AF131" s="1030">
        <v>9492480</v>
      </c>
      <c r="AG131" s="1028"/>
      <c r="AH131" s="1028"/>
      <c r="AI131" s="1028"/>
      <c r="AJ131" s="1029"/>
      <c r="AK131" s="1030">
        <v>9587830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18.376501810000001</v>
      </c>
      <c r="AB132" s="1134"/>
      <c r="AC132" s="1134"/>
      <c r="AD132" s="1134"/>
      <c r="AE132" s="1135"/>
      <c r="AF132" s="1136">
        <v>16.617870150000002</v>
      </c>
      <c r="AG132" s="1134"/>
      <c r="AH132" s="1134"/>
      <c r="AI132" s="1134"/>
      <c r="AJ132" s="1135"/>
      <c r="AK132" s="1136">
        <v>15.21485049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18</v>
      </c>
      <c r="AB133" s="1141"/>
      <c r="AC133" s="1141"/>
      <c r="AD133" s="1141"/>
      <c r="AE133" s="1142"/>
      <c r="AF133" s="1140">
        <v>17.8</v>
      </c>
      <c r="AG133" s="1141"/>
      <c r="AH133" s="1141"/>
      <c r="AI133" s="1141"/>
      <c r="AJ133" s="1142"/>
      <c r="AK133" s="1140">
        <v>16.7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3583797</v>
      </c>
      <c r="L9" s="264">
        <v>110988</v>
      </c>
      <c r="M9" s="265">
        <v>88578</v>
      </c>
      <c r="N9" s="266">
        <v>25.3</v>
      </c>
    </row>
    <row r="10" spans="1:16" x14ac:dyDescent="0.15">
      <c r="A10" s="248"/>
      <c r="B10" s="244"/>
      <c r="C10" s="244"/>
      <c r="D10" s="244"/>
      <c r="E10" s="244"/>
      <c r="F10" s="244"/>
      <c r="G10" s="1149" t="s">
        <v>477</v>
      </c>
      <c r="H10" s="1150"/>
      <c r="I10" s="1150"/>
      <c r="J10" s="1151"/>
      <c r="K10" s="267">
        <v>262076</v>
      </c>
      <c r="L10" s="268">
        <v>8116</v>
      </c>
      <c r="M10" s="269">
        <v>7040</v>
      </c>
      <c r="N10" s="270">
        <v>15.3</v>
      </c>
    </row>
    <row r="11" spans="1:16" ht="13.5" customHeight="1" x14ac:dyDescent="0.15">
      <c r="A11" s="248"/>
      <c r="B11" s="244"/>
      <c r="C11" s="244"/>
      <c r="D11" s="244"/>
      <c r="E11" s="244"/>
      <c r="F11" s="244"/>
      <c r="G11" s="1149" t="s">
        <v>478</v>
      </c>
      <c r="H11" s="1150"/>
      <c r="I11" s="1150"/>
      <c r="J11" s="1151"/>
      <c r="K11" s="267">
        <v>938383</v>
      </c>
      <c r="L11" s="268">
        <v>29061</v>
      </c>
      <c r="M11" s="269">
        <v>8852</v>
      </c>
      <c r="N11" s="270">
        <v>228.3</v>
      </c>
    </row>
    <row r="12" spans="1:16" ht="13.5" customHeight="1" x14ac:dyDescent="0.15">
      <c r="A12" s="248"/>
      <c r="B12" s="244"/>
      <c r="C12" s="244"/>
      <c r="D12" s="244"/>
      <c r="E12" s="244"/>
      <c r="F12" s="244"/>
      <c r="G12" s="1149" t="s">
        <v>479</v>
      </c>
      <c r="H12" s="1150"/>
      <c r="I12" s="1150"/>
      <c r="J12" s="1151"/>
      <c r="K12" s="267" t="s">
        <v>480</v>
      </c>
      <c r="L12" s="268" t="s">
        <v>480</v>
      </c>
      <c r="M12" s="269">
        <v>853</v>
      </c>
      <c r="N12" s="270" t="s">
        <v>480</v>
      </c>
    </row>
    <row r="13" spans="1:16" ht="13.5" customHeight="1" x14ac:dyDescent="0.15">
      <c r="A13" s="248"/>
      <c r="B13" s="244"/>
      <c r="C13" s="244"/>
      <c r="D13" s="244"/>
      <c r="E13" s="244"/>
      <c r="F13" s="244"/>
      <c r="G13" s="1149" t="s">
        <v>481</v>
      </c>
      <c r="H13" s="1150"/>
      <c r="I13" s="1150"/>
      <c r="J13" s="1151"/>
      <c r="K13" s="267" t="s">
        <v>480</v>
      </c>
      <c r="L13" s="268" t="s">
        <v>480</v>
      </c>
      <c r="M13" s="269">
        <v>12</v>
      </c>
      <c r="N13" s="270" t="s">
        <v>480</v>
      </c>
    </row>
    <row r="14" spans="1:16" ht="13.5" customHeight="1" x14ac:dyDescent="0.15">
      <c r="A14" s="248"/>
      <c r="B14" s="244"/>
      <c r="C14" s="244"/>
      <c r="D14" s="244"/>
      <c r="E14" s="244"/>
      <c r="F14" s="244"/>
      <c r="G14" s="1149" t="s">
        <v>482</v>
      </c>
      <c r="H14" s="1150"/>
      <c r="I14" s="1150"/>
      <c r="J14" s="1151"/>
      <c r="K14" s="267">
        <v>102578</v>
      </c>
      <c r="L14" s="268">
        <v>3177</v>
      </c>
      <c r="M14" s="269">
        <v>4061</v>
      </c>
      <c r="N14" s="270">
        <v>-21.8</v>
      </c>
    </row>
    <row r="15" spans="1:16" ht="13.5" customHeight="1" x14ac:dyDescent="0.15">
      <c r="A15" s="248"/>
      <c r="B15" s="244"/>
      <c r="C15" s="244"/>
      <c r="D15" s="244"/>
      <c r="E15" s="244"/>
      <c r="F15" s="244"/>
      <c r="G15" s="1149" t="s">
        <v>483</v>
      </c>
      <c r="H15" s="1150"/>
      <c r="I15" s="1150"/>
      <c r="J15" s="1151"/>
      <c r="K15" s="267">
        <v>94430</v>
      </c>
      <c r="L15" s="268">
        <v>2924</v>
      </c>
      <c r="M15" s="269">
        <v>2096</v>
      </c>
      <c r="N15" s="270">
        <v>39.5</v>
      </c>
    </row>
    <row r="16" spans="1:16" x14ac:dyDescent="0.15">
      <c r="A16" s="248"/>
      <c r="B16" s="244"/>
      <c r="C16" s="244"/>
      <c r="D16" s="244"/>
      <c r="E16" s="244"/>
      <c r="F16" s="244"/>
      <c r="G16" s="1152" t="s">
        <v>484</v>
      </c>
      <c r="H16" s="1153"/>
      <c r="I16" s="1153"/>
      <c r="J16" s="1154"/>
      <c r="K16" s="268">
        <v>-477350</v>
      </c>
      <c r="L16" s="268">
        <v>-14783</v>
      </c>
      <c r="M16" s="269">
        <v>-9609</v>
      </c>
      <c r="N16" s="270">
        <v>53.8</v>
      </c>
    </row>
    <row r="17" spans="1:16" x14ac:dyDescent="0.15">
      <c r="A17" s="248"/>
      <c r="B17" s="244"/>
      <c r="C17" s="244"/>
      <c r="D17" s="244"/>
      <c r="E17" s="244"/>
      <c r="F17" s="244"/>
      <c r="G17" s="1152" t="s">
        <v>169</v>
      </c>
      <c r="H17" s="1153"/>
      <c r="I17" s="1153"/>
      <c r="J17" s="1154"/>
      <c r="K17" s="268">
        <v>4503914</v>
      </c>
      <c r="L17" s="268">
        <v>139483</v>
      </c>
      <c r="M17" s="269">
        <v>101883</v>
      </c>
      <c r="N17" s="270">
        <v>36.9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11.3</v>
      </c>
      <c r="L21" s="281">
        <v>9.81</v>
      </c>
      <c r="M21" s="282">
        <v>1.49</v>
      </c>
      <c r="N21" s="249"/>
      <c r="O21" s="283"/>
      <c r="P21" s="279"/>
    </row>
    <row r="22" spans="1:16" s="284" customFormat="1" x14ac:dyDescent="0.15">
      <c r="A22" s="279"/>
      <c r="B22" s="249"/>
      <c r="C22" s="249"/>
      <c r="D22" s="249"/>
      <c r="E22" s="249"/>
      <c r="F22" s="249"/>
      <c r="G22" s="1144" t="s">
        <v>490</v>
      </c>
      <c r="H22" s="1145"/>
      <c r="I22" s="1145"/>
      <c r="J22" s="1146"/>
      <c r="K22" s="285">
        <v>97</v>
      </c>
      <c r="L22" s="286">
        <v>97.8</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3298229</v>
      </c>
      <c r="L32" s="294">
        <v>102144</v>
      </c>
      <c r="M32" s="295">
        <v>68295</v>
      </c>
      <c r="N32" s="296">
        <v>49.6</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v>943</v>
      </c>
      <c r="L34" s="294">
        <v>29</v>
      </c>
      <c r="M34" s="295">
        <v>20</v>
      </c>
      <c r="N34" s="296">
        <v>45</v>
      </c>
    </row>
    <row r="35" spans="1:16" ht="27" customHeight="1" x14ac:dyDescent="0.15">
      <c r="A35" s="248"/>
      <c r="B35" s="244"/>
      <c r="C35" s="244"/>
      <c r="D35" s="244"/>
      <c r="E35" s="244"/>
      <c r="F35" s="244"/>
      <c r="G35" s="1160" t="s">
        <v>497</v>
      </c>
      <c r="H35" s="1161"/>
      <c r="I35" s="1161"/>
      <c r="J35" s="1162"/>
      <c r="K35" s="294">
        <v>603578</v>
      </c>
      <c r="L35" s="294">
        <v>18692</v>
      </c>
      <c r="M35" s="295">
        <v>17270</v>
      </c>
      <c r="N35" s="296">
        <v>8.1999999999999993</v>
      </c>
    </row>
    <row r="36" spans="1:16" ht="27" customHeight="1" x14ac:dyDescent="0.15">
      <c r="A36" s="248"/>
      <c r="B36" s="244"/>
      <c r="C36" s="244"/>
      <c r="D36" s="244"/>
      <c r="E36" s="244"/>
      <c r="F36" s="244"/>
      <c r="G36" s="1160" t="s">
        <v>498</v>
      </c>
      <c r="H36" s="1161"/>
      <c r="I36" s="1161"/>
      <c r="J36" s="1162"/>
      <c r="K36" s="294" t="s">
        <v>480</v>
      </c>
      <c r="L36" s="294" t="s">
        <v>480</v>
      </c>
      <c r="M36" s="295">
        <v>2908</v>
      </c>
      <c r="N36" s="296" t="s">
        <v>480</v>
      </c>
    </row>
    <row r="37" spans="1:16" ht="13.5" customHeight="1" x14ac:dyDescent="0.15">
      <c r="A37" s="248"/>
      <c r="B37" s="244"/>
      <c r="C37" s="244"/>
      <c r="D37" s="244"/>
      <c r="E37" s="244"/>
      <c r="F37" s="244"/>
      <c r="G37" s="1160" t="s">
        <v>499</v>
      </c>
      <c r="H37" s="1161"/>
      <c r="I37" s="1161"/>
      <c r="J37" s="1162"/>
      <c r="K37" s="294">
        <v>12367</v>
      </c>
      <c r="L37" s="294">
        <v>383</v>
      </c>
      <c r="M37" s="295">
        <v>1444</v>
      </c>
      <c r="N37" s="296">
        <v>-73.5</v>
      </c>
    </row>
    <row r="38" spans="1:16" ht="27" customHeight="1" x14ac:dyDescent="0.15">
      <c r="A38" s="248"/>
      <c r="B38" s="244"/>
      <c r="C38" s="244"/>
      <c r="D38" s="244"/>
      <c r="E38" s="244"/>
      <c r="F38" s="244"/>
      <c r="G38" s="1163" t="s">
        <v>500</v>
      </c>
      <c r="H38" s="1164"/>
      <c r="I38" s="1164"/>
      <c r="J38" s="1165"/>
      <c r="K38" s="297">
        <v>227</v>
      </c>
      <c r="L38" s="297">
        <v>7</v>
      </c>
      <c r="M38" s="298">
        <v>7</v>
      </c>
      <c r="N38" s="299">
        <v>0</v>
      </c>
      <c r="O38" s="293"/>
    </row>
    <row r="39" spans="1:16" x14ac:dyDescent="0.15">
      <c r="A39" s="248"/>
      <c r="B39" s="244"/>
      <c r="C39" s="244"/>
      <c r="D39" s="244"/>
      <c r="E39" s="244"/>
      <c r="F39" s="244"/>
      <c r="G39" s="1163" t="s">
        <v>501</v>
      </c>
      <c r="H39" s="1164"/>
      <c r="I39" s="1164"/>
      <c r="J39" s="1165"/>
      <c r="K39" s="300">
        <v>-63013</v>
      </c>
      <c r="L39" s="300">
        <v>-1951</v>
      </c>
      <c r="M39" s="301">
        <v>-4412</v>
      </c>
      <c r="N39" s="302">
        <v>-55.8</v>
      </c>
      <c r="O39" s="293"/>
    </row>
    <row r="40" spans="1:16" ht="27" customHeight="1" x14ac:dyDescent="0.15">
      <c r="A40" s="248"/>
      <c r="B40" s="244"/>
      <c r="C40" s="244"/>
      <c r="D40" s="244"/>
      <c r="E40" s="244"/>
      <c r="F40" s="244"/>
      <c r="G40" s="1160" t="s">
        <v>502</v>
      </c>
      <c r="H40" s="1161"/>
      <c r="I40" s="1161"/>
      <c r="J40" s="1162"/>
      <c r="K40" s="300">
        <v>-2393557</v>
      </c>
      <c r="L40" s="300">
        <v>-74127</v>
      </c>
      <c r="M40" s="301">
        <v>-58381</v>
      </c>
      <c r="N40" s="302">
        <v>27</v>
      </c>
      <c r="O40" s="293"/>
    </row>
    <row r="41" spans="1:16" x14ac:dyDescent="0.15">
      <c r="A41" s="248"/>
      <c r="B41" s="244"/>
      <c r="C41" s="244"/>
      <c r="D41" s="244"/>
      <c r="E41" s="244"/>
      <c r="F41" s="244"/>
      <c r="G41" s="1166" t="s">
        <v>280</v>
      </c>
      <c r="H41" s="1167"/>
      <c r="I41" s="1167"/>
      <c r="J41" s="1168"/>
      <c r="K41" s="294">
        <v>1458774</v>
      </c>
      <c r="L41" s="300">
        <v>45177</v>
      </c>
      <c r="M41" s="301">
        <v>27153</v>
      </c>
      <c r="N41" s="302">
        <v>66.400000000000006</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1480694</v>
      </c>
      <c r="J51" s="320">
        <v>42884</v>
      </c>
      <c r="K51" s="321">
        <v>-25.6</v>
      </c>
      <c r="L51" s="322">
        <v>67201</v>
      </c>
      <c r="M51" s="323">
        <v>-14.6</v>
      </c>
      <c r="N51" s="324">
        <v>-11</v>
      </c>
    </row>
    <row r="52" spans="1:14" x14ac:dyDescent="0.15">
      <c r="A52" s="248"/>
      <c r="B52" s="244"/>
      <c r="C52" s="244"/>
      <c r="D52" s="244"/>
      <c r="E52" s="244"/>
      <c r="F52" s="244"/>
      <c r="G52" s="325"/>
      <c r="H52" s="326" t="s">
        <v>513</v>
      </c>
      <c r="I52" s="327">
        <v>707774</v>
      </c>
      <c r="J52" s="328">
        <v>20499</v>
      </c>
      <c r="K52" s="329">
        <v>-49.6</v>
      </c>
      <c r="L52" s="330">
        <v>35210</v>
      </c>
      <c r="M52" s="331">
        <v>-7.6</v>
      </c>
      <c r="N52" s="332">
        <v>-42</v>
      </c>
    </row>
    <row r="53" spans="1:14" x14ac:dyDescent="0.15">
      <c r="A53" s="248"/>
      <c r="B53" s="244"/>
      <c r="C53" s="244"/>
      <c r="D53" s="244"/>
      <c r="E53" s="244"/>
      <c r="F53" s="244"/>
      <c r="G53" s="310" t="s">
        <v>514</v>
      </c>
      <c r="H53" s="311"/>
      <c r="I53" s="319">
        <v>2038071</v>
      </c>
      <c r="J53" s="320">
        <v>59848</v>
      </c>
      <c r="K53" s="321">
        <v>39.6</v>
      </c>
      <c r="L53" s="322">
        <v>75709</v>
      </c>
      <c r="M53" s="323">
        <v>12.7</v>
      </c>
      <c r="N53" s="324">
        <v>26.9</v>
      </c>
    </row>
    <row r="54" spans="1:14" x14ac:dyDescent="0.15">
      <c r="A54" s="248"/>
      <c r="B54" s="244"/>
      <c r="C54" s="244"/>
      <c r="D54" s="244"/>
      <c r="E54" s="244"/>
      <c r="F54" s="244"/>
      <c r="G54" s="325"/>
      <c r="H54" s="326" t="s">
        <v>513</v>
      </c>
      <c r="I54" s="327">
        <v>672815</v>
      </c>
      <c r="J54" s="328">
        <v>19757</v>
      </c>
      <c r="K54" s="329">
        <v>-3.6</v>
      </c>
      <c r="L54" s="330">
        <v>35212</v>
      </c>
      <c r="M54" s="331">
        <v>0</v>
      </c>
      <c r="N54" s="332">
        <v>-3.6</v>
      </c>
    </row>
    <row r="55" spans="1:14" x14ac:dyDescent="0.15">
      <c r="A55" s="248"/>
      <c r="B55" s="244"/>
      <c r="C55" s="244"/>
      <c r="D55" s="244"/>
      <c r="E55" s="244"/>
      <c r="F55" s="244"/>
      <c r="G55" s="310" t="s">
        <v>515</v>
      </c>
      <c r="H55" s="311"/>
      <c r="I55" s="319">
        <v>2442423</v>
      </c>
      <c r="J55" s="320">
        <v>72672</v>
      </c>
      <c r="K55" s="321">
        <v>21.4</v>
      </c>
      <c r="L55" s="322">
        <v>90961</v>
      </c>
      <c r="M55" s="323">
        <v>20.100000000000001</v>
      </c>
      <c r="N55" s="324">
        <v>1.3</v>
      </c>
    </row>
    <row r="56" spans="1:14" x14ac:dyDescent="0.15">
      <c r="A56" s="248"/>
      <c r="B56" s="244"/>
      <c r="C56" s="244"/>
      <c r="D56" s="244"/>
      <c r="E56" s="244"/>
      <c r="F56" s="244"/>
      <c r="G56" s="325"/>
      <c r="H56" s="326" t="s">
        <v>513</v>
      </c>
      <c r="I56" s="327">
        <v>904488</v>
      </c>
      <c r="J56" s="328">
        <v>26912</v>
      </c>
      <c r="K56" s="329">
        <v>36.200000000000003</v>
      </c>
      <c r="L56" s="330">
        <v>37720</v>
      </c>
      <c r="M56" s="331">
        <v>7.1</v>
      </c>
      <c r="N56" s="332">
        <v>29.1</v>
      </c>
    </row>
    <row r="57" spans="1:14" x14ac:dyDescent="0.15">
      <c r="A57" s="248"/>
      <c r="B57" s="244"/>
      <c r="C57" s="244"/>
      <c r="D57" s="244"/>
      <c r="E57" s="244"/>
      <c r="F57" s="244"/>
      <c r="G57" s="310" t="s">
        <v>516</v>
      </c>
      <c r="H57" s="311"/>
      <c r="I57" s="319">
        <v>2610322</v>
      </c>
      <c r="J57" s="320">
        <v>79141</v>
      </c>
      <c r="K57" s="321">
        <v>8.9</v>
      </c>
      <c r="L57" s="322">
        <v>106614</v>
      </c>
      <c r="M57" s="323">
        <v>17.2</v>
      </c>
      <c r="N57" s="324">
        <v>-8.3000000000000007</v>
      </c>
    </row>
    <row r="58" spans="1:14" x14ac:dyDescent="0.15">
      <c r="A58" s="248"/>
      <c r="B58" s="244"/>
      <c r="C58" s="244"/>
      <c r="D58" s="244"/>
      <c r="E58" s="244"/>
      <c r="F58" s="244"/>
      <c r="G58" s="325"/>
      <c r="H58" s="326" t="s">
        <v>513</v>
      </c>
      <c r="I58" s="327">
        <v>1311485</v>
      </c>
      <c r="J58" s="328">
        <v>39762</v>
      </c>
      <c r="K58" s="329">
        <v>47.7</v>
      </c>
      <c r="L58" s="330">
        <v>45545</v>
      </c>
      <c r="M58" s="331">
        <v>20.7</v>
      </c>
      <c r="N58" s="332">
        <v>27</v>
      </c>
    </row>
    <row r="59" spans="1:14" x14ac:dyDescent="0.15">
      <c r="A59" s="248"/>
      <c r="B59" s="244"/>
      <c r="C59" s="244"/>
      <c r="D59" s="244"/>
      <c r="E59" s="244"/>
      <c r="F59" s="244"/>
      <c r="G59" s="310" t="s">
        <v>517</v>
      </c>
      <c r="H59" s="311"/>
      <c r="I59" s="319">
        <v>2424438</v>
      </c>
      <c r="J59" s="320">
        <v>75083</v>
      </c>
      <c r="K59" s="321">
        <v>-5.0999999999999996</v>
      </c>
      <c r="L59" s="322">
        <v>85459</v>
      </c>
      <c r="M59" s="323">
        <v>-19.8</v>
      </c>
      <c r="N59" s="324">
        <v>14.7</v>
      </c>
    </row>
    <row r="60" spans="1:14" x14ac:dyDescent="0.15">
      <c r="A60" s="248"/>
      <c r="B60" s="244"/>
      <c r="C60" s="244"/>
      <c r="D60" s="244"/>
      <c r="E60" s="244"/>
      <c r="F60" s="244"/>
      <c r="G60" s="325"/>
      <c r="H60" s="326" t="s">
        <v>513</v>
      </c>
      <c r="I60" s="333">
        <v>1365623</v>
      </c>
      <c r="J60" s="328">
        <v>42292</v>
      </c>
      <c r="K60" s="329">
        <v>6.4</v>
      </c>
      <c r="L60" s="330">
        <v>44378</v>
      </c>
      <c r="M60" s="331">
        <v>-2.6</v>
      </c>
      <c r="N60" s="332">
        <v>9</v>
      </c>
    </row>
    <row r="61" spans="1:14" x14ac:dyDescent="0.15">
      <c r="A61" s="248"/>
      <c r="B61" s="244"/>
      <c r="C61" s="244"/>
      <c r="D61" s="244"/>
      <c r="E61" s="244"/>
      <c r="F61" s="244"/>
      <c r="G61" s="310" t="s">
        <v>518</v>
      </c>
      <c r="H61" s="334"/>
      <c r="I61" s="335">
        <v>2199190</v>
      </c>
      <c r="J61" s="336">
        <v>65926</v>
      </c>
      <c r="K61" s="337">
        <v>7.8</v>
      </c>
      <c r="L61" s="338">
        <v>85189</v>
      </c>
      <c r="M61" s="339">
        <v>3.1</v>
      </c>
      <c r="N61" s="324">
        <v>4.7</v>
      </c>
    </row>
    <row r="62" spans="1:14" x14ac:dyDescent="0.15">
      <c r="A62" s="248"/>
      <c r="B62" s="244"/>
      <c r="C62" s="244"/>
      <c r="D62" s="244"/>
      <c r="E62" s="244"/>
      <c r="F62" s="244"/>
      <c r="G62" s="325"/>
      <c r="H62" s="326" t="s">
        <v>513</v>
      </c>
      <c r="I62" s="327">
        <v>992437</v>
      </c>
      <c r="J62" s="328">
        <v>29844</v>
      </c>
      <c r="K62" s="329">
        <v>7.4</v>
      </c>
      <c r="L62" s="330">
        <v>39613</v>
      </c>
      <c r="M62" s="331">
        <v>3.5</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10.77</v>
      </c>
      <c r="G47" s="12">
        <v>13.82</v>
      </c>
      <c r="H47" s="12">
        <v>17.41</v>
      </c>
      <c r="I47" s="12">
        <v>19.39</v>
      </c>
      <c r="J47" s="13">
        <v>19.47</v>
      </c>
    </row>
    <row r="48" spans="2:10" ht="57.75" customHeight="1" x14ac:dyDescent="0.15">
      <c r="B48" s="14"/>
      <c r="C48" s="1171" t="s">
        <v>4</v>
      </c>
      <c r="D48" s="1171"/>
      <c r="E48" s="1172"/>
      <c r="F48" s="15">
        <v>6.79</v>
      </c>
      <c r="G48" s="16">
        <v>5.24</v>
      </c>
      <c r="H48" s="16">
        <v>5.61</v>
      </c>
      <c r="I48" s="16">
        <v>2.29</v>
      </c>
      <c r="J48" s="17">
        <v>5.36</v>
      </c>
    </row>
    <row r="49" spans="2:10" ht="57.75" customHeight="1" thickBot="1" x14ac:dyDescent="0.2">
      <c r="B49" s="18"/>
      <c r="C49" s="1173" t="s">
        <v>5</v>
      </c>
      <c r="D49" s="1173"/>
      <c r="E49" s="1174"/>
      <c r="F49" s="19">
        <v>6.37</v>
      </c>
      <c r="G49" s="20">
        <v>0.59</v>
      </c>
      <c r="H49" s="20">
        <v>4.12</v>
      </c>
      <c r="I49" s="20" t="s">
        <v>525</v>
      </c>
      <c r="J49" s="21">
        <v>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2017-02-27T04:37:59Z</cp:lastPrinted>
  <dcterms:created xsi:type="dcterms:W3CDTF">2017-02-15T20:55:42Z</dcterms:created>
  <dcterms:modified xsi:type="dcterms:W3CDTF">2017-05-19T07:04:07Z</dcterms:modified>
</cp:coreProperties>
</file>