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A 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<sst xmlns="http://schemas.openxmlformats.org/spreadsheetml/2006/main" count="86" uniqueCount="75">
  <si>
    <t>市 町 村 別</t>
  </si>
  <si>
    <t>総           数</t>
  </si>
  <si>
    <t>通  勤</t>
  </si>
  <si>
    <t>通  学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</si>
  <si>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</si>
  <si>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</si>
  <si>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</si>
  <si>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</si>
  <si>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</si>
  <si>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</si>
  <si>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</si>
  <si>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</si>
  <si>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</si>
  <si>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</si>
  <si>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</si>
  <si>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</si>
  <si>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</si>
  <si>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</si>
  <si>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</si>
  <si>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</si>
  <si>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</si>
  <si>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</si>
  <si>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</si>
  <si>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</si>
  <si>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</si>
  <si>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</si>
  <si>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</si>
  <si>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</si>
  <si>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</si>
  <si>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</si>
  <si>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</si>
  <si>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</si>
  <si>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</si>
  <si>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</si>
  <si>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</si>
  <si>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</si>
  <si>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</si>
  <si>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</si>
  <si>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</si>
  <si>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</si>
  <si>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</si>
  <si>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</si>
  <si>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</si>
  <si>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</si>
  <si>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</si>
  <si>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</si>
  <si>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</si>
  <si>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</si>
  <si>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</si>
  <si>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</si>
  <si>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</si>
  <si>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15歳以上就業者</t>
  </si>
  <si>
    <t>15歳未満通学者
を含む通学者</t>
  </si>
  <si>
    <t>資料：総務省統計局「国勢調査報告」</t>
  </si>
  <si>
    <t xml:space="preserve"> (単位：人)</t>
  </si>
  <si>
    <t>流入人口(B)</t>
  </si>
  <si>
    <t>流出人口(C)</t>
  </si>
  <si>
    <t>昼間人口(D)　　(D=A+B-C)</t>
  </si>
  <si>
    <t>比較増減　　　　　　　　　△は流出超過</t>
  </si>
  <si>
    <t>葛　城　市</t>
  </si>
  <si>
    <t>流  出  人  口</t>
  </si>
  <si>
    <t>　　年      流      動      人      口</t>
  </si>
  <si>
    <t>県　　　　内　　</t>
  </si>
  <si>
    <t>　移　　　　動</t>
  </si>
  <si>
    <t>県　　　　外　　　　移　　　　動</t>
  </si>
  <si>
    <t>（注）年齢不詳の者は対象から除外している。</t>
  </si>
  <si>
    <t>常住人口
(A)</t>
  </si>
  <si>
    <t>流  入  人  口</t>
  </si>
  <si>
    <t>比較増減　　　　　　　　　△は流出超過</t>
  </si>
  <si>
    <t>流  入  人  口</t>
  </si>
  <si>
    <t>通  学</t>
  </si>
  <si>
    <t>通  勤</t>
  </si>
  <si>
    <t>宇　陀　市</t>
  </si>
  <si>
    <t xml:space="preserve">９. 平      成      ２　　２     </t>
  </si>
  <si>
    <t>９－Ａ．　昼　　　　   間　　　　   人　　　   　口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</si>
</sst>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b/>
      <sz val="1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color indexed="56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System"/>
      <family val="0"/>
    </font>
    <font>
      <b/>
      <sz val="10"/>
      <color indexed="10"/>
      <name val="ＭＳ ゴシック"/>
      <family val="3"/>
    </font>
    <font>
      <sz val="9.6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標準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Continuous" vertical="center"/>
      <protection locked="0"/>
    </xf>
    <xf numFmtId="49" fontId="14" fillId="0" borderId="11" xfId="61" applyNumberFormat="1" applyFont="1" applyFill="1" applyBorder="1" applyAlignment="1">
      <alignment horizontal="distributed" vertical="top" wrapText="1"/>
      <protection/>
    </xf>
    <xf numFmtId="49" fontId="14" fillId="0" borderId="0" xfId="61" applyNumberFormat="1" applyFont="1" applyFill="1" applyBorder="1" applyAlignment="1">
      <alignment horizontal="distributed" vertical="top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191" fontId="17" fillId="0" borderId="12" xfId="0" applyNumberFormat="1" applyFont="1" applyBorder="1" applyAlignment="1" applyProtection="1">
      <alignment vertical="center"/>
      <protection locked="0"/>
    </xf>
    <xf numFmtId="191" fontId="17" fillId="0" borderId="13" xfId="0" applyNumberFormat="1" applyFont="1" applyBorder="1" applyAlignment="1" applyProtection="1">
      <alignment vertical="center"/>
      <protection locked="0"/>
    </xf>
    <xf numFmtId="191" fontId="17" fillId="0" borderId="0" xfId="0" applyNumberFormat="1" applyFont="1" applyBorder="1" applyAlignment="1">
      <alignment vertical="center"/>
    </xf>
    <xf numFmtId="191" fontId="17" fillId="0" borderId="0" xfId="0" applyNumberFormat="1" applyFont="1" applyBorder="1" applyAlignment="1" applyProtection="1">
      <alignment vertical="center"/>
      <protection locked="0"/>
    </xf>
    <xf numFmtId="191" fontId="16" fillId="0" borderId="0" xfId="0" applyNumberFormat="1" applyFont="1" applyAlignment="1">
      <alignment vertical="center"/>
    </xf>
    <xf numFmtId="191" fontId="17" fillId="0" borderId="10" xfId="0" applyNumberFormat="1" applyFont="1" applyBorder="1" applyAlignment="1" applyProtection="1">
      <alignment vertical="center"/>
      <protection locked="0"/>
    </xf>
    <xf numFmtId="191" fontId="18" fillId="0" borderId="0" xfId="0" applyNumberFormat="1" applyFont="1" applyAlignment="1">
      <alignment vertical="center"/>
    </xf>
    <xf numFmtId="191" fontId="14" fillId="0" borderId="10" xfId="0" applyNumberFormat="1" applyFont="1" applyBorder="1" applyAlignment="1" applyProtection="1">
      <alignment vertical="center"/>
      <protection locked="0"/>
    </xf>
    <xf numFmtId="191" fontId="14" fillId="0" borderId="0" xfId="0" applyNumberFormat="1" applyFont="1" applyBorder="1" applyAlignment="1" applyProtection="1">
      <alignment vertical="center"/>
      <protection locked="0"/>
    </xf>
    <xf numFmtId="191" fontId="13" fillId="0" borderId="0" xfId="0" applyNumberFormat="1" applyFont="1" applyAlignment="1">
      <alignment vertical="center"/>
    </xf>
    <xf numFmtId="191" fontId="19" fillId="0" borderId="0" xfId="0" applyNumberFormat="1" applyFont="1" applyAlignment="1">
      <alignment vertical="center"/>
    </xf>
    <xf numFmtId="191" fontId="20" fillId="0" borderId="0" xfId="0" applyNumberFormat="1" applyFont="1" applyAlignment="1">
      <alignment vertical="center"/>
    </xf>
    <xf numFmtId="191" fontId="14" fillId="0" borderId="0" xfId="61" applyNumberFormat="1" applyFont="1" applyFill="1" applyBorder="1" applyAlignment="1">
      <alignment horizontal="right" vertical="center"/>
      <protection/>
    </xf>
    <xf numFmtId="191" fontId="14" fillId="0" borderId="0" xfId="61" applyNumberFormat="1" applyFont="1" applyFill="1" applyBorder="1" applyAlignment="1">
      <alignment vertical="top"/>
      <protection/>
    </xf>
    <xf numFmtId="191" fontId="14" fillId="0" borderId="0" xfId="61" applyNumberFormat="1" applyFont="1" applyFill="1" applyBorder="1" applyAlignment="1">
      <alignment horizontal="right" vertical="top"/>
      <protection/>
    </xf>
    <xf numFmtId="191" fontId="14" fillId="0" borderId="14" xfId="0" applyNumberFormat="1" applyFont="1" applyBorder="1" applyAlignment="1" applyProtection="1">
      <alignment vertical="center"/>
      <protection locked="0"/>
    </xf>
    <xf numFmtId="191" fontId="14" fillId="0" borderId="15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91" fontId="14" fillId="0" borderId="15" xfId="61" applyNumberFormat="1" applyFont="1" applyFill="1" applyBorder="1" applyAlignment="1">
      <alignment horizontal="right" vertical="center"/>
      <protection/>
    </xf>
    <xf numFmtId="191" fontId="14" fillId="0" borderId="15" xfId="61" applyNumberFormat="1" applyFont="1" applyFill="1" applyBorder="1" applyAlignment="1">
      <alignment vertical="top"/>
      <protection/>
    </xf>
    <xf numFmtId="191" fontId="14" fillId="0" borderId="15" xfId="61" applyNumberFormat="1" applyFont="1" applyFill="1" applyBorder="1" applyAlignment="1">
      <alignment horizontal="right" vertical="top"/>
      <protection/>
    </xf>
    <xf numFmtId="0" fontId="14" fillId="0" borderId="18" xfId="0" applyNumberFormat="1" applyFont="1" applyBorder="1" applyAlignment="1" applyProtection="1">
      <alignment horizontal="centerContinuous" vertical="center"/>
      <protection locked="0"/>
    </xf>
    <xf numFmtId="0" fontId="14" fillId="0" borderId="16" xfId="0" applyNumberFormat="1" applyFont="1" applyBorder="1" applyAlignment="1" applyProtection="1">
      <alignment horizontal="centerContinuous" vertical="center"/>
      <protection locked="0"/>
    </xf>
    <xf numFmtId="191" fontId="17" fillId="0" borderId="13" xfId="0" applyNumberFormat="1" applyFont="1" applyBorder="1" applyAlignment="1" applyProtection="1">
      <alignment horizontal="center" vertical="center"/>
      <protection locked="0"/>
    </xf>
    <xf numFmtId="191" fontId="17" fillId="0" borderId="0" xfId="0" applyNumberFormat="1" applyFont="1" applyBorder="1" applyAlignment="1" applyProtection="1">
      <alignment horizontal="center" vertical="center"/>
      <protection locked="0"/>
    </xf>
    <xf numFmtId="191" fontId="17" fillId="0" borderId="0" xfId="0" applyNumberFormat="1" applyFont="1" applyAlignment="1" applyProtection="1">
      <alignment horizontal="center"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191" fontId="14" fillId="0" borderId="0" xfId="0" applyNumberFormat="1" applyFont="1" applyAlignment="1" applyProtection="1">
      <alignment horizontal="center" vertical="center"/>
      <protection locked="0"/>
    </xf>
    <xf numFmtId="191" fontId="14" fillId="0" borderId="0" xfId="0" applyNumberFormat="1" applyFont="1" applyAlignment="1" applyProtection="1">
      <alignment horizontal="right" vertical="center"/>
      <protection locked="0"/>
    </xf>
    <xf numFmtId="191" fontId="23" fillId="0" borderId="0" xfId="0" applyNumberFormat="1" applyFont="1" applyAlignment="1" applyProtection="1">
      <alignment horizontal="center" vertical="center"/>
      <protection locked="0"/>
    </xf>
    <xf numFmtId="191" fontId="14" fillId="0" borderId="19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91" fontId="14" fillId="0" borderId="0" xfId="0" applyNumberFormat="1" applyFont="1" applyFill="1" applyAlignment="1" applyProtection="1">
      <alignment horizontal="right" vertical="center"/>
      <protection locked="0"/>
    </xf>
    <xf numFmtId="191" fontId="14" fillId="0" borderId="10" xfId="0" applyNumberFormat="1" applyFont="1" applyFill="1" applyBorder="1" applyAlignment="1" applyProtection="1">
      <alignment vertical="center"/>
      <protection locked="0"/>
    </xf>
    <xf numFmtId="191" fontId="14" fillId="0" borderId="0" xfId="0" applyNumberFormat="1" applyFont="1" applyFill="1" applyBorder="1" applyAlignment="1" applyProtection="1">
      <alignment vertical="center"/>
      <protection locked="0"/>
    </xf>
    <xf numFmtId="191" fontId="13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3" fillId="0" borderId="20" xfId="0" applyNumberFormat="1" applyFont="1" applyBorder="1" applyAlignment="1" applyProtection="1">
      <alignment horizontal="right" vertical="center"/>
      <protection locked="0"/>
    </xf>
    <xf numFmtId="0" fontId="13" fillId="0" borderId="21" xfId="0" applyNumberFormat="1" applyFont="1" applyBorder="1" applyAlignment="1" applyProtection="1">
      <alignment horizontal="right" vertical="center"/>
      <protection locked="0"/>
    </xf>
    <xf numFmtId="0" fontId="13" fillId="0" borderId="21" xfId="0" applyNumberFormat="1" applyFont="1" applyBorder="1" applyAlignment="1" applyProtection="1">
      <alignment horizontal="left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62"/>
  <sheetViews>
    <sheetView tabSelected="1" zoomScalePageLayoutView="0" workbookViewId="0" topLeftCell="A47">
      <selection activeCell="A3" sqref="A3:A6"/>
    </sheetView>
  </sheetViews>
  <sheetFormatPr defaultColWidth="8.796875" defaultRowHeight="15"/>
  <cols>
    <col min="1" max="1" width="13.5" style="9" customWidth="1"/>
    <col min="2" max="2" width="12" style="9" customWidth="1"/>
    <col min="3" max="3" width="11.59765625" style="9" customWidth="1"/>
    <col min="4" max="4" width="11.69921875" style="9" customWidth="1"/>
    <col min="5" max="5" width="11.59765625" style="9" customWidth="1"/>
    <col min="6" max="6" width="11.69921875" style="9" customWidth="1"/>
    <col min="7" max="7" width="11.59765625" style="9" customWidth="1"/>
    <col min="8" max="9" width="10.3984375" style="9" customWidth="1"/>
    <col min="10" max="10" width="11.09765625" style="9" customWidth="1"/>
    <col min="11" max="11" width="11" style="9" customWidth="1"/>
    <col min="12" max="12" width="10.09765625" style="9" customWidth="1"/>
    <col min="13" max="13" width="10.3984375" style="9" customWidth="1"/>
    <col min="14" max="14" width="10" style="65" customWidth="1"/>
    <col min="15" max="15" width="10.8984375" style="9" customWidth="1"/>
    <col min="16" max="31" width="9" style="9" customWidth="1"/>
    <col min="32" max="16384" width="9" style="10" customWidth="1"/>
  </cols>
  <sheetData>
    <row r="1" spans="1:31" s="2" customFormat="1" ht="26.25" customHeight="1">
      <c r="A1" s="66" t="s">
        <v>73</v>
      </c>
      <c r="B1" s="66"/>
      <c r="C1" s="66"/>
      <c r="D1" s="66"/>
      <c r="E1" s="66"/>
      <c r="F1" s="66"/>
      <c r="G1" s="66"/>
      <c r="H1" s="67" t="s">
        <v>61</v>
      </c>
      <c r="I1" s="67"/>
      <c r="J1" s="67"/>
      <c r="K1" s="67"/>
      <c r="L1" s="67"/>
      <c r="M1" s="67"/>
      <c r="N1" s="67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7" customFormat="1" ht="21.75" customHeight="1">
      <c r="A2" s="3" t="s">
        <v>74</v>
      </c>
      <c r="B2" s="4"/>
      <c r="C2" s="4"/>
      <c r="D2" s="4"/>
      <c r="E2" s="5"/>
      <c r="F2" s="3"/>
      <c r="G2" s="3"/>
      <c r="H2" s="3"/>
      <c r="I2" s="3"/>
      <c r="J2" s="3"/>
      <c r="K2" s="3"/>
      <c r="L2" s="3"/>
      <c r="M2" s="3"/>
      <c r="N2" s="59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5" ht="15" customHeight="1" thickBot="1">
      <c r="A3" s="8" t="s">
        <v>54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0"/>
      <c r="O3" s="8"/>
    </row>
    <row r="4" spans="1:15" ht="14.25" customHeight="1">
      <c r="A4" s="71" t="s">
        <v>0</v>
      </c>
      <c r="B4" s="74" t="s">
        <v>66</v>
      </c>
      <c r="C4" s="76" t="s">
        <v>1</v>
      </c>
      <c r="D4" s="76"/>
      <c r="E4" s="76"/>
      <c r="F4" s="68" t="s">
        <v>62</v>
      </c>
      <c r="G4" s="69"/>
      <c r="H4" s="70" t="s">
        <v>63</v>
      </c>
      <c r="I4" s="70"/>
      <c r="J4" s="38"/>
      <c r="K4" s="77" t="s">
        <v>64</v>
      </c>
      <c r="L4" s="77"/>
      <c r="M4" s="77"/>
      <c r="N4" s="77"/>
      <c r="O4" s="77"/>
    </row>
    <row r="5" spans="1:15" ht="15" customHeight="1">
      <c r="A5" s="72"/>
      <c r="B5" s="75"/>
      <c r="C5" s="75" t="s">
        <v>55</v>
      </c>
      <c r="D5" s="75" t="s">
        <v>56</v>
      </c>
      <c r="E5" s="75" t="s">
        <v>57</v>
      </c>
      <c r="F5" s="78" t="s">
        <v>67</v>
      </c>
      <c r="G5" s="82"/>
      <c r="H5" s="82" t="s">
        <v>60</v>
      </c>
      <c r="I5" s="82"/>
      <c r="J5" s="83" t="s">
        <v>68</v>
      </c>
      <c r="K5" s="82" t="s">
        <v>69</v>
      </c>
      <c r="L5" s="82"/>
      <c r="M5" s="78" t="s">
        <v>60</v>
      </c>
      <c r="N5" s="79"/>
      <c r="O5" s="80" t="s">
        <v>58</v>
      </c>
    </row>
    <row r="6" spans="1:15" ht="15.75" customHeight="1">
      <c r="A6" s="73"/>
      <c r="B6" s="75"/>
      <c r="C6" s="75"/>
      <c r="D6" s="75"/>
      <c r="E6" s="75"/>
      <c r="F6" s="44" t="s">
        <v>2</v>
      </c>
      <c r="G6" s="35" t="s">
        <v>70</v>
      </c>
      <c r="H6" s="44" t="s">
        <v>2</v>
      </c>
      <c r="I6" s="45" t="s">
        <v>3</v>
      </c>
      <c r="J6" s="84"/>
      <c r="K6" s="44" t="s">
        <v>2</v>
      </c>
      <c r="L6" s="45" t="s">
        <v>3</v>
      </c>
      <c r="M6" s="45" t="s">
        <v>71</v>
      </c>
      <c r="N6" s="61" t="s">
        <v>3</v>
      </c>
      <c r="O6" s="81"/>
    </row>
    <row r="7" spans="1:15" ht="0.75" customHeight="1" hidden="1">
      <c r="A7" s="11"/>
      <c r="B7" s="12"/>
      <c r="C7" s="13"/>
      <c r="D7" s="13"/>
      <c r="E7" s="13"/>
      <c r="F7" s="14" t="s">
        <v>51</v>
      </c>
      <c r="G7" s="14" t="s">
        <v>52</v>
      </c>
      <c r="H7" s="14" t="s">
        <v>51</v>
      </c>
      <c r="I7" s="14" t="s">
        <v>52</v>
      </c>
      <c r="J7" s="15"/>
      <c r="K7" s="14" t="s">
        <v>51</v>
      </c>
      <c r="L7" s="14" t="s">
        <v>52</v>
      </c>
      <c r="M7" s="14" t="s">
        <v>51</v>
      </c>
      <c r="N7" s="14" t="s">
        <v>52</v>
      </c>
      <c r="O7" s="16"/>
    </row>
    <row r="8" spans="1:15" s="21" customFormat="1" ht="12.75" customHeight="1">
      <c r="A8" s="46" t="s">
        <v>4</v>
      </c>
      <c r="B8" s="17">
        <f>B10+B25</f>
        <v>1400728</v>
      </c>
      <c r="C8" s="18">
        <f>C10+C25</f>
        <v>244955</v>
      </c>
      <c r="D8" s="18">
        <f aca="true" t="shared" si="0" ref="D8:I8">D10+D25</f>
        <v>386166</v>
      </c>
      <c r="E8" s="18">
        <f t="shared" si="0"/>
        <v>1259517</v>
      </c>
      <c r="F8" s="19">
        <f t="shared" si="0"/>
        <v>159643</v>
      </c>
      <c r="G8" s="19">
        <f t="shared" si="0"/>
        <v>29300</v>
      </c>
      <c r="H8" s="20">
        <f t="shared" si="0"/>
        <v>159643</v>
      </c>
      <c r="I8" s="20">
        <f t="shared" si="0"/>
        <v>29300</v>
      </c>
      <c r="J8" s="20">
        <f>F8+G8-H8-I8</f>
        <v>0</v>
      </c>
      <c r="K8" s="20">
        <f>K10+K25</f>
        <v>42284</v>
      </c>
      <c r="L8" s="20">
        <f>L10+L25</f>
        <v>13728</v>
      </c>
      <c r="M8" s="20">
        <f>M10+M25</f>
        <v>167994</v>
      </c>
      <c r="N8" s="62">
        <f>N10+N25</f>
        <v>29229</v>
      </c>
      <c r="O8" s="20">
        <f>O10+O25</f>
        <v>-141211</v>
      </c>
    </row>
    <row r="9" spans="1:15" s="23" customFormat="1" ht="9.75" customHeight="1">
      <c r="A9" s="47"/>
      <c r="B9" s="2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62"/>
      <c r="O9" s="20"/>
    </row>
    <row r="10" spans="1:15" s="21" customFormat="1" ht="12.75" customHeight="1">
      <c r="A10" s="48" t="s">
        <v>5</v>
      </c>
      <c r="B10" s="22">
        <f>SUM(B12:B23)</f>
        <v>1107167</v>
      </c>
      <c r="C10" s="20">
        <f aca="true" t="shared" si="1" ref="C10:O10">SUM(C12:C23)</f>
        <v>196738</v>
      </c>
      <c r="D10" s="20">
        <f t="shared" si="1"/>
        <v>291564</v>
      </c>
      <c r="E10" s="20">
        <f t="shared" si="1"/>
        <v>1012341</v>
      </c>
      <c r="F10" s="20">
        <f t="shared" si="1"/>
        <v>122472</v>
      </c>
      <c r="G10" s="20">
        <f t="shared" si="1"/>
        <v>24137</v>
      </c>
      <c r="H10" s="20">
        <f t="shared" si="1"/>
        <v>112915</v>
      </c>
      <c r="I10" s="20">
        <f t="shared" si="1"/>
        <v>21262</v>
      </c>
      <c r="J10" s="20">
        <f t="shared" si="1"/>
        <v>12432</v>
      </c>
      <c r="K10" s="20">
        <f t="shared" si="1"/>
        <v>38186</v>
      </c>
      <c r="L10" s="20">
        <f t="shared" si="1"/>
        <v>11943</v>
      </c>
      <c r="M10" s="20">
        <f t="shared" si="1"/>
        <v>134358</v>
      </c>
      <c r="N10" s="62">
        <f t="shared" si="1"/>
        <v>23029</v>
      </c>
      <c r="O10" s="20">
        <f t="shared" si="1"/>
        <v>-107258</v>
      </c>
    </row>
    <row r="11" spans="1:15" s="23" customFormat="1" ht="5.25" customHeight="1">
      <c r="A11" s="49"/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62"/>
      <c r="O11" s="20"/>
    </row>
    <row r="12" spans="1:15" s="26" customFormat="1" ht="14.25" customHeight="1">
      <c r="A12" s="50" t="s">
        <v>6</v>
      </c>
      <c r="B12" s="24">
        <v>366591</v>
      </c>
      <c r="C12" s="25">
        <f aca="true" t="shared" si="2" ref="C12:C22">F12+G12+K12+L12</f>
        <v>63467</v>
      </c>
      <c r="D12" s="25">
        <f aca="true" t="shared" si="3" ref="D12:D22">H12+I12+M12+N12</f>
        <v>83093</v>
      </c>
      <c r="E12" s="25">
        <f>B12+C12-D12</f>
        <v>346965</v>
      </c>
      <c r="F12" s="29">
        <v>28387</v>
      </c>
      <c r="G12" s="29">
        <v>7989</v>
      </c>
      <c r="H12" s="30">
        <v>20425</v>
      </c>
      <c r="I12" s="30">
        <v>3374</v>
      </c>
      <c r="J12" s="25">
        <f aca="true" t="shared" si="4" ref="J12:J23">F12+G12-H12-I12</f>
        <v>12577</v>
      </c>
      <c r="K12" s="29">
        <v>18798</v>
      </c>
      <c r="L12" s="29">
        <v>8293</v>
      </c>
      <c r="M12" s="30">
        <v>51414</v>
      </c>
      <c r="N12" s="30">
        <v>7880</v>
      </c>
      <c r="O12" s="25">
        <f aca="true" t="shared" si="5" ref="O12:O23">K12+L12-M12-N12</f>
        <v>-32203</v>
      </c>
    </row>
    <row r="13" spans="1:15" s="26" customFormat="1" ht="14.25" customHeight="1">
      <c r="A13" s="50" t="s">
        <v>7</v>
      </c>
      <c r="B13" s="24">
        <v>68451</v>
      </c>
      <c r="C13" s="25">
        <f t="shared" si="2"/>
        <v>11576</v>
      </c>
      <c r="D13" s="25">
        <f t="shared" si="3"/>
        <v>22007</v>
      </c>
      <c r="E13" s="25">
        <f aca="true" t="shared" si="6" ref="E13:E22">B13+C13-D13</f>
        <v>58020</v>
      </c>
      <c r="F13" s="29">
        <v>8943</v>
      </c>
      <c r="G13" s="29">
        <v>1501</v>
      </c>
      <c r="H13" s="30">
        <v>11298</v>
      </c>
      <c r="I13" s="30">
        <v>1977</v>
      </c>
      <c r="J13" s="25">
        <f t="shared" si="4"/>
        <v>-2831</v>
      </c>
      <c r="K13" s="29">
        <v>992</v>
      </c>
      <c r="L13" s="29">
        <v>140</v>
      </c>
      <c r="M13" s="30">
        <v>7215</v>
      </c>
      <c r="N13" s="30">
        <v>1517</v>
      </c>
      <c r="O13" s="25">
        <f t="shared" si="5"/>
        <v>-7600</v>
      </c>
    </row>
    <row r="14" spans="1:15" s="26" customFormat="1" ht="14.25" customHeight="1">
      <c r="A14" s="50" t="s">
        <v>8</v>
      </c>
      <c r="B14" s="24">
        <v>89023</v>
      </c>
      <c r="C14" s="25">
        <f t="shared" si="2"/>
        <v>27390</v>
      </c>
      <c r="D14" s="25">
        <f t="shared" si="3"/>
        <v>23727</v>
      </c>
      <c r="E14" s="25">
        <f t="shared" si="6"/>
        <v>92686</v>
      </c>
      <c r="F14" s="29">
        <v>19970</v>
      </c>
      <c r="G14" s="29">
        <v>2868</v>
      </c>
      <c r="H14" s="30">
        <v>11063</v>
      </c>
      <c r="I14" s="30">
        <v>2048</v>
      </c>
      <c r="J14" s="25">
        <f t="shared" si="4"/>
        <v>9727</v>
      </c>
      <c r="K14" s="29">
        <v>3995</v>
      </c>
      <c r="L14" s="29">
        <v>557</v>
      </c>
      <c r="M14" s="30">
        <v>8985</v>
      </c>
      <c r="N14" s="30">
        <v>1631</v>
      </c>
      <c r="O14" s="25">
        <f t="shared" si="5"/>
        <v>-6064</v>
      </c>
    </row>
    <row r="15" spans="1:15" s="26" customFormat="1" ht="14.25" customHeight="1">
      <c r="A15" s="50" t="s">
        <v>9</v>
      </c>
      <c r="B15" s="24">
        <v>69178</v>
      </c>
      <c r="C15" s="25">
        <f t="shared" si="2"/>
        <v>15182</v>
      </c>
      <c r="D15" s="25">
        <f t="shared" si="3"/>
        <v>14008</v>
      </c>
      <c r="E15" s="25">
        <f t="shared" si="6"/>
        <v>70352</v>
      </c>
      <c r="F15" s="29">
        <v>10589</v>
      </c>
      <c r="G15" s="29">
        <v>2241</v>
      </c>
      <c r="H15" s="30">
        <v>8732</v>
      </c>
      <c r="I15" s="30">
        <v>1495</v>
      </c>
      <c r="J15" s="25">
        <f t="shared" si="4"/>
        <v>2603</v>
      </c>
      <c r="K15" s="29">
        <v>1715</v>
      </c>
      <c r="L15" s="29">
        <v>637</v>
      </c>
      <c r="M15" s="30">
        <v>2807</v>
      </c>
      <c r="N15" s="30">
        <v>974</v>
      </c>
      <c r="O15" s="25">
        <f t="shared" si="5"/>
        <v>-1429</v>
      </c>
    </row>
    <row r="16" spans="1:15" s="26" customFormat="1" ht="14.25" customHeight="1">
      <c r="A16" s="50" t="s">
        <v>10</v>
      </c>
      <c r="B16" s="24">
        <v>125605</v>
      </c>
      <c r="C16" s="25">
        <f t="shared" si="2"/>
        <v>24165</v>
      </c>
      <c r="D16" s="25">
        <f t="shared" si="3"/>
        <v>32792</v>
      </c>
      <c r="E16" s="25">
        <f t="shared" si="6"/>
        <v>116978</v>
      </c>
      <c r="F16" s="29">
        <v>18455</v>
      </c>
      <c r="G16" s="29">
        <v>2753</v>
      </c>
      <c r="H16" s="30">
        <v>17554</v>
      </c>
      <c r="I16" s="30">
        <v>2985</v>
      </c>
      <c r="J16" s="25">
        <f t="shared" si="4"/>
        <v>669</v>
      </c>
      <c r="K16" s="29">
        <v>2530</v>
      </c>
      <c r="L16" s="29">
        <v>427</v>
      </c>
      <c r="M16" s="30">
        <v>10042</v>
      </c>
      <c r="N16" s="30">
        <v>2211</v>
      </c>
      <c r="O16" s="25">
        <f t="shared" si="5"/>
        <v>-9296</v>
      </c>
    </row>
    <row r="17" spans="1:15" s="26" customFormat="1" ht="14.25" customHeight="1">
      <c r="A17" s="50" t="s">
        <v>11</v>
      </c>
      <c r="B17" s="24">
        <v>60146</v>
      </c>
      <c r="C17" s="25">
        <f t="shared" si="2"/>
        <v>8935</v>
      </c>
      <c r="D17" s="25">
        <f t="shared" si="3"/>
        <v>16432</v>
      </c>
      <c r="E17" s="25">
        <f t="shared" si="6"/>
        <v>52649</v>
      </c>
      <c r="F17" s="29">
        <v>6749</v>
      </c>
      <c r="G17" s="29">
        <v>1541</v>
      </c>
      <c r="H17" s="30">
        <v>9724</v>
      </c>
      <c r="I17" s="30">
        <v>1650</v>
      </c>
      <c r="J17" s="25">
        <f t="shared" si="4"/>
        <v>-3084</v>
      </c>
      <c r="K17" s="29">
        <v>618</v>
      </c>
      <c r="L17" s="29">
        <v>27</v>
      </c>
      <c r="M17" s="30">
        <v>3938</v>
      </c>
      <c r="N17" s="30">
        <v>1120</v>
      </c>
      <c r="O17" s="25">
        <f t="shared" si="5"/>
        <v>-4413</v>
      </c>
    </row>
    <row r="18" spans="1:15" s="26" customFormat="1" ht="14.25" customHeight="1">
      <c r="A18" s="50" t="s">
        <v>12</v>
      </c>
      <c r="B18" s="24">
        <v>34460</v>
      </c>
      <c r="C18" s="25">
        <f t="shared" si="2"/>
        <v>5576</v>
      </c>
      <c r="D18" s="25">
        <f t="shared" si="3"/>
        <v>6196</v>
      </c>
      <c r="E18" s="25">
        <f t="shared" si="6"/>
        <v>33840</v>
      </c>
      <c r="F18" s="29">
        <v>2440</v>
      </c>
      <c r="G18" s="29">
        <v>758</v>
      </c>
      <c r="H18" s="30">
        <v>3133</v>
      </c>
      <c r="I18" s="30">
        <v>534</v>
      </c>
      <c r="J18" s="25">
        <f t="shared" si="4"/>
        <v>-469</v>
      </c>
      <c r="K18" s="29">
        <v>1819</v>
      </c>
      <c r="L18" s="29">
        <v>559</v>
      </c>
      <c r="M18" s="30">
        <v>1895</v>
      </c>
      <c r="N18" s="30">
        <v>634</v>
      </c>
      <c r="O18" s="25">
        <f t="shared" si="5"/>
        <v>-151</v>
      </c>
    </row>
    <row r="19" spans="1:15" s="26" customFormat="1" ht="14.25" customHeight="1">
      <c r="A19" s="50" t="s">
        <v>13</v>
      </c>
      <c r="B19" s="24">
        <v>30287</v>
      </c>
      <c r="C19" s="25">
        <f t="shared" si="2"/>
        <v>5978</v>
      </c>
      <c r="D19" s="25">
        <f t="shared" si="3"/>
        <v>7547</v>
      </c>
      <c r="E19" s="25">
        <f t="shared" si="6"/>
        <v>28718</v>
      </c>
      <c r="F19" s="29">
        <v>4726</v>
      </c>
      <c r="G19" s="29">
        <v>714</v>
      </c>
      <c r="H19" s="30">
        <v>4417</v>
      </c>
      <c r="I19" s="30">
        <v>723</v>
      </c>
      <c r="J19" s="25">
        <f t="shared" si="4"/>
        <v>300</v>
      </c>
      <c r="K19" s="29">
        <v>527</v>
      </c>
      <c r="L19" s="29">
        <v>11</v>
      </c>
      <c r="M19" s="30">
        <v>1846</v>
      </c>
      <c r="N19" s="30">
        <v>561</v>
      </c>
      <c r="O19" s="25">
        <f t="shared" si="5"/>
        <v>-1869</v>
      </c>
    </row>
    <row r="20" spans="1:15" s="26" customFormat="1" ht="14.25" customHeight="1">
      <c r="A20" s="50" t="s">
        <v>14</v>
      </c>
      <c r="B20" s="24">
        <v>118113</v>
      </c>
      <c r="C20" s="25">
        <f t="shared" si="2"/>
        <v>14710</v>
      </c>
      <c r="D20" s="25">
        <f t="shared" si="3"/>
        <v>41757</v>
      </c>
      <c r="E20" s="25">
        <f t="shared" si="6"/>
        <v>91066</v>
      </c>
      <c r="F20" s="29">
        <v>7849</v>
      </c>
      <c r="G20" s="29">
        <v>1688</v>
      </c>
      <c r="H20" s="30">
        <v>8149</v>
      </c>
      <c r="I20" s="30">
        <v>2877</v>
      </c>
      <c r="J20" s="25">
        <f t="shared" si="4"/>
        <v>-1489</v>
      </c>
      <c r="K20" s="29">
        <v>4629</v>
      </c>
      <c r="L20" s="29">
        <v>544</v>
      </c>
      <c r="M20" s="30">
        <v>27331</v>
      </c>
      <c r="N20" s="30">
        <v>3400</v>
      </c>
      <c r="O20" s="25">
        <f t="shared" si="5"/>
        <v>-25558</v>
      </c>
    </row>
    <row r="21" spans="1:15" s="26" customFormat="1" ht="14.25" customHeight="1">
      <c r="A21" s="50" t="s">
        <v>15</v>
      </c>
      <c r="B21" s="24">
        <v>75227</v>
      </c>
      <c r="C21" s="25">
        <f t="shared" si="2"/>
        <v>9956</v>
      </c>
      <c r="D21" s="25">
        <f t="shared" si="3"/>
        <v>24392</v>
      </c>
      <c r="E21" s="25">
        <f>B21+C21-D21</f>
        <v>60791</v>
      </c>
      <c r="F21" s="29">
        <v>6358</v>
      </c>
      <c r="G21" s="29">
        <v>1496</v>
      </c>
      <c r="H21" s="30">
        <v>8247</v>
      </c>
      <c r="I21" s="30">
        <v>1879</v>
      </c>
      <c r="J21" s="25">
        <f t="shared" si="4"/>
        <v>-2272</v>
      </c>
      <c r="K21" s="29">
        <v>1379</v>
      </c>
      <c r="L21" s="29">
        <v>723</v>
      </c>
      <c r="M21" s="30">
        <v>12574</v>
      </c>
      <c r="N21" s="30">
        <v>1692</v>
      </c>
      <c r="O21" s="25">
        <f t="shared" si="5"/>
        <v>-12164</v>
      </c>
    </row>
    <row r="22" spans="1:15" s="26" customFormat="1" ht="14.25" customHeight="1">
      <c r="A22" s="50" t="s">
        <v>59</v>
      </c>
      <c r="B22" s="24">
        <v>35859</v>
      </c>
      <c r="C22" s="25">
        <f t="shared" si="2"/>
        <v>6806</v>
      </c>
      <c r="D22" s="25">
        <f t="shared" si="3"/>
        <v>11083</v>
      </c>
      <c r="E22" s="25">
        <f t="shared" si="6"/>
        <v>31582</v>
      </c>
      <c r="F22" s="29">
        <v>6022</v>
      </c>
      <c r="G22" s="29">
        <v>44</v>
      </c>
      <c r="H22" s="30">
        <v>5758</v>
      </c>
      <c r="I22" s="30">
        <v>915</v>
      </c>
      <c r="J22" s="25">
        <f t="shared" si="4"/>
        <v>-607</v>
      </c>
      <c r="K22" s="29">
        <v>725</v>
      </c>
      <c r="L22" s="29">
        <v>15</v>
      </c>
      <c r="M22" s="30">
        <v>3698</v>
      </c>
      <c r="N22" s="30">
        <v>712</v>
      </c>
      <c r="O22" s="25">
        <f t="shared" si="5"/>
        <v>-3670</v>
      </c>
    </row>
    <row r="23" spans="1:15" s="26" customFormat="1" ht="14.25" customHeight="1">
      <c r="A23" s="50" t="s">
        <v>72</v>
      </c>
      <c r="B23" s="24">
        <v>34227</v>
      </c>
      <c r="C23" s="25">
        <f>F23+G23+K23+L23</f>
        <v>2997</v>
      </c>
      <c r="D23" s="25">
        <f>H23+I23+M23+N23</f>
        <v>8530</v>
      </c>
      <c r="E23" s="25">
        <f>B23+C23-D23</f>
        <v>28694</v>
      </c>
      <c r="F23" s="29">
        <v>1984</v>
      </c>
      <c r="G23" s="29">
        <v>544</v>
      </c>
      <c r="H23" s="30">
        <v>4415</v>
      </c>
      <c r="I23" s="30">
        <v>805</v>
      </c>
      <c r="J23" s="25">
        <f t="shared" si="4"/>
        <v>-2692</v>
      </c>
      <c r="K23" s="29">
        <v>459</v>
      </c>
      <c r="L23" s="29">
        <v>10</v>
      </c>
      <c r="M23" s="30">
        <v>2613</v>
      </c>
      <c r="N23" s="30">
        <v>697</v>
      </c>
      <c r="O23" s="25">
        <f t="shared" si="5"/>
        <v>-2841</v>
      </c>
    </row>
    <row r="24" spans="1:31" s="27" customFormat="1" ht="8.25" customHeight="1">
      <c r="A24" s="49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7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15" s="21" customFormat="1" ht="12.75" customHeight="1">
      <c r="A25" s="48" t="s">
        <v>16</v>
      </c>
      <c r="B25" s="22">
        <f aca="true" t="shared" si="7" ref="B25:O25">B27+B29+B34+B38+B41+B44+B49</f>
        <v>293561</v>
      </c>
      <c r="C25" s="20">
        <f t="shared" si="7"/>
        <v>48217</v>
      </c>
      <c r="D25" s="20">
        <f t="shared" si="7"/>
        <v>94602</v>
      </c>
      <c r="E25" s="20">
        <f t="shared" si="7"/>
        <v>247176</v>
      </c>
      <c r="F25" s="20">
        <f t="shared" si="7"/>
        <v>37171</v>
      </c>
      <c r="G25" s="20">
        <f t="shared" si="7"/>
        <v>5163</v>
      </c>
      <c r="H25" s="20">
        <f t="shared" si="7"/>
        <v>46728</v>
      </c>
      <c r="I25" s="20">
        <f t="shared" si="7"/>
        <v>8038</v>
      </c>
      <c r="J25" s="20">
        <f t="shared" si="7"/>
        <v>-12432</v>
      </c>
      <c r="K25" s="20">
        <f t="shared" si="7"/>
        <v>4098</v>
      </c>
      <c r="L25" s="20">
        <f t="shared" si="7"/>
        <v>1785</v>
      </c>
      <c r="M25" s="20">
        <f t="shared" si="7"/>
        <v>33636</v>
      </c>
      <c r="N25" s="62">
        <f t="shared" si="7"/>
        <v>6200</v>
      </c>
      <c r="O25" s="20">
        <f t="shared" si="7"/>
        <v>-33953</v>
      </c>
    </row>
    <row r="26" spans="1:15" s="23" customFormat="1" ht="7.5" customHeight="1">
      <c r="A26" s="49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2"/>
      <c r="O26" s="20"/>
    </row>
    <row r="27" spans="1:15" s="28" customFormat="1" ht="14.25" customHeight="1">
      <c r="A27" s="48" t="s">
        <v>17</v>
      </c>
      <c r="B27" s="22">
        <f aca="true" t="shared" si="8" ref="B27:O27">SUM(B28:B28)</f>
        <v>4107</v>
      </c>
      <c r="C27" s="20">
        <f t="shared" si="8"/>
        <v>676</v>
      </c>
      <c r="D27" s="20">
        <f t="shared" si="8"/>
        <v>1169</v>
      </c>
      <c r="E27" s="20">
        <f t="shared" si="8"/>
        <v>3614</v>
      </c>
      <c r="F27" s="20">
        <f t="shared" si="8"/>
        <v>381</v>
      </c>
      <c r="G27" s="20">
        <f t="shared" si="8"/>
        <v>10</v>
      </c>
      <c r="H27" s="20">
        <f t="shared" si="8"/>
        <v>457</v>
      </c>
      <c r="I27" s="20">
        <f t="shared" si="8"/>
        <v>70</v>
      </c>
      <c r="J27" s="20">
        <f t="shared" si="8"/>
        <v>-136</v>
      </c>
      <c r="K27" s="20">
        <f t="shared" si="8"/>
        <v>261</v>
      </c>
      <c r="L27" s="20">
        <f t="shared" si="8"/>
        <v>24</v>
      </c>
      <c r="M27" s="20">
        <f t="shared" si="8"/>
        <v>575</v>
      </c>
      <c r="N27" s="62">
        <f t="shared" si="8"/>
        <v>67</v>
      </c>
      <c r="O27" s="20">
        <f t="shared" si="8"/>
        <v>-357</v>
      </c>
    </row>
    <row r="28" spans="1:15" s="26" customFormat="1" ht="14.25" customHeight="1">
      <c r="A28" s="51" t="s">
        <v>18</v>
      </c>
      <c r="B28" s="24">
        <v>4107</v>
      </c>
      <c r="C28" s="25">
        <f>F28+G28+K28+L28</f>
        <v>676</v>
      </c>
      <c r="D28" s="25">
        <f>H28+I28+M28+N28</f>
        <v>1169</v>
      </c>
      <c r="E28" s="25">
        <f>B28+C28-D28</f>
        <v>3614</v>
      </c>
      <c r="F28" s="29">
        <v>381</v>
      </c>
      <c r="G28" s="29">
        <v>10</v>
      </c>
      <c r="H28" s="30">
        <v>457</v>
      </c>
      <c r="I28" s="30">
        <v>70</v>
      </c>
      <c r="J28" s="25">
        <f>F28+G28-H28-I28</f>
        <v>-136</v>
      </c>
      <c r="K28" s="29">
        <v>261</v>
      </c>
      <c r="L28" s="29">
        <v>24</v>
      </c>
      <c r="M28" s="30">
        <v>575</v>
      </c>
      <c r="N28" s="30">
        <v>67</v>
      </c>
      <c r="O28" s="25">
        <f>K28+L28-M28-N28</f>
        <v>-357</v>
      </c>
    </row>
    <row r="29" spans="1:15" s="28" customFormat="1" ht="14.25" customHeight="1">
      <c r="A29" s="48" t="s">
        <v>19</v>
      </c>
      <c r="B29" s="22">
        <f aca="true" t="shared" si="9" ref="B29:O29">SUM(B30:B33)</f>
        <v>78830</v>
      </c>
      <c r="C29" s="20">
        <f>SUM(C30:C33)</f>
        <v>9272</v>
      </c>
      <c r="D29" s="20">
        <f t="shared" si="9"/>
        <v>27654</v>
      </c>
      <c r="E29" s="20">
        <f t="shared" si="9"/>
        <v>60448</v>
      </c>
      <c r="F29" s="20">
        <f t="shared" si="9"/>
        <v>7046</v>
      </c>
      <c r="G29" s="20">
        <f t="shared" si="9"/>
        <v>1237</v>
      </c>
      <c r="H29" s="20">
        <f t="shared" si="9"/>
        <v>11210</v>
      </c>
      <c r="I29" s="20">
        <f t="shared" si="9"/>
        <v>1988</v>
      </c>
      <c r="J29" s="20">
        <f t="shared" si="9"/>
        <v>-4915</v>
      </c>
      <c r="K29" s="20">
        <f t="shared" si="9"/>
        <v>842</v>
      </c>
      <c r="L29" s="20">
        <f t="shared" si="9"/>
        <v>147</v>
      </c>
      <c r="M29" s="20">
        <f t="shared" si="9"/>
        <v>12727</v>
      </c>
      <c r="N29" s="62">
        <f t="shared" si="9"/>
        <v>1729</v>
      </c>
      <c r="O29" s="20">
        <f t="shared" si="9"/>
        <v>-13467</v>
      </c>
    </row>
    <row r="30" spans="1:15" s="26" customFormat="1" ht="14.25" customHeight="1">
      <c r="A30" s="51" t="s">
        <v>20</v>
      </c>
      <c r="B30" s="24">
        <v>19727</v>
      </c>
      <c r="C30" s="25">
        <f>F30+G30+K30+L30</f>
        <v>1482</v>
      </c>
      <c r="D30" s="25">
        <f>H30+I30+M30+N30</f>
        <v>6922</v>
      </c>
      <c r="E30" s="25">
        <f>B30+C30-D30</f>
        <v>14287</v>
      </c>
      <c r="F30" s="29">
        <v>1351</v>
      </c>
      <c r="G30" s="29">
        <v>29</v>
      </c>
      <c r="H30" s="30">
        <v>2515</v>
      </c>
      <c r="I30" s="30">
        <v>537</v>
      </c>
      <c r="J30" s="25">
        <f>F30+G30-H30-I30</f>
        <v>-1672</v>
      </c>
      <c r="K30" s="29">
        <v>98</v>
      </c>
      <c r="L30" s="29">
        <v>4</v>
      </c>
      <c r="M30" s="30">
        <v>3397</v>
      </c>
      <c r="N30" s="30">
        <v>473</v>
      </c>
      <c r="O30" s="25">
        <f>K30+L30-M30-N30</f>
        <v>-3768</v>
      </c>
    </row>
    <row r="31" spans="1:15" s="26" customFormat="1" ht="14.25" customHeight="1">
      <c r="A31" s="51" t="s">
        <v>21</v>
      </c>
      <c r="B31" s="24">
        <v>23440</v>
      </c>
      <c r="C31" s="25">
        <f>F31+G31+K31+L31</f>
        <v>3028</v>
      </c>
      <c r="D31" s="25">
        <f>H31+I31+M31+N31</f>
        <v>8001</v>
      </c>
      <c r="E31" s="25">
        <f>B31+C31-D31</f>
        <v>18467</v>
      </c>
      <c r="F31" s="29">
        <v>1993</v>
      </c>
      <c r="G31" s="29">
        <v>605</v>
      </c>
      <c r="H31" s="30">
        <v>2878</v>
      </c>
      <c r="I31" s="30">
        <v>533</v>
      </c>
      <c r="J31" s="25">
        <f>F31+G31-H31-I31</f>
        <v>-813</v>
      </c>
      <c r="K31" s="29">
        <v>295</v>
      </c>
      <c r="L31" s="29">
        <v>135</v>
      </c>
      <c r="M31" s="30">
        <v>4146</v>
      </c>
      <c r="N31" s="30">
        <v>444</v>
      </c>
      <c r="O31" s="25">
        <f>K31+L31-M31-N31</f>
        <v>-4160</v>
      </c>
    </row>
    <row r="32" spans="1:15" s="26" customFormat="1" ht="14.25" customHeight="1">
      <c r="A32" s="51" t="s">
        <v>22</v>
      </c>
      <c r="B32" s="24">
        <v>27734</v>
      </c>
      <c r="C32" s="25">
        <f>F32+G32+K32+L32</f>
        <v>3422</v>
      </c>
      <c r="D32" s="25">
        <f>H32+I32+M32+N32</f>
        <v>9702</v>
      </c>
      <c r="E32" s="25">
        <f>B32+C32-D32</f>
        <v>21454</v>
      </c>
      <c r="F32" s="29">
        <v>2535</v>
      </c>
      <c r="G32" s="29">
        <v>592</v>
      </c>
      <c r="H32" s="30">
        <v>4169</v>
      </c>
      <c r="I32" s="30">
        <v>670</v>
      </c>
      <c r="J32" s="25">
        <f>F32+G32-H32-I32</f>
        <v>-1712</v>
      </c>
      <c r="K32" s="29">
        <v>289</v>
      </c>
      <c r="L32" s="29">
        <v>6</v>
      </c>
      <c r="M32" s="30">
        <v>4208</v>
      </c>
      <c r="N32" s="30">
        <v>655</v>
      </c>
      <c r="O32" s="25">
        <f>K32+L32-M32-N32</f>
        <v>-4568</v>
      </c>
    </row>
    <row r="33" spans="1:15" s="26" customFormat="1" ht="14.25" customHeight="1">
      <c r="A33" s="51" t="s">
        <v>23</v>
      </c>
      <c r="B33" s="24">
        <v>7929</v>
      </c>
      <c r="C33" s="25">
        <f>F33+G33+K33+L33</f>
        <v>1340</v>
      </c>
      <c r="D33" s="25">
        <f>H33+I33+M33+N33</f>
        <v>3029</v>
      </c>
      <c r="E33" s="25">
        <f>B33+C33-D33</f>
        <v>6240</v>
      </c>
      <c r="F33" s="29">
        <v>1167</v>
      </c>
      <c r="G33" s="29">
        <v>11</v>
      </c>
      <c r="H33" s="30">
        <v>1648</v>
      </c>
      <c r="I33" s="30">
        <v>248</v>
      </c>
      <c r="J33" s="25">
        <f>F33+G33-H33-I33</f>
        <v>-718</v>
      </c>
      <c r="K33" s="29">
        <v>160</v>
      </c>
      <c r="L33" s="29">
        <v>2</v>
      </c>
      <c r="M33" s="30">
        <v>976</v>
      </c>
      <c r="N33" s="30">
        <v>157</v>
      </c>
      <c r="O33" s="25">
        <f>K33+L33-M33-N33</f>
        <v>-971</v>
      </c>
    </row>
    <row r="34" spans="1:15" s="28" customFormat="1" ht="14.25" customHeight="1">
      <c r="A34" s="48" t="s">
        <v>24</v>
      </c>
      <c r="B34" s="22">
        <f aca="true" t="shared" si="10" ref="B34:O34">SUM(B35:B37)</f>
        <v>48214</v>
      </c>
      <c r="C34" s="20">
        <f t="shared" si="10"/>
        <v>10336</v>
      </c>
      <c r="D34" s="20">
        <f t="shared" si="10"/>
        <v>15889</v>
      </c>
      <c r="E34" s="20">
        <f t="shared" si="10"/>
        <v>42661</v>
      </c>
      <c r="F34" s="20">
        <f t="shared" si="10"/>
        <v>8822</v>
      </c>
      <c r="G34" s="20">
        <f t="shared" si="10"/>
        <v>703</v>
      </c>
      <c r="H34" s="20">
        <f t="shared" si="10"/>
        <v>9936</v>
      </c>
      <c r="I34" s="20">
        <f t="shared" si="10"/>
        <v>1521</v>
      </c>
      <c r="J34" s="20">
        <f t="shared" si="10"/>
        <v>-1932</v>
      </c>
      <c r="K34" s="20">
        <f t="shared" si="10"/>
        <v>804</v>
      </c>
      <c r="L34" s="20">
        <f t="shared" si="10"/>
        <v>7</v>
      </c>
      <c r="M34" s="20">
        <f t="shared" si="10"/>
        <v>3470</v>
      </c>
      <c r="N34" s="62">
        <f t="shared" si="10"/>
        <v>962</v>
      </c>
      <c r="O34" s="20">
        <f t="shared" si="10"/>
        <v>-3621</v>
      </c>
    </row>
    <row r="35" spans="1:15" s="26" customFormat="1" ht="14.25" customHeight="1">
      <c r="A35" s="51" t="s">
        <v>25</v>
      </c>
      <c r="B35" s="24">
        <v>8653</v>
      </c>
      <c r="C35" s="25">
        <f>F35+G35+K35+L35</f>
        <v>2652</v>
      </c>
      <c r="D35" s="25">
        <f>H35+I35+M35+N35</f>
        <v>3050</v>
      </c>
      <c r="E35" s="25">
        <f>B35+C35-D35</f>
        <v>8255</v>
      </c>
      <c r="F35" s="29">
        <v>2190</v>
      </c>
      <c r="G35" s="29">
        <v>29</v>
      </c>
      <c r="H35" s="30">
        <v>1957</v>
      </c>
      <c r="I35" s="30">
        <v>283</v>
      </c>
      <c r="J35" s="25">
        <f>F35+G35-H35-I35</f>
        <v>-21</v>
      </c>
      <c r="K35" s="29">
        <v>433</v>
      </c>
      <c r="L35" s="31">
        <v>0</v>
      </c>
      <c r="M35" s="30">
        <v>645</v>
      </c>
      <c r="N35" s="30">
        <v>165</v>
      </c>
      <c r="O35" s="25">
        <f>K35+L35-M35-N35</f>
        <v>-377</v>
      </c>
    </row>
    <row r="36" spans="1:15" s="26" customFormat="1" ht="14.25" customHeight="1">
      <c r="A36" s="51" t="s">
        <v>26</v>
      </c>
      <c r="B36" s="24">
        <v>7440</v>
      </c>
      <c r="C36" s="25">
        <f>F36+G36+K36+L36</f>
        <v>814</v>
      </c>
      <c r="D36" s="25">
        <f>H36+I36+M36+N36</f>
        <v>2568</v>
      </c>
      <c r="E36" s="25">
        <f>B36+C36-D36</f>
        <v>5686</v>
      </c>
      <c r="F36" s="29">
        <v>732</v>
      </c>
      <c r="G36" s="29">
        <v>47</v>
      </c>
      <c r="H36" s="30">
        <v>1660</v>
      </c>
      <c r="I36" s="30">
        <v>226</v>
      </c>
      <c r="J36" s="25">
        <f>F36+G36-H36-I36</f>
        <v>-1107</v>
      </c>
      <c r="K36" s="29">
        <v>33</v>
      </c>
      <c r="L36" s="29">
        <v>2</v>
      </c>
      <c r="M36" s="30">
        <v>548</v>
      </c>
      <c r="N36" s="30">
        <v>134</v>
      </c>
      <c r="O36" s="25">
        <f>K36+L36-M36-N36</f>
        <v>-647</v>
      </c>
    </row>
    <row r="37" spans="1:15" s="26" customFormat="1" ht="14.25" customHeight="1">
      <c r="A37" s="51" t="s">
        <v>27</v>
      </c>
      <c r="B37" s="24">
        <v>32121</v>
      </c>
      <c r="C37" s="25">
        <f>F37+G37+K37+L37</f>
        <v>6870</v>
      </c>
      <c r="D37" s="25">
        <f>H37+I37+M37+N37</f>
        <v>10271</v>
      </c>
      <c r="E37" s="25">
        <f>B37+C37-D37</f>
        <v>28720</v>
      </c>
      <c r="F37" s="29">
        <v>5900</v>
      </c>
      <c r="G37" s="29">
        <v>627</v>
      </c>
      <c r="H37" s="30">
        <v>6319</v>
      </c>
      <c r="I37" s="30">
        <v>1012</v>
      </c>
      <c r="J37" s="25">
        <f>F37+G37-H37-I37</f>
        <v>-804</v>
      </c>
      <c r="K37" s="29">
        <v>338</v>
      </c>
      <c r="L37" s="31">
        <v>5</v>
      </c>
      <c r="M37" s="30">
        <v>2277</v>
      </c>
      <c r="N37" s="30">
        <v>663</v>
      </c>
      <c r="O37" s="25">
        <f>K37+L37-M37-N37</f>
        <v>-2597</v>
      </c>
    </row>
    <row r="38" spans="1:15" s="28" customFormat="1" ht="14.25" customHeight="1">
      <c r="A38" s="48" t="s">
        <v>28</v>
      </c>
      <c r="B38" s="22">
        <f aca="true" t="shared" si="11" ref="B38:O38">SUM(B39:B40)</f>
        <v>3997</v>
      </c>
      <c r="C38" s="20">
        <f t="shared" si="11"/>
        <v>245</v>
      </c>
      <c r="D38" s="20">
        <f t="shared" si="11"/>
        <v>769</v>
      </c>
      <c r="E38" s="20">
        <f t="shared" si="11"/>
        <v>3473</v>
      </c>
      <c r="F38" s="20">
        <f t="shared" si="11"/>
        <v>159</v>
      </c>
      <c r="G38" s="20">
        <f t="shared" si="11"/>
        <v>2</v>
      </c>
      <c r="H38" s="20">
        <f t="shared" si="11"/>
        <v>275</v>
      </c>
      <c r="I38" s="20">
        <f t="shared" si="11"/>
        <v>97</v>
      </c>
      <c r="J38" s="20">
        <f t="shared" si="11"/>
        <v>-211</v>
      </c>
      <c r="K38" s="20">
        <f t="shared" si="11"/>
        <v>83</v>
      </c>
      <c r="L38" s="20">
        <f t="shared" si="11"/>
        <v>1</v>
      </c>
      <c r="M38" s="20">
        <f t="shared" si="11"/>
        <v>325</v>
      </c>
      <c r="N38" s="62">
        <f t="shared" si="11"/>
        <v>72</v>
      </c>
      <c r="O38" s="20">
        <f t="shared" si="11"/>
        <v>-313</v>
      </c>
    </row>
    <row r="39" spans="1:15" s="58" customFormat="1" ht="14.25" customHeight="1">
      <c r="A39" s="55" t="s">
        <v>29</v>
      </c>
      <c r="B39" s="56">
        <v>1895</v>
      </c>
      <c r="C39" s="57">
        <f>F39+G39+K39+L39</f>
        <v>138</v>
      </c>
      <c r="D39" s="57">
        <f>H39+I39+M39+N39</f>
        <v>381</v>
      </c>
      <c r="E39" s="57">
        <f>B39+C39-D39</f>
        <v>1652</v>
      </c>
      <c r="F39" s="29">
        <v>90</v>
      </c>
      <c r="G39" s="29">
        <v>1</v>
      </c>
      <c r="H39" s="30">
        <v>145</v>
      </c>
      <c r="I39" s="30">
        <v>41</v>
      </c>
      <c r="J39" s="57">
        <f>F39+G39-H39-I39</f>
        <v>-95</v>
      </c>
      <c r="K39" s="29">
        <v>46</v>
      </c>
      <c r="L39" s="29">
        <v>1</v>
      </c>
      <c r="M39" s="30">
        <v>154</v>
      </c>
      <c r="N39" s="30">
        <v>41</v>
      </c>
      <c r="O39" s="57">
        <f>K39+L39-M39-N39</f>
        <v>-148</v>
      </c>
    </row>
    <row r="40" spans="1:15" s="26" customFormat="1" ht="14.25" customHeight="1">
      <c r="A40" s="51" t="s">
        <v>30</v>
      </c>
      <c r="B40" s="24">
        <v>2102</v>
      </c>
      <c r="C40" s="25">
        <f>F40+G40+K40+L40</f>
        <v>107</v>
      </c>
      <c r="D40" s="25">
        <f>H40+I40+M40+N40</f>
        <v>388</v>
      </c>
      <c r="E40" s="25">
        <f>B40+C40-D40</f>
        <v>1821</v>
      </c>
      <c r="F40" s="29">
        <v>69</v>
      </c>
      <c r="G40" s="29">
        <v>1</v>
      </c>
      <c r="H40" s="30">
        <v>130</v>
      </c>
      <c r="I40" s="30">
        <v>56</v>
      </c>
      <c r="J40" s="25">
        <f>F40+G40-H40-I40</f>
        <v>-116</v>
      </c>
      <c r="K40" s="29">
        <v>37</v>
      </c>
      <c r="L40" s="31">
        <v>0</v>
      </c>
      <c r="M40" s="30">
        <v>171</v>
      </c>
      <c r="N40" s="30">
        <v>31</v>
      </c>
      <c r="O40" s="25">
        <f>K40+L40-M40-N40</f>
        <v>-165</v>
      </c>
    </row>
    <row r="41" spans="1:15" s="28" customFormat="1" ht="14.25" customHeight="1">
      <c r="A41" s="48" t="s">
        <v>31</v>
      </c>
      <c r="B41" s="22">
        <f aca="true" t="shared" si="12" ref="B41:O41">SUM(B42:B43)</f>
        <v>13513</v>
      </c>
      <c r="C41" s="20">
        <f t="shared" si="12"/>
        <v>2780</v>
      </c>
      <c r="D41" s="20">
        <f t="shared" si="12"/>
        <v>4150</v>
      </c>
      <c r="E41" s="20">
        <f t="shared" si="12"/>
        <v>12143</v>
      </c>
      <c r="F41" s="20">
        <f t="shared" si="12"/>
        <v>2092</v>
      </c>
      <c r="G41" s="20">
        <f t="shared" si="12"/>
        <v>601</v>
      </c>
      <c r="H41" s="20">
        <f t="shared" si="12"/>
        <v>2743</v>
      </c>
      <c r="I41" s="20">
        <f t="shared" si="12"/>
        <v>343</v>
      </c>
      <c r="J41" s="20">
        <f t="shared" si="12"/>
        <v>-393</v>
      </c>
      <c r="K41" s="20">
        <f t="shared" si="12"/>
        <v>86</v>
      </c>
      <c r="L41" s="20">
        <f>SUM(L42:L43)</f>
        <v>1</v>
      </c>
      <c r="M41" s="20">
        <f t="shared" si="12"/>
        <v>769</v>
      </c>
      <c r="N41" s="62">
        <f t="shared" si="12"/>
        <v>295</v>
      </c>
      <c r="O41" s="20">
        <f t="shared" si="12"/>
        <v>-977</v>
      </c>
    </row>
    <row r="42" spans="1:15" s="26" customFormat="1" ht="14.25" customHeight="1">
      <c r="A42" s="51" t="s">
        <v>32</v>
      </c>
      <c r="B42" s="24">
        <v>7657</v>
      </c>
      <c r="C42" s="25">
        <f>F42+G42+K42+L42</f>
        <v>1862</v>
      </c>
      <c r="D42" s="25">
        <f>H42+I42+M42+N42</f>
        <v>2261</v>
      </c>
      <c r="E42" s="25">
        <f>B42+C42-D42</f>
        <v>7258</v>
      </c>
      <c r="F42" s="29">
        <v>1282</v>
      </c>
      <c r="G42" s="29">
        <v>527</v>
      </c>
      <c r="H42" s="30">
        <v>1527</v>
      </c>
      <c r="I42" s="30">
        <v>190</v>
      </c>
      <c r="J42" s="25">
        <f>F42+G42-H42-I42</f>
        <v>92</v>
      </c>
      <c r="K42" s="29">
        <v>52</v>
      </c>
      <c r="L42" s="29">
        <v>1</v>
      </c>
      <c r="M42" s="30">
        <v>403</v>
      </c>
      <c r="N42" s="30">
        <v>141</v>
      </c>
      <c r="O42" s="25">
        <f>K42+L42-M42-N42</f>
        <v>-491</v>
      </c>
    </row>
    <row r="43" spans="1:15" s="26" customFormat="1" ht="14.25" customHeight="1">
      <c r="A43" s="51" t="s">
        <v>33</v>
      </c>
      <c r="B43" s="24">
        <v>5856</v>
      </c>
      <c r="C43" s="25">
        <f>F43+G43+K43+L43</f>
        <v>918</v>
      </c>
      <c r="D43" s="25">
        <f>H43+I43+M43+N43</f>
        <v>1889</v>
      </c>
      <c r="E43" s="25">
        <f>B43+C43-D43</f>
        <v>4885</v>
      </c>
      <c r="F43" s="29">
        <v>810</v>
      </c>
      <c r="G43" s="29">
        <v>74</v>
      </c>
      <c r="H43" s="30">
        <v>1216</v>
      </c>
      <c r="I43" s="30">
        <v>153</v>
      </c>
      <c r="J43" s="25">
        <f>F43+G43-H43-I43</f>
        <v>-485</v>
      </c>
      <c r="K43" s="29">
        <v>34</v>
      </c>
      <c r="L43" s="31">
        <v>0</v>
      </c>
      <c r="M43" s="30">
        <v>366</v>
      </c>
      <c r="N43" s="30">
        <v>154</v>
      </c>
      <c r="O43" s="25">
        <f>K43+L43-M43-N43</f>
        <v>-486</v>
      </c>
    </row>
    <row r="44" spans="1:15" s="28" customFormat="1" ht="14.25" customHeight="1">
      <c r="A44" s="52" t="s">
        <v>34</v>
      </c>
      <c r="B44" s="22">
        <f aca="true" t="shared" si="13" ref="B44:O44">SUM(B45:B48)</f>
        <v>97511</v>
      </c>
      <c r="C44" s="20">
        <f t="shared" si="13"/>
        <v>17615</v>
      </c>
      <c r="D44" s="20">
        <f t="shared" si="13"/>
        <v>34748</v>
      </c>
      <c r="E44" s="20">
        <f t="shared" si="13"/>
        <v>80378</v>
      </c>
      <c r="F44" s="20">
        <f t="shared" si="13"/>
        <v>12632</v>
      </c>
      <c r="G44" s="20">
        <f t="shared" si="13"/>
        <v>2046</v>
      </c>
      <c r="H44" s="20">
        <f t="shared" si="13"/>
        <v>14908</v>
      </c>
      <c r="I44" s="20">
        <f t="shared" si="13"/>
        <v>2792</v>
      </c>
      <c r="J44" s="20">
        <f t="shared" si="13"/>
        <v>-3022</v>
      </c>
      <c r="K44" s="20">
        <f t="shared" si="13"/>
        <v>1346</v>
      </c>
      <c r="L44" s="20">
        <f t="shared" si="13"/>
        <v>1591</v>
      </c>
      <c r="M44" s="20">
        <f t="shared" si="13"/>
        <v>14624</v>
      </c>
      <c r="N44" s="62">
        <f t="shared" si="13"/>
        <v>2424</v>
      </c>
      <c r="O44" s="20">
        <f t="shared" si="13"/>
        <v>-14111</v>
      </c>
    </row>
    <row r="45" spans="1:15" s="26" customFormat="1" ht="14.25" customHeight="1">
      <c r="A45" s="51" t="s">
        <v>35</v>
      </c>
      <c r="B45" s="24">
        <v>23728</v>
      </c>
      <c r="C45" s="25">
        <f>F45+G45+K45+L45</f>
        <v>2794</v>
      </c>
      <c r="D45" s="25">
        <f>H45+I45+M45+N45</f>
        <v>8022</v>
      </c>
      <c r="E45" s="25">
        <f>B45+C45-D45</f>
        <v>18500</v>
      </c>
      <c r="F45" s="29">
        <v>2474</v>
      </c>
      <c r="G45" s="29">
        <v>169</v>
      </c>
      <c r="H45" s="30">
        <v>3475</v>
      </c>
      <c r="I45" s="30">
        <v>635</v>
      </c>
      <c r="J45" s="25">
        <f>F45+G45-H45-I45</f>
        <v>-1467</v>
      </c>
      <c r="K45" s="29">
        <v>141</v>
      </c>
      <c r="L45" s="29">
        <v>10</v>
      </c>
      <c r="M45" s="30">
        <v>3448</v>
      </c>
      <c r="N45" s="30">
        <v>464</v>
      </c>
      <c r="O45" s="25">
        <f>K45+L45-M45-N45</f>
        <v>-3761</v>
      </c>
    </row>
    <row r="46" spans="1:15" s="26" customFormat="1" ht="14.25" customHeight="1">
      <c r="A46" s="51" t="s">
        <v>36</v>
      </c>
      <c r="B46" s="24">
        <v>22182</v>
      </c>
      <c r="C46" s="25">
        <f>F46+G46+K46+L46</f>
        <v>5200</v>
      </c>
      <c r="D46" s="25">
        <f>H46+I46+M46+N46</f>
        <v>8478</v>
      </c>
      <c r="E46" s="25">
        <f>B46+C46-D46</f>
        <v>18904</v>
      </c>
      <c r="F46" s="29">
        <v>3660</v>
      </c>
      <c r="G46" s="29">
        <v>696</v>
      </c>
      <c r="H46" s="30">
        <v>3014</v>
      </c>
      <c r="I46" s="30">
        <v>596</v>
      </c>
      <c r="J46" s="25">
        <f>F46+G46-H46-I46</f>
        <v>746</v>
      </c>
      <c r="K46" s="29">
        <v>584</v>
      </c>
      <c r="L46" s="29">
        <v>260</v>
      </c>
      <c r="M46" s="30">
        <v>4246</v>
      </c>
      <c r="N46" s="30">
        <v>622</v>
      </c>
      <c r="O46" s="25">
        <f>K46+L46-M46-N46</f>
        <v>-4024</v>
      </c>
    </row>
    <row r="47" spans="1:15" s="26" customFormat="1" ht="14.25" customHeight="1">
      <c r="A47" s="51" t="s">
        <v>37</v>
      </c>
      <c r="B47" s="24">
        <v>33070</v>
      </c>
      <c r="C47" s="25">
        <f>F47+G47+K47+L47</f>
        <v>5628</v>
      </c>
      <c r="D47" s="25">
        <f>H47+I47+M47+N47</f>
        <v>12000</v>
      </c>
      <c r="E47" s="25">
        <f>B47+C47-D47</f>
        <v>26698</v>
      </c>
      <c r="F47" s="29">
        <v>4013</v>
      </c>
      <c r="G47" s="29">
        <v>787</v>
      </c>
      <c r="H47" s="30">
        <v>5690</v>
      </c>
      <c r="I47" s="30">
        <v>1105</v>
      </c>
      <c r="J47" s="25">
        <f>F47+G47-H47-I47</f>
        <v>-1995</v>
      </c>
      <c r="K47" s="29">
        <v>380</v>
      </c>
      <c r="L47" s="29">
        <v>448</v>
      </c>
      <c r="M47" s="30">
        <v>4271</v>
      </c>
      <c r="N47" s="30">
        <v>934</v>
      </c>
      <c r="O47" s="25">
        <f>K47+L47-M47-N47</f>
        <v>-4377</v>
      </c>
    </row>
    <row r="48" spans="1:15" s="26" customFormat="1" ht="14.25" customHeight="1">
      <c r="A48" s="51" t="s">
        <v>38</v>
      </c>
      <c r="B48" s="24">
        <v>18531</v>
      </c>
      <c r="C48" s="25">
        <f>F48+G48+K48+L48</f>
        <v>3993</v>
      </c>
      <c r="D48" s="25">
        <f>H48+I48+M48+N48</f>
        <v>6248</v>
      </c>
      <c r="E48" s="25">
        <f>B48+C48-D48</f>
        <v>16276</v>
      </c>
      <c r="F48" s="29">
        <v>2485</v>
      </c>
      <c r="G48" s="29">
        <v>394</v>
      </c>
      <c r="H48" s="30">
        <v>2729</v>
      </c>
      <c r="I48" s="30">
        <v>456</v>
      </c>
      <c r="J48" s="25">
        <f>F48+G48-H48-I48</f>
        <v>-306</v>
      </c>
      <c r="K48" s="29">
        <v>241</v>
      </c>
      <c r="L48" s="29">
        <v>873</v>
      </c>
      <c r="M48" s="30">
        <v>2659</v>
      </c>
      <c r="N48" s="30">
        <v>404</v>
      </c>
      <c r="O48" s="25">
        <f>K48+L48-M48-N48</f>
        <v>-1949</v>
      </c>
    </row>
    <row r="49" spans="1:15" s="28" customFormat="1" ht="14.25" customHeight="1">
      <c r="A49" s="48" t="s">
        <v>39</v>
      </c>
      <c r="B49" s="22">
        <f aca="true" t="shared" si="14" ref="B49:O49">SUM(B50:B60)</f>
        <v>47389</v>
      </c>
      <c r="C49" s="20">
        <f t="shared" si="14"/>
        <v>7293</v>
      </c>
      <c r="D49" s="20">
        <f t="shared" si="14"/>
        <v>10223</v>
      </c>
      <c r="E49" s="20">
        <f t="shared" si="14"/>
        <v>44459</v>
      </c>
      <c r="F49" s="20">
        <f t="shared" si="14"/>
        <v>6039</v>
      </c>
      <c r="G49" s="20">
        <f t="shared" si="14"/>
        <v>564</v>
      </c>
      <c r="H49" s="20">
        <f t="shared" si="14"/>
        <v>7199</v>
      </c>
      <c r="I49" s="20">
        <f t="shared" si="14"/>
        <v>1227</v>
      </c>
      <c r="J49" s="20">
        <f t="shared" si="14"/>
        <v>-1823</v>
      </c>
      <c r="K49" s="20">
        <f t="shared" si="14"/>
        <v>676</v>
      </c>
      <c r="L49" s="20">
        <f t="shared" si="14"/>
        <v>14</v>
      </c>
      <c r="M49" s="20">
        <f t="shared" si="14"/>
        <v>1146</v>
      </c>
      <c r="N49" s="62">
        <f t="shared" si="14"/>
        <v>651</v>
      </c>
      <c r="O49" s="20">
        <f t="shared" si="14"/>
        <v>-1107</v>
      </c>
    </row>
    <row r="50" spans="1:15" s="26" customFormat="1" ht="14.25" customHeight="1">
      <c r="A50" s="51" t="s">
        <v>40</v>
      </c>
      <c r="B50" s="24">
        <v>8642</v>
      </c>
      <c r="C50" s="25">
        <f aca="true" t="shared" si="15" ref="C50:C60">F50+G50+K50+L50</f>
        <v>1614</v>
      </c>
      <c r="D50" s="25">
        <f aca="true" t="shared" si="16" ref="D50:D60">H50+I50+M50+N50</f>
        <v>1960</v>
      </c>
      <c r="E50" s="25">
        <f aca="true" t="shared" si="17" ref="E50:E60">B50+C50-D50</f>
        <v>8296</v>
      </c>
      <c r="F50" s="29">
        <v>1406</v>
      </c>
      <c r="G50" s="29">
        <v>144</v>
      </c>
      <c r="H50" s="30">
        <v>1405</v>
      </c>
      <c r="I50" s="30">
        <v>249</v>
      </c>
      <c r="J50" s="25">
        <f aca="true" t="shared" si="18" ref="J50:J60">F50+G50-H50-I50</f>
        <v>-104</v>
      </c>
      <c r="K50" s="29">
        <v>64</v>
      </c>
      <c r="L50" s="29">
        <v>0</v>
      </c>
      <c r="M50" s="30">
        <v>181</v>
      </c>
      <c r="N50" s="30">
        <v>125</v>
      </c>
      <c r="O50" s="25">
        <f aca="true" t="shared" si="19" ref="O50:O60">K50+L50-M50-N50</f>
        <v>-242</v>
      </c>
    </row>
    <row r="51" spans="1:15" s="26" customFormat="1" ht="14.25" customHeight="1">
      <c r="A51" s="51" t="s">
        <v>41</v>
      </c>
      <c r="B51" s="24">
        <v>19176</v>
      </c>
      <c r="C51" s="25">
        <f t="shared" si="15"/>
        <v>3291</v>
      </c>
      <c r="D51" s="25">
        <f t="shared" si="16"/>
        <v>5426</v>
      </c>
      <c r="E51" s="25">
        <f t="shared" si="17"/>
        <v>17041</v>
      </c>
      <c r="F51" s="29">
        <v>2717</v>
      </c>
      <c r="G51" s="29">
        <v>375</v>
      </c>
      <c r="H51" s="30">
        <v>3818</v>
      </c>
      <c r="I51" s="30">
        <v>589</v>
      </c>
      <c r="J51" s="25">
        <f t="shared" si="18"/>
        <v>-1315</v>
      </c>
      <c r="K51" s="29">
        <v>198</v>
      </c>
      <c r="L51" s="29">
        <v>1</v>
      </c>
      <c r="M51" s="30">
        <v>680</v>
      </c>
      <c r="N51" s="30">
        <v>339</v>
      </c>
      <c r="O51" s="25">
        <f t="shared" si="19"/>
        <v>-820</v>
      </c>
    </row>
    <row r="52" spans="1:15" s="26" customFormat="1" ht="14.25" customHeight="1">
      <c r="A52" s="51" t="s">
        <v>42</v>
      </c>
      <c r="B52" s="24">
        <v>7020</v>
      </c>
      <c r="C52" s="25">
        <f t="shared" si="15"/>
        <v>1084</v>
      </c>
      <c r="D52" s="25">
        <f t="shared" si="16"/>
        <v>1865</v>
      </c>
      <c r="E52" s="25">
        <f t="shared" si="17"/>
        <v>6239</v>
      </c>
      <c r="F52" s="29">
        <v>1014</v>
      </c>
      <c r="G52" s="29">
        <v>24</v>
      </c>
      <c r="H52" s="30">
        <v>1296</v>
      </c>
      <c r="I52" s="30">
        <v>266</v>
      </c>
      <c r="J52" s="25">
        <f t="shared" si="18"/>
        <v>-524</v>
      </c>
      <c r="K52" s="29">
        <v>46</v>
      </c>
      <c r="L52" s="31">
        <v>0</v>
      </c>
      <c r="M52" s="30">
        <v>169</v>
      </c>
      <c r="N52" s="30">
        <v>134</v>
      </c>
      <c r="O52" s="25">
        <f t="shared" si="19"/>
        <v>-257</v>
      </c>
    </row>
    <row r="53" spans="1:15" s="26" customFormat="1" ht="14.25" customHeight="1">
      <c r="A53" s="51" t="s">
        <v>43</v>
      </c>
      <c r="B53" s="24">
        <v>840</v>
      </c>
      <c r="C53" s="25">
        <f t="shared" si="15"/>
        <v>119</v>
      </c>
      <c r="D53" s="25">
        <f t="shared" si="16"/>
        <v>161</v>
      </c>
      <c r="E53" s="25">
        <f t="shared" si="17"/>
        <v>798</v>
      </c>
      <c r="F53" s="29">
        <v>116</v>
      </c>
      <c r="G53" s="29">
        <v>0</v>
      </c>
      <c r="H53" s="30">
        <v>121</v>
      </c>
      <c r="I53" s="30">
        <v>21</v>
      </c>
      <c r="J53" s="25">
        <f t="shared" si="18"/>
        <v>-26</v>
      </c>
      <c r="K53" s="29">
        <v>3</v>
      </c>
      <c r="L53" s="31">
        <v>0</v>
      </c>
      <c r="M53" s="30">
        <v>11</v>
      </c>
      <c r="N53" s="30">
        <v>8</v>
      </c>
      <c r="O53" s="25">
        <f t="shared" si="19"/>
        <v>-16</v>
      </c>
    </row>
    <row r="54" spans="1:15" s="26" customFormat="1" ht="14.25" customHeight="1">
      <c r="A54" s="51" t="s">
        <v>44</v>
      </c>
      <c r="B54" s="24">
        <v>1572</v>
      </c>
      <c r="C54" s="25">
        <f t="shared" si="15"/>
        <v>144</v>
      </c>
      <c r="D54" s="25">
        <f t="shared" si="16"/>
        <v>91</v>
      </c>
      <c r="E54" s="25">
        <f t="shared" si="17"/>
        <v>1625</v>
      </c>
      <c r="F54" s="29">
        <v>132</v>
      </c>
      <c r="G54" s="29">
        <v>1</v>
      </c>
      <c r="H54" s="30">
        <v>76</v>
      </c>
      <c r="I54" s="30">
        <v>7</v>
      </c>
      <c r="J54" s="25">
        <f t="shared" si="18"/>
        <v>50</v>
      </c>
      <c r="K54" s="29">
        <v>11</v>
      </c>
      <c r="L54" s="31">
        <v>0</v>
      </c>
      <c r="M54" s="30">
        <v>3</v>
      </c>
      <c r="N54" s="30">
        <v>5</v>
      </c>
      <c r="O54" s="25">
        <f t="shared" si="19"/>
        <v>3</v>
      </c>
    </row>
    <row r="55" spans="1:15" s="26" customFormat="1" ht="14.25" customHeight="1">
      <c r="A55" s="51" t="s">
        <v>45</v>
      </c>
      <c r="B55" s="24">
        <v>524</v>
      </c>
      <c r="C55" s="25">
        <f t="shared" si="15"/>
        <v>39</v>
      </c>
      <c r="D55" s="25">
        <f t="shared" si="16"/>
        <v>40</v>
      </c>
      <c r="E55" s="25">
        <f t="shared" si="17"/>
        <v>523</v>
      </c>
      <c r="F55" s="29">
        <v>20</v>
      </c>
      <c r="G55" s="29">
        <v>0</v>
      </c>
      <c r="H55" s="30">
        <v>17</v>
      </c>
      <c r="I55" s="30">
        <v>4</v>
      </c>
      <c r="J55" s="25">
        <f t="shared" si="18"/>
        <v>-1</v>
      </c>
      <c r="K55" s="29">
        <v>19</v>
      </c>
      <c r="L55" s="31">
        <v>0</v>
      </c>
      <c r="M55" s="30">
        <v>17</v>
      </c>
      <c r="N55" s="30">
        <v>2</v>
      </c>
      <c r="O55" s="25">
        <f t="shared" si="19"/>
        <v>0</v>
      </c>
    </row>
    <row r="56" spans="1:15" s="26" customFormat="1" ht="14.25" customHeight="1">
      <c r="A56" s="51" t="s">
        <v>46</v>
      </c>
      <c r="B56" s="24">
        <v>4107</v>
      </c>
      <c r="C56" s="25">
        <f t="shared" si="15"/>
        <v>240</v>
      </c>
      <c r="D56" s="25">
        <f t="shared" si="16"/>
        <v>56</v>
      </c>
      <c r="E56" s="25">
        <f t="shared" si="17"/>
        <v>4291</v>
      </c>
      <c r="F56" s="29">
        <v>61</v>
      </c>
      <c r="G56" s="29">
        <v>13</v>
      </c>
      <c r="H56" s="30">
        <v>17</v>
      </c>
      <c r="I56" s="30">
        <v>0</v>
      </c>
      <c r="J56" s="25">
        <f t="shared" si="18"/>
        <v>57</v>
      </c>
      <c r="K56" s="29">
        <v>153</v>
      </c>
      <c r="L56" s="29">
        <v>13</v>
      </c>
      <c r="M56" s="30">
        <v>35</v>
      </c>
      <c r="N56" s="30">
        <v>4</v>
      </c>
      <c r="O56" s="25">
        <f t="shared" si="19"/>
        <v>127</v>
      </c>
    </row>
    <row r="57" spans="1:15" s="26" customFormat="1" ht="14.25" customHeight="1">
      <c r="A57" s="51" t="s">
        <v>47</v>
      </c>
      <c r="B57" s="24">
        <v>1039</v>
      </c>
      <c r="C57" s="25">
        <f t="shared" si="15"/>
        <v>141</v>
      </c>
      <c r="D57" s="25">
        <f t="shared" si="16"/>
        <v>44</v>
      </c>
      <c r="E57" s="25">
        <f t="shared" si="17"/>
        <v>1136</v>
      </c>
      <c r="F57" s="29">
        <v>17</v>
      </c>
      <c r="G57" s="29">
        <v>2</v>
      </c>
      <c r="H57" s="30">
        <v>27</v>
      </c>
      <c r="I57" s="31">
        <v>0</v>
      </c>
      <c r="J57" s="25">
        <f t="shared" si="18"/>
        <v>-8</v>
      </c>
      <c r="K57" s="29">
        <v>122</v>
      </c>
      <c r="L57" s="31">
        <v>0</v>
      </c>
      <c r="M57" s="30">
        <v>17</v>
      </c>
      <c r="N57" s="31">
        <v>0</v>
      </c>
      <c r="O57" s="25">
        <f t="shared" si="19"/>
        <v>105</v>
      </c>
    </row>
    <row r="58" spans="1:15" s="26" customFormat="1" ht="14.25" customHeight="1">
      <c r="A58" s="51" t="s">
        <v>48</v>
      </c>
      <c r="B58" s="24">
        <v>683</v>
      </c>
      <c r="C58" s="25">
        <f t="shared" si="15"/>
        <v>86</v>
      </c>
      <c r="D58" s="25">
        <f t="shared" si="16"/>
        <v>39</v>
      </c>
      <c r="E58" s="25">
        <f t="shared" si="17"/>
        <v>730</v>
      </c>
      <c r="F58" s="29">
        <v>56</v>
      </c>
      <c r="G58" s="29">
        <v>1</v>
      </c>
      <c r="H58" s="30">
        <v>22</v>
      </c>
      <c r="I58" s="31">
        <v>9</v>
      </c>
      <c r="J58" s="25">
        <f t="shared" si="18"/>
        <v>26</v>
      </c>
      <c r="K58" s="29">
        <v>29</v>
      </c>
      <c r="L58" s="31">
        <v>0</v>
      </c>
      <c r="M58" s="30">
        <v>5</v>
      </c>
      <c r="N58" s="31">
        <v>3</v>
      </c>
      <c r="O58" s="25">
        <f t="shared" si="19"/>
        <v>21</v>
      </c>
    </row>
    <row r="59" spans="1:15" s="26" customFormat="1" ht="14.25" customHeight="1">
      <c r="A59" s="51" t="s">
        <v>49</v>
      </c>
      <c r="B59" s="24">
        <v>1643</v>
      </c>
      <c r="C59" s="25">
        <f t="shared" si="15"/>
        <v>282</v>
      </c>
      <c r="D59" s="25">
        <f t="shared" si="16"/>
        <v>226</v>
      </c>
      <c r="E59" s="25">
        <f t="shared" si="17"/>
        <v>1699</v>
      </c>
      <c r="F59" s="29">
        <v>260</v>
      </c>
      <c r="G59" s="29">
        <v>1</v>
      </c>
      <c r="H59" s="30">
        <v>157</v>
      </c>
      <c r="I59" s="30">
        <v>40</v>
      </c>
      <c r="J59" s="25">
        <f t="shared" si="18"/>
        <v>64</v>
      </c>
      <c r="K59" s="29">
        <v>21</v>
      </c>
      <c r="L59" s="31">
        <v>0</v>
      </c>
      <c r="M59" s="30">
        <v>7</v>
      </c>
      <c r="N59" s="30">
        <v>22</v>
      </c>
      <c r="O59" s="25">
        <f t="shared" si="19"/>
        <v>-8</v>
      </c>
    </row>
    <row r="60" spans="1:15" s="26" customFormat="1" ht="14.25" customHeight="1" thickBot="1">
      <c r="A60" s="53" t="s">
        <v>50</v>
      </c>
      <c r="B60" s="32">
        <v>2143</v>
      </c>
      <c r="C60" s="33">
        <f t="shared" si="15"/>
        <v>253</v>
      </c>
      <c r="D60" s="33">
        <f t="shared" si="16"/>
        <v>315</v>
      </c>
      <c r="E60" s="33">
        <f t="shared" si="17"/>
        <v>2081</v>
      </c>
      <c r="F60" s="41">
        <v>240</v>
      </c>
      <c r="G60" s="41">
        <v>3</v>
      </c>
      <c r="H60" s="42">
        <v>243</v>
      </c>
      <c r="I60" s="42">
        <v>42</v>
      </c>
      <c r="J60" s="33">
        <f t="shared" si="18"/>
        <v>-42</v>
      </c>
      <c r="K60" s="41">
        <v>10</v>
      </c>
      <c r="L60" s="43">
        <v>0</v>
      </c>
      <c r="M60" s="42">
        <v>21</v>
      </c>
      <c r="N60" s="42">
        <v>9</v>
      </c>
      <c r="O60" s="33">
        <f t="shared" si="19"/>
        <v>-20</v>
      </c>
    </row>
    <row r="61" spans="1:38" ht="15.75">
      <c r="A61" s="54" t="s">
        <v>65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63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0"/>
      <c r="AH61" s="40"/>
      <c r="AI61" s="40"/>
      <c r="AJ61" s="40"/>
      <c r="AK61" s="40"/>
      <c r="AL61" s="40"/>
    </row>
    <row r="62" spans="1:31" s="34" customFormat="1" ht="14.25" customHeight="1">
      <c r="A62" s="36" t="s">
        <v>53</v>
      </c>
      <c r="B62" s="36"/>
      <c r="C62" s="36"/>
      <c r="E62" s="37"/>
      <c r="F62" s="37"/>
      <c r="G62" s="37"/>
      <c r="H62" s="36"/>
      <c r="I62" s="36"/>
      <c r="J62" s="36"/>
      <c r="K62" s="36"/>
      <c r="L62" s="36"/>
      <c r="M62" s="36"/>
      <c r="N62" s="64"/>
      <c r="O62" s="3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</sheetData>
  <sheetProtection/>
  <mergeCells count="17">
    <mergeCell ref="E5:E6"/>
    <mergeCell ref="M5:N5"/>
    <mergeCell ref="O5:O6"/>
    <mergeCell ref="H5:I5"/>
    <mergeCell ref="J5:J6"/>
    <mergeCell ref="K5:L5"/>
    <mergeCell ref="F5:G5"/>
    <mergeCell ref="A1:G1"/>
    <mergeCell ref="H1:O1"/>
    <mergeCell ref="F4:G4"/>
    <mergeCell ref="H4:I4"/>
    <mergeCell ref="A4:A6"/>
    <mergeCell ref="B4:B6"/>
    <mergeCell ref="C4:E4"/>
    <mergeCell ref="K4:O4"/>
    <mergeCell ref="C5:C6"/>
    <mergeCell ref="D5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2014-01-14T00:53:56Z</cp:lastPrinted>
  <dcterms:created xsi:type="dcterms:W3CDTF">2003-02-10T09:37:38Z</dcterms:created>
  <dcterms:modified xsi:type="dcterms:W3CDTF">2017-08-08T02:55:18Z</dcterms:modified>
  <cp:category/>
  <cp:version/>
  <cp:contentType/>
  <cp:contentStatus/>
</cp:coreProperties>
</file>