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A37" i="11" l="1"/>
  <c r="AA36" i="11"/>
  <c r="AA35" i="11"/>
  <c r="AA34" i="11"/>
  <c r="AA33" i="11"/>
  <c r="AA32" i="11"/>
  <c r="AF69" i="11" l="1"/>
  <c r="AF70" i="11"/>
  <c r="AF71" i="11"/>
  <c r="AF68" i="11"/>
  <c r="BG34" i="9" l="1"/>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BW38" i="9"/>
  <c r="BE38" i="9"/>
  <c r="U38" i="9"/>
  <c r="BE37" i="9"/>
  <c r="BE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C38" i="9" l="1"/>
  <c r="C39" i="9" l="1"/>
  <c r="U34" i="9" l="1"/>
  <c r="U35" i="9" l="1"/>
  <c r="U36" i="9" s="1"/>
  <c r="U37" i="9" s="1"/>
  <c r="AM34" i="9" l="1"/>
  <c r="AM35" i="9" l="1"/>
  <c r="AM36" i="9" l="1"/>
  <c r="AM37" i="9" l="1"/>
  <c r="AM38" i="9" l="1"/>
  <c r="BE34" i="9" l="1"/>
  <c r="BW34" i="9" s="1"/>
  <c r="BW35" i="9" s="1"/>
  <c r="BW36" i="9" s="1"/>
  <c r="BW37" i="9" s="1"/>
  <c r="CO34" i="9" l="1"/>
  <c r="CO35" i="9" s="1"/>
  <c r="CO36" i="9" s="1"/>
  <c r="CO37" i="9" s="1"/>
  <c r="CO38" i="9" s="1"/>
</calcChain>
</file>

<file path=xl/sharedStrings.xml><?xml version="1.0" encoding="utf-8"?>
<sst xmlns="http://schemas.openxmlformats.org/spreadsheetml/2006/main" count="1057" uniqueCount="580">
  <si>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</si>
  <si>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</si>
  <si>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</si>
  <si>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</si>
  <si>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</si>
  <si>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</si>
  <si>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</si>
  <si>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</si>
  <si>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</si>
  <si>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</si>
  <si>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</si>
  <si>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</si>
  <si>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</si>
  <si>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</si>
  <si>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</si>
  <si>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</si>
  <si>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</si>
  <si>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</si>
  <si>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</si>
  <si>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</si>
  <si>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</si>
  <si>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</si>
  <si>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</si>
  <si>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</si>
  <si>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</si>
  <si>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</si>
  <si>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</si>
  <si>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</si>
  <si>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</si>
  <si>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</si>
  <si>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</si>
  <si>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</si>
  <si>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</si>
  <si>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</si>
  <si>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</si>
  <si>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</si>
  <si>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</si>
  <si>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</si>
  <si>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</si>
  <si>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</si>
  <si>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</si>
  <si>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</si>
  <si>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</si>
  <si>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</si>
  <si>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</si>
  <si>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</si>
  <si>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</si>
  <si>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</si>
  <si>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</si>
  <si>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</si>
  <si>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</si>
  <si>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</si>
  <si>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</si>
  <si>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</si>
  <si>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</si>
  <si>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</si>
  <si>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</si>
  <si>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</si>
  <si>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</si>
  <si>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</si>
  <si>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</si>
  <si>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</si>
  <si>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</si>
  <si>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</si>
  <si>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</si>
  <si>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</si>
  <si>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</si>
  <si>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</si>
  <si>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</si>
  <si>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</si>
  <si>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</si>
  <si>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</si>
  <si>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</si>
  <si>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</si>
  <si>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</si>
  <si>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</si>
  <si>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</si>
  <si>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</si>
  <si>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</si>
  <si>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</si>
  <si>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</si>
  <si>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</si>
  <si>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奈良市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</si>
  <si>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</si>
  <si>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</si>
  <si>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</si>
  <si>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</si>
  <si>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</si>
  <si>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</si>
  <si>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</si>
  <si>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</si>
  <si>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</si>
  <si>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</si>
  <si>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</si>
  <si>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</si>
  <si>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</si>
  <si>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</si>
  <si>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</si>
  <si>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</si>
  <si>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</si>
  <si>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</si>
  <si>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</si>
  <si>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</si>
  <si>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</si>
  <si>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</si>
  <si>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</si>
  <si>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</si>
  <si>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</si>
  <si>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</si>
  <si>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</si>
  <si>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</si>
  <si>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</si>
  <si>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</si>
  <si>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</si>
  <si>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</si>
  <si>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</si>
  <si>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</si>
  <si>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</si>
  <si>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</si>
  <si>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</si>
  <si>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</si>
  <si>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</si>
  <si>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</si>
  <si>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</si>
  <si>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</si>
  <si>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</si>
  <si>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</si>
  <si>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</si>
  <si>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</si>
  <si>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</si>
  <si>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</si>
  <si>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</si>
  <si>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</si>
  <si>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</si>
  <si>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</si>
  <si>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</si>
  <si>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</si>
  <si>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針テラス事業特別会計</t>
    <phoneticPr fontId="5"/>
  </si>
  <si>
    <t>※</t>
    <phoneticPr fontId="5"/>
  </si>
  <si>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</si>
  <si>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</si>
  <si>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</si>
  <si>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</si>
  <si>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</si>
  <si>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</si>
  <si>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</si>
  <si>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</si>
  <si>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</si>
  <si>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</si>
  <si>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</si>
  <si>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</si>
  <si>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</si>
  <si>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</si>
  <si>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</si>
  <si>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</si>
  <si>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</si>
  <si>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</si>
  <si>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</si>
  <si>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</si>
  <si>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</si>
  <si>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</si>
  <si>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</si>
  <si>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</si>
  <si>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</si>
  <si>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</si>
  <si>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</si>
  <si>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</si>
  <si>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</si>
  <si>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</si>
  <si>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</si>
  <si>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</si>
  <si>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</si>
  <si>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</si>
  <si>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</si>
  <si>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</si>
  <si>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</si>
  <si>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</si>
  <si>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</si>
  <si>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</si>
  <si>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</si>
  <si>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</si>
  <si>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</si>
  <si>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</si>
  <si>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</si>
  <si>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</si>
  <si>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</si>
  <si>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</si>
  <si>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</si>
  <si>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</si>
  <si>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</si>
  <si>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</si>
  <si>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</si>
  <si>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</si>
  <si>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</si>
  <si>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</si>
  <si>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</si>
  <si>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</si>
  <si>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</si>
  <si>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</si>
  <si>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奈良県奈良市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</si>
  <si>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</si>
  <si>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</si>
  <si>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</si>
  <si>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</si>
  <si>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</si>
  <si>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</si>
  <si>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</si>
  <si>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</si>
  <si>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</si>
  <si>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</si>
  <si>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</si>
  <si>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</si>
  <si>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</si>
  <si>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</si>
  <si>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</si>
  <si>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</si>
  <si>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</si>
  <si>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</si>
  <si>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</si>
  <si>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</si>
  <si>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</si>
  <si>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</si>
  <si>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</si>
  <si>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</si>
  <si>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</si>
  <si>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</si>
  <si>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</si>
  <si>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</si>
  <si>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</si>
  <si>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</si>
  <si>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</si>
  <si>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</si>
  <si>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</si>
  <si>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</si>
  <si>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</si>
  <si>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</si>
  <si>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</si>
  <si>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</si>
  <si>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</si>
  <si>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</si>
  <si>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</si>
  <si>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</si>
  <si>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</si>
  <si>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</si>
  <si>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</si>
  <si>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</si>
  <si>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</si>
  <si>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</si>
  <si>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</si>
  <si>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</si>
  <si>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</si>
  <si>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</si>
  <si>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</si>
  <si>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</si>
  <si>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</si>
  <si>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</si>
  <si>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</si>
  <si>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</si>
  <si>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</si>
  <si>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</si>
  <si>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</si>
  <si>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</si>
  <si>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</si>
  <si>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</si>
  <si>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</si>
  <si>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</si>
  <si>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</si>
  <si>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</si>
  <si>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</si>
  <si>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</si>
  <si>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</si>
  <si>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</si>
  <si>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</si>
  <si>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</si>
  <si>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</si>
  <si>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</si>
  <si>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</si>
  <si>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</si>
  <si>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</si>
  <si>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</si>
  <si>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</si>
  <si>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</si>
  <si>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</si>
  <si>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</si>
  <si>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</si>
  <si>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</si>
  <si>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</si>
  <si>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</si>
  <si>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</si>
  <si>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</si>
  <si>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</si>
  <si>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</si>
  <si>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</si>
  <si>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</si>
  <si>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</si>
  <si>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</si>
  <si>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</si>
  <si>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</si>
  <si>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</si>
  <si>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</si>
  <si>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</si>
  <si>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</si>
  <si>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</si>
  <si>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</si>
  <si>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</si>
  <si>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</si>
  <si>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</si>
  <si>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</si>
  <si>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</si>
  <si>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</si>
  <si>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</si>
  <si>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</si>
  <si>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</si>
  <si>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</si>
  <si>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</si>
  <si>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</si>
  <si>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</si>
  <si>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</si>
  <si>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</si>
  <si>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</si>
  <si>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</si>
  <si>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</si>
  <si>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</si>
  <si>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</si>
  <si>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</si>
  <si>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</si>
  <si>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</si>
  <si>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</si>
  <si>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</si>
  <si>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</si>
  <si>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</si>
  <si>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</si>
  <si>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</si>
  <si>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</si>
  <si>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</si>
  <si>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</si>
  <si>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</si>
  <si>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</si>
  <si>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</si>
  <si>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</si>
  <si>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</si>
  <si>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</si>
  <si>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</si>
  <si>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</si>
  <si>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</si>
  <si>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</si>
  <si>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</si>
  <si>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</si>
  <si>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奈良県奈良市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</si>
  <si>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</si>
  <si>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</si>
  <si>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</si>
  <si>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</si>
  <si>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</si>
  <si>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</si>
  <si>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</si>
  <si>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</si>
  <si>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</si>
  <si>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</si>
  <si>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</si>
  <si>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</si>
  <si>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</si>
  <si>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</si>
  <si>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</si>
  <si>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</si>
  <si>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</si>
  <si>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</si>
  <si>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</si>
  <si>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</si>
  <si>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</si>
  <si>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土地区画整理事業特別会計</t>
    <phoneticPr fontId="5"/>
  </si>
  <si>
    <t>市街地再開発事業特別会計</t>
    <phoneticPr fontId="5"/>
  </si>
  <si>
    <t>公共用地取得事業特別会計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</si>
  <si>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</si>
  <si>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</si>
  <si>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</si>
  <si>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</si>
  <si>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</si>
  <si>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</si>
  <si>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</si>
  <si>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</si>
  <si>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</si>
  <si>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</si>
  <si>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</si>
  <si>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</si>
  <si>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</si>
  <si>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</si>
  <si>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</si>
  <si>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</si>
  <si>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</si>
  <si>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後期高齢者医療特別会計</t>
    <phoneticPr fontId="5"/>
  </si>
  <si>
    <t>水道事業会計</t>
    <phoneticPr fontId="5"/>
  </si>
  <si>
    <t>法適用企業</t>
    <phoneticPr fontId="5"/>
  </si>
  <si>
    <t>都祁水道事業会計</t>
    <phoneticPr fontId="5"/>
  </si>
  <si>
    <t>月ヶ瀬簡易水道事業会計</t>
    <phoneticPr fontId="5"/>
  </si>
  <si>
    <t>下水道事業会計</t>
    <phoneticPr fontId="5"/>
  </si>
  <si>
    <t>病院事業会計</t>
    <phoneticPr fontId="5"/>
  </si>
  <si>
    <t>針テラス事業特別会計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</si>
  <si>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</si>
  <si>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</si>
  <si>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</si>
  <si>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</si>
  <si>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</si>
  <si>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</si>
  <si>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</si>
  <si>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</si>
  <si>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</si>
  <si>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</si>
  <si>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</si>
  <si>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</si>
  <si>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</si>
  <si>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</si>
  <si>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</si>
  <si>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</si>
  <si>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</si>
  <si>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</si>
  <si>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</si>
  <si>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</si>
  <si>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</si>
  <si>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</si>
  <si>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</si>
  <si>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</si>
  <si>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</si>
  <si>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</si>
  <si>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</si>
  <si>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</si>
  <si>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</si>
  <si>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</si>
  <si>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</si>
  <si>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</si>
  <si>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</si>
  <si>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</si>
  <si>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</si>
  <si>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</si>
  <si>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</si>
  <si>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</si>
  <si>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</si>
  <si>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</si>
  <si>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</si>
  <si>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</si>
  <si>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</si>
  <si>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</si>
  <si>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</si>
  <si>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</si>
  <si>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</si>
  <si>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</si>
  <si>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</si>
  <si>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</si>
  <si>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</si>
  <si>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</si>
  <si>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</si>
  <si>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</si>
  <si>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</si>
  <si>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都水道事業会計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</si>
  <si>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</si>
  <si>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</si>
  <si>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</si>
  <si>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</si>
  <si>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</si>
  <si>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</si>
  <si>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</si>
  <si>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</si>
  <si>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</si>
  <si>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</si>
  <si>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</si>
  <si>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</si>
  <si>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</si>
  <si>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</si>
  <si>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</si>
  <si>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</si>
  <si>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</si>
  <si>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</si>
  <si>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</si>
  <si>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</si>
  <si>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</si>
  <si>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</si>
  <si>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</si>
  <si>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</si>
  <si>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</si>
  <si>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</si>
  <si>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</si>
  <si>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</si>
  <si>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</si>
  <si>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</si>
  <si>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</si>
  <si>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</si>
  <si>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</si>
  <si>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</si>
  <si>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</si>
  <si>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</si>
  <si>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</si>
  <si>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</si>
  <si>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</si>
  <si>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</si>
  <si>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</si>
  <si>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</si>
  <si>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</si>
  <si>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</si>
  <si>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</si>
  <si>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</si>
  <si>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</si>
  <si>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</si>
  <si>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</si>
  <si>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</si>
  <si>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</si>
  <si>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</si>
  <si>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</si>
  <si>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</si>
  <si>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</si>
  <si>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</si>
  <si>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</si>
  <si>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</si>
  <si>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</si>
  <si>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</si>
  <si>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</si>
  <si>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</si>
  <si>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</si>
  <si>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</si>
  <si>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</si>
  <si>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</si>
  <si>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</si>
  <si>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</si>
  <si>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</si>
  <si>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</si>
  <si>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</si>
  <si>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</si>
  <si>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</si>
  <si>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</si>
  <si>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</si>
  <si>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</si>
  <si>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</si>
  <si>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</si>
  <si>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</si>
  <si>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</si>
  <si>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</si>
  <si>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0.02</t>
  </si>
  <si>
    <t>▲ 0.58</t>
  </si>
  <si>
    <t>▲ 2.34</t>
  </si>
  <si>
    <t>住宅新築資金等貸付金特別会計</t>
  </si>
  <si>
    <t>▲ 0.81</t>
  </si>
  <si>
    <t>▲ 0.78</t>
  </si>
  <si>
    <t>▲ 0.74</t>
  </si>
  <si>
    <t>▲ 0.73</t>
  </si>
  <si>
    <t>針テラス事業特別会計</t>
  </si>
  <si>
    <t>▲ 0.11</t>
  </si>
  <si>
    <t>水道事業会計</t>
  </si>
  <si>
    <t>一般会計</t>
  </si>
  <si>
    <t>下水道事業会計</t>
  </si>
  <si>
    <t>病院事業会計</t>
  </si>
  <si>
    <t>国民健康保険特別会計</t>
  </si>
  <si>
    <t>介護保険特別会計</t>
  </si>
  <si>
    <t>その他会計（赤字）</t>
  </si>
  <si>
    <t>▲ 0.51</t>
  </si>
  <si>
    <t>その他会計（黒字）</t>
  </si>
  <si>
    <t>奈良市清美公社</t>
    <rPh sb="0" eb="3">
      <t>ナラシ</t>
    </rPh>
    <rPh sb="3" eb="5">
      <t>セイビ</t>
    </rPh>
    <rPh sb="5" eb="7">
      <t>コウシャ</t>
    </rPh>
    <phoneticPr fontId="2"/>
  </si>
  <si>
    <t>奈良市市街地開発株式会社</t>
    <rPh sb="0" eb="3">
      <t>ナラシ</t>
    </rPh>
    <rPh sb="3" eb="6">
      <t>シガイチ</t>
    </rPh>
    <rPh sb="6" eb="8">
      <t>カイハツ</t>
    </rPh>
    <rPh sb="8" eb="10">
      <t>カブシキ</t>
    </rPh>
    <rPh sb="10" eb="12">
      <t>カイシャ</t>
    </rPh>
    <phoneticPr fontId="2"/>
  </si>
  <si>
    <t>奈良市生涯学習財団</t>
    <rPh sb="0" eb="3">
      <t>ナラシ</t>
    </rPh>
    <rPh sb="3" eb="5">
      <t>ショウガイ</t>
    </rPh>
    <rPh sb="5" eb="7">
      <t>ガクシュウ</t>
    </rPh>
    <rPh sb="7" eb="9">
      <t>ザイダン</t>
    </rPh>
    <phoneticPr fontId="2"/>
  </si>
  <si>
    <t>奈良市総合財団</t>
    <rPh sb="0" eb="3">
      <t>ナラシ</t>
    </rPh>
    <rPh sb="3" eb="5">
      <t>ソウゴウ</t>
    </rPh>
    <rPh sb="5" eb="7">
      <t>ザイダン</t>
    </rPh>
    <phoneticPr fontId="2"/>
  </si>
  <si>
    <t>まちづくり奈良</t>
    <rPh sb="5" eb="7">
      <t>ナラ</t>
    </rPh>
    <phoneticPr fontId="2"/>
  </si>
  <si>
    <t>-</t>
    <phoneticPr fontId="2"/>
  </si>
  <si>
    <t>-</t>
    <phoneticPr fontId="2"/>
  </si>
  <si>
    <t>-</t>
    <phoneticPr fontId="2"/>
  </si>
  <si>
    <t>奈良県市町村総合事務組合</t>
  </si>
  <si>
    <t>山辺環境衛生組合</t>
  </si>
  <si>
    <t>奈良県住宅新築資金等貸付金回収管理組合</t>
  </si>
  <si>
    <t>奈良県後期高齢者医療広域連合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</si>
  <si>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</si>
  <si>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</si>
  <si>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</si>
  <si>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</si>
  <si>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有形固定資産減価償却率については、類似団体より老朽化した有形固定資産が多く、改修がそれほど進んでいないため、増加している。
　将来負担比率については、土地開発公社等に係る第三セクター等改革推進債を発行したこと等により類似団体より高いが、市債の新規発行を抑制してきた結果、類似団体と同様に減少している。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</si>
  <si>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</si>
  <si>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</si>
  <si>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</si>
  <si>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</si>
  <si>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</si>
  <si>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</si>
  <si>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市債の新規発行を抑制してきたものの、土地開発公社等の債務の清算のために発行した第三セクター等改革推進債の償還が始まったこと等により、減少している類似団体に比べ、本市は、ほぼ横ばいとなっている。
　将来負担比率については、建設地方債の残高に加えて第三セクター等改革推進債があるため類似団体に比べて高くなっている。しかし、実質公債費比率と違い、第三セクター等改革推進債の発行にて清算した土地開発公社等の債務は、別項目にて清算前にも計上されており、清算や償還の影響は少なく、その他の市債の新規発行を抑制してきたこともあり、類似団体と同様に本市も減少してい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</si>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</sst>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27835</c:v>
                </c:pt>
                <c:pt idx="1">
                  <c:v>29491</c:v>
                </c:pt>
                <c:pt idx="2">
                  <c:v>25594</c:v>
                </c:pt>
                <c:pt idx="3">
                  <c:v>25738</c:v>
                </c:pt>
                <c:pt idx="4">
                  <c:v>26252</c:v>
                </c:pt>
              </c:numCache>
            </c:numRef>
          </c:val>
          <c:smooth val="0"/>
        </c:ser>
        <c:dLbls>
          <c:showLegendKey val="0"/>
          <c:showVal val="0"/>
          <c:showCatName val="0"/>
          <c:showSerName val="0"/>
          <c:showPercent val="0"/>
          <c:showBubbleSize val="0"/>
        </c:dLbls>
        <c:marker val="1"/>
        <c:smooth val="0"/>
        <c:axId val="109479424"/>
        <c:axId val="109481344"/>
      </c:lineChart>
      <c:catAx>
        <c:axId val="109479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81344"/>
        <c:crosses val="autoZero"/>
        <c:auto val="1"/>
        <c:lblAlgn val="ctr"/>
        <c:lblOffset val="100"/>
        <c:tickLblSkip val="1"/>
        <c:tickMarkSkip val="1"/>
        <c:noMultiLvlLbl val="0"/>
      </c:catAx>
      <c:valAx>
        <c:axId val="1094813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79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0.08</c:v>
                </c:pt>
                <c:pt idx="1">
                  <c:v>0.65</c:v>
                </c:pt>
                <c:pt idx="2">
                  <c:v>7.0000000000000007E-2</c:v>
                </c:pt>
                <c:pt idx="3">
                  <c:v>2.34</c:v>
                </c:pt>
                <c:pt idx="4">
                  <c:v>0.56000000000000005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0.66</c:v>
                </c:pt>
                <c:pt idx="1">
                  <c:v>0.71</c:v>
                </c:pt>
                <c:pt idx="2">
                  <c:v>1.04</c:v>
                </c:pt>
                <c:pt idx="3">
                  <c:v>1.0900000000000001</c:v>
                </c:pt>
                <c:pt idx="4">
                  <c:v>2.12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4028032"/>
        <c:axId val="144029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-0.02</c:v>
                </c:pt>
                <c:pt idx="1">
                  <c:v>0.56999999999999995</c:v>
                </c:pt>
                <c:pt idx="2">
                  <c:v>-0.57999999999999996</c:v>
                </c:pt>
                <c:pt idx="3">
                  <c:v>2.27</c:v>
                </c:pt>
                <c:pt idx="4">
                  <c:v>-2.34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4028032"/>
        <c:axId val="144029952"/>
      </c:lineChart>
      <c:catAx>
        <c:axId val="14402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029952"/>
        <c:crosses val="autoZero"/>
        <c:auto val="1"/>
        <c:lblAlgn val="ctr"/>
        <c:lblOffset val="100"/>
        <c:tickLblSkip val="1"/>
        <c:tickMarkSkip val="1"/>
        <c:noMultiLvlLbl val="0"/>
      </c:catAx>
      <c:valAx>
        <c:axId val="14402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02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7.0000000000000007E-2</c:v>
                </c:pt>
                <c:pt idx="4">
                  <c:v>#N/A</c:v>
                </c:pt>
                <c:pt idx="5">
                  <c:v>0.06</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0.51</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0.44</c:v>
                </c:pt>
                <c:pt idx="2">
                  <c:v>#N/A</c:v>
                </c:pt>
                <c:pt idx="3">
                  <c:v>0.15</c:v>
                </c:pt>
                <c:pt idx="4">
                  <c:v>#N/A</c:v>
                </c:pt>
                <c:pt idx="5">
                  <c:v>0.04</c:v>
                </c:pt>
                <c:pt idx="6">
                  <c:v>#N/A</c:v>
                </c:pt>
                <c:pt idx="7">
                  <c:v>0.02</c:v>
                </c:pt>
                <c:pt idx="8">
                  <c:v>#N/A</c:v>
                </c:pt>
                <c:pt idx="9">
                  <c:v>0.14000000000000001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0.71</c:v>
                </c:pt>
                <c:pt idx="2">
                  <c:v>#N/A</c:v>
                </c:pt>
                <c:pt idx="3">
                  <c:v>0.05</c:v>
                </c:pt>
                <c:pt idx="4">
                  <c:v>#N/A</c:v>
                </c:pt>
                <c:pt idx="5">
                  <c:v>0.05</c:v>
                </c:pt>
                <c:pt idx="6">
                  <c:v>#N/A</c:v>
                </c:pt>
                <c:pt idx="7">
                  <c:v>7.0000000000000007E-2</c:v>
                </c:pt>
                <c:pt idx="8">
                  <c:v>#N/A</c:v>
                </c:pt>
                <c:pt idx="9">
                  <c:v>0.32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7.0000000000000007E-2</c:v>
                </c:pt>
                <c:pt idx="4">
                  <c:v>#N/A</c:v>
                </c:pt>
                <c:pt idx="5">
                  <c:v>0.47</c:v>
                </c:pt>
                <c:pt idx="6">
                  <c:v>#N/A</c:v>
                </c:pt>
                <c:pt idx="7">
                  <c:v>0.44</c:v>
                </c:pt>
                <c:pt idx="8">
                  <c:v>#N/A</c:v>
                </c:pt>
                <c:pt idx="9">
                  <c:v>0.44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#N/A</c:v>
                </c:pt>
                <c:pt idx="5">
                  <c:v>0.41</c:v>
                </c:pt>
                <c:pt idx="6">
                  <c:v>#N/A</c:v>
                </c:pt>
                <c:pt idx="7">
                  <c:v>0.48</c:v>
                </c:pt>
                <c:pt idx="8">
                  <c:v>#N/A</c:v>
                </c:pt>
                <c:pt idx="9">
                  <c:v>0.76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c:v>
                </c:pt>
                <c:pt idx="2">
                  <c:v>#N/A</c:v>
                </c:pt>
                <c:pt idx="3">
                  <c:v>1.43</c:v>
                </c:pt>
                <c:pt idx="4">
                  <c:v>#N/A</c:v>
                </c:pt>
                <c:pt idx="5">
                  <c:v>0.8</c:v>
                </c:pt>
                <c:pt idx="6">
                  <c:v>#N/A</c:v>
                </c:pt>
                <c:pt idx="7">
                  <c:v>3.07</c:v>
                </c:pt>
                <c:pt idx="8">
                  <c:v>#N/A</c:v>
                </c:pt>
                <c:pt idx="9">
                  <c:v>1.29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3.12</c:v>
                </c:pt>
                <c:pt idx="2">
                  <c:v>#N/A</c:v>
                </c:pt>
                <c:pt idx="3">
                  <c:v>3.29</c:v>
                </c:pt>
                <c:pt idx="4">
                  <c:v>#N/A</c:v>
                </c:pt>
                <c:pt idx="5">
                  <c:v>3</c:v>
                </c:pt>
                <c:pt idx="6">
                  <c:v>#N/A</c:v>
                </c:pt>
                <c:pt idx="7">
                  <c:v>3.55</c:v>
                </c:pt>
                <c:pt idx="8">
                  <c:v>#N/A</c:v>
                </c:pt>
                <c:pt idx="9">
                  <c:v>5.14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針テラス事業特別会計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0.11</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住宅新築資金等貸付金特別会計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0.81</c:v>
                </c:pt>
                <c:pt idx="1">
                  <c:v>#N/A</c:v>
                </c:pt>
                <c:pt idx="2">
                  <c:v>0.78</c:v>
                </c:pt>
                <c:pt idx="3">
                  <c:v>#N/A</c:v>
                </c:pt>
                <c:pt idx="4">
                  <c:v>0.74</c:v>
                </c:pt>
                <c:pt idx="5">
                  <c:v>#N/A</c:v>
                </c:pt>
                <c:pt idx="6">
                  <c:v>0.73</c:v>
                </c:pt>
                <c:pt idx="7">
                  <c:v>#N/A</c:v>
                </c:pt>
                <c:pt idx="8">
                  <c:v>0.73</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4234752"/>
        <c:axId val="144314368"/>
      </c:barChart>
      <c:catAx>
        <c:axId val="14423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314368"/>
        <c:crosses val="autoZero"/>
        <c:auto val="1"/>
        <c:lblAlgn val="ctr"/>
        <c:lblOffset val="100"/>
        <c:tickLblSkip val="1"/>
        <c:tickMarkSkip val="1"/>
        <c:noMultiLvlLbl val="0"/>
      </c:catAx>
      <c:valAx>
        <c:axId val="144314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234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12819</c:v>
                </c:pt>
                <c:pt idx="5">
                  <c:v>13096</c:v>
                </c:pt>
                <c:pt idx="8">
                  <c:v>13556</c:v>
                </c:pt>
                <c:pt idx="11">
                  <c:v>12527</c:v>
                </c:pt>
                <c:pt idx="14">
                  <c:v>12612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30</c:v>
                </c:pt>
                <c:pt idx="3">
                  <c:v>17</c:v>
                </c:pt>
                <c:pt idx="6">
                  <c:v>18</c:v>
                </c:pt>
                <c:pt idx="9">
                  <c:v>14</c:v>
                </c:pt>
                <c:pt idx="12">
                  <c:v>13</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38</c:v>
                </c:pt>
                <c:pt idx="3">
                  <c:v>8</c:v>
                </c:pt>
                <c:pt idx="6">
                  <c:v>8</c:v>
                </c:pt>
                <c:pt idx="9">
                  <c:v>8</c:v>
                </c:pt>
                <c:pt idx="12">
                  <c:v>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3425</c:v>
                </c:pt>
                <c:pt idx="3">
                  <c:v>3197</c:v>
                </c:pt>
                <c:pt idx="6">
                  <c:v>3233</c:v>
                </c:pt>
                <c:pt idx="9">
                  <c:v>2550</c:v>
                </c:pt>
                <c:pt idx="12">
                  <c:v>2131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17740</c:v>
                </c:pt>
                <c:pt idx="3">
                  <c:v>18874</c:v>
                </c:pt>
                <c:pt idx="6">
                  <c:v>18955</c:v>
                </c:pt>
                <c:pt idx="9">
                  <c:v>18721</c:v>
                </c:pt>
                <c:pt idx="12">
                  <c:v>18921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4569856"/>
        <c:axId val="144571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8414</c:v>
                </c:pt>
                <c:pt idx="2">
                  <c:v>#N/A</c:v>
                </c:pt>
                <c:pt idx="3">
                  <c:v>#N/A</c:v>
                </c:pt>
                <c:pt idx="4">
                  <c:v>9000</c:v>
                </c:pt>
                <c:pt idx="5">
                  <c:v>#N/A</c:v>
                </c:pt>
                <c:pt idx="6">
                  <c:v>#N/A</c:v>
                </c:pt>
                <c:pt idx="7">
                  <c:v>8658</c:v>
                </c:pt>
                <c:pt idx="8">
                  <c:v>#N/A</c:v>
                </c:pt>
                <c:pt idx="9">
                  <c:v>#N/A</c:v>
                </c:pt>
                <c:pt idx="10">
                  <c:v>8766</c:v>
                </c:pt>
                <c:pt idx="11">
                  <c:v>#N/A</c:v>
                </c:pt>
                <c:pt idx="12">
                  <c:v>#N/A</c:v>
                </c:pt>
                <c:pt idx="13">
                  <c:v>8460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4569856"/>
        <c:axId val="144571776"/>
      </c:lineChart>
      <c:catAx>
        <c:axId val="14456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571776"/>
        <c:crosses val="autoZero"/>
        <c:auto val="1"/>
        <c:lblAlgn val="ctr"/>
        <c:lblOffset val="100"/>
        <c:tickLblSkip val="1"/>
        <c:tickMarkSkip val="1"/>
        <c:noMultiLvlLbl val="0"/>
      </c:catAx>
      <c:valAx>
        <c:axId val="144571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56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117770</c:v>
                </c:pt>
                <c:pt idx="5">
                  <c:v>119945</c:v>
                </c:pt>
                <c:pt idx="8">
                  <c:v>119577</c:v>
                </c:pt>
                <c:pt idx="11">
                  <c:v>121017</c:v>
                </c:pt>
                <c:pt idx="14">
                  <c:v>120381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39587</c:v>
                </c:pt>
                <c:pt idx="5">
                  <c:v>37402</c:v>
                </c:pt>
                <c:pt idx="8">
                  <c:v>33177</c:v>
                </c:pt>
                <c:pt idx="11">
                  <c:v>31399</c:v>
                </c:pt>
                <c:pt idx="14">
                  <c:v>28895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3992</c:v>
                </c:pt>
                <c:pt idx="5">
                  <c:v>4666</c:v>
                </c:pt>
                <c:pt idx="8">
                  <c:v>6003</c:v>
                </c:pt>
                <c:pt idx="11">
                  <c:v>5797</c:v>
                </c:pt>
                <c:pt idx="14">
                  <c:v>5708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27339</c:v>
                </c:pt>
                <c:pt idx="3">
                  <c:v>24869</c:v>
                </c:pt>
                <c:pt idx="6">
                  <c:v>22870</c:v>
                </c:pt>
                <c:pt idx="9">
                  <c:v>20816</c:v>
                </c:pt>
                <c:pt idx="12">
                  <c:v>21416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42972</c:v>
                </c:pt>
                <c:pt idx="3">
                  <c:v>41038</c:v>
                </c:pt>
                <c:pt idx="6">
                  <c:v>37800</c:v>
                </c:pt>
                <c:pt idx="9">
                  <c:v>36083</c:v>
                </c:pt>
                <c:pt idx="12">
                  <c:v>32475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52</c:v>
                </c:pt>
                <c:pt idx="3">
                  <c:v>46</c:v>
                </c:pt>
                <c:pt idx="6">
                  <c:v>41</c:v>
                </c:pt>
                <c:pt idx="9">
                  <c:v>35</c:v>
                </c:pt>
                <c:pt idx="12">
                  <c:v>29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218935</c:v>
                </c:pt>
                <c:pt idx="3">
                  <c:v>219339</c:v>
                </c:pt>
                <c:pt idx="6">
                  <c:v>217322</c:v>
                </c:pt>
                <c:pt idx="9">
                  <c:v>214248</c:v>
                </c:pt>
                <c:pt idx="12">
                  <c:v>210323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4790272"/>
        <c:axId val="144792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127949</c:v>
                </c:pt>
                <c:pt idx="2">
                  <c:v>#N/A</c:v>
                </c:pt>
                <c:pt idx="3">
                  <c:v>#N/A</c:v>
                </c:pt>
                <c:pt idx="4">
                  <c:v>123279</c:v>
                </c:pt>
                <c:pt idx="5">
                  <c:v>#N/A</c:v>
                </c:pt>
                <c:pt idx="6">
                  <c:v>#N/A</c:v>
                </c:pt>
                <c:pt idx="7">
                  <c:v>119276</c:v>
                </c:pt>
                <c:pt idx="8">
                  <c:v>#N/A</c:v>
                </c:pt>
                <c:pt idx="9">
                  <c:v>#N/A</c:v>
                </c:pt>
                <c:pt idx="10">
                  <c:v>112970</c:v>
                </c:pt>
                <c:pt idx="11">
                  <c:v>#N/A</c:v>
                </c:pt>
                <c:pt idx="12">
                  <c:v>#N/A</c:v>
                </c:pt>
                <c:pt idx="13">
                  <c:v>109258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4790272"/>
        <c:axId val="144792192"/>
      </c:lineChart>
      <c:catAx>
        <c:axId val="14479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792192"/>
        <c:crosses val="autoZero"/>
        <c:auto val="1"/>
        <c:lblAlgn val="ctr"/>
        <c:lblOffset val="100"/>
        <c:tickLblSkip val="1"/>
        <c:tickMarkSkip val="1"/>
        <c:noMultiLvlLbl val="0"/>
      </c:catAx>
      <c:valAx>
        <c:axId val="144792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79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{ABF3C4D2-72AA-4151-BE5D-8369B87ADB5A}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{651597D3-9924-4C11-BAF2-EA8EF3AA1E84}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{504239D2-1944-44EE-8331-FE2939F9AE63}</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{E26B28A8-0E20-4CE3-9739-6D7456C0A780}</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{672849E7-3E92-410A-B7A2-E9CB7165F43A}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64.2</c:v>
                </c:pt>
                <c:pt idx="4">
                  <c:v>66.3</c:v>
                </c:pt>
              </c:numCache>
            </c:numRef>
          </c:xVal>
          <c:yVal>
            <c:numRef>
              <c:f>公会計指標分析・財政指標組合せ分析表!$K$51:$O$51</c:f>
              <c:numCache>
                <c:formatCode>#,##0.0;"▲ "#,##0.0</c:formatCode>
                <c:ptCount val="5"/>
                <c:pt idx="3">
                  <c:v>171.5</c:v>
                </c:pt>
                <c:pt idx="4">
                  <c:v>166.1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{2250F5F4-63EB-4FE3-9D1A-2DF6DFFAF56D}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{57652CC6-5ABD-4B68-B394-94C6CFFFEDD6}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{05A14021-050C-46C9-946C-A07EA03C266F}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{04A25D2D-1B53-4662-A9F1-D9EDC9D62352}</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{C5120D19-1E7A-4754-A5B9-9B2679B88AC7}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62.1</c:v>
                </c:pt>
              </c:numCache>
            </c:numRef>
          </c:xVal>
          <c:yVal>
            <c:numRef>
              <c:f>公会計指標分析・財政指標組合せ分析表!$K$55:$O$55</c:f>
              <c:numCache>
                <c:formatCode>#,##0.0;"▲ "#,##0.0</c:formatCode>
                <c:ptCount val="5"/>
                <c:pt idx="3">
                  <c:v>41.4</c:v>
                </c:pt>
                <c:pt idx="4">
                  <c:v>38.9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5003648"/>
        <c:axId val="145005568"/>
      </c:scatterChart>
      <c:valAx>
        <c:axId val="145003648"/>
        <c:scaling>
          <c:orientation val="minMax"/>
          <c:max val="66.899999999999991"/>
          <c:min val="59.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005568"/>
        <c:crosses val="autoZero"/>
        <c:crossBetween val="midCat"/>
      </c:valAx>
      <c:valAx>
        <c:axId val="145005568"/>
        <c:scaling>
          <c:orientation val="minMax"/>
          <c:max val="20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003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8.8621275281766249E-3"/>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{4A5EBC03-2795-4609-8B19-96DE14B54FE0}</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0"/>
                  <c:y val="-6.5220523905100102E-3"/>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{A77A7F96-6CD6-4558-A79B-0F04EE02DD66}</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0"/>
                  <c:y val="9.891410632494468E-3"/>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{A5EF1D22-3DD8-4E5F-A527-7735B544CDC3}</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0"/>
                  <c:y val="5.4929408333762204E-3"/>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{B82A1E0E-D4BD-4364-9688-A3E7C60D0617}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{BFDDAE9C-FDC7-46AF-B378-D0C56EFE39E7}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13.5</c:v>
                </c:pt>
                <c:pt idx="1">
                  <c:v>13.4</c:v>
                </c:pt>
                <c:pt idx="2">
                  <c:v>13.3</c:v>
                </c:pt>
                <c:pt idx="3">
                  <c:v>13.4</c:v>
                </c:pt>
                <c:pt idx="4">
                  <c:v>13.1</c:v>
                </c:pt>
              </c:numCache>
            </c:numRef>
          </c:xVal>
          <c:yVal>
            <c:numRef>
              <c:f>公会計指標分析・財政指標組合せ分析表!$K$73:$O$73</c:f>
              <c:numCache>
                <c:formatCode>#,##0.0;"▲ "#,##0.0</c:formatCode>
                <c:ptCount val="5"/>
                <c:pt idx="0">
                  <c:v>196.5</c:v>
                </c:pt>
                <c:pt idx="1">
                  <c:v>188.1</c:v>
                </c:pt>
                <c:pt idx="2">
                  <c:v>182.9</c:v>
                </c:pt>
                <c:pt idx="3">
                  <c:v>171.5</c:v>
                </c:pt>
                <c:pt idx="4">
                  <c:v>166.1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{3C635898-4CEB-4DBD-8540-F2B234F70CF3}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{6CF0A22B-2A67-4A91-9820-9422963EBC77}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{0241BC9C-8389-434D-B84E-7EDE9A3D0752}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{140DC32F-7932-4FF1-8A7D-74C7ABDC1A27}</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{211D89C8-2E10-45B6-9136-4D8751738505}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5056896"/>
        <c:axId val="145058816"/>
      </c:scatterChart>
      <c:valAx>
        <c:axId val="145056896"/>
        <c:scaling>
          <c:orientation val="minMax"/>
          <c:max val="14.1"/>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058816"/>
        <c:crosses val="autoZero"/>
        <c:crossBetween val="midCat"/>
      </c:valAx>
      <c:valAx>
        <c:axId val="145058816"/>
        <c:scaling>
          <c:orientation val="minMax"/>
          <c:max val="2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0568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実質公債費比率については、</a:t>
          </a:r>
          <a:r>
            <a:rPr kumimoji="1" lang="ja-JP" altLang="en-US" sz="1100">
              <a:solidFill>
                <a:schemeClr val="dk1"/>
              </a:solidFill>
              <a:effectLst/>
              <a:latin typeface="+mn-lt"/>
              <a:ea typeface="+mn-ea"/>
              <a:cs typeface="+mn-cs"/>
            </a:rPr>
            <a:t>単年度で</a:t>
          </a:r>
          <a:r>
            <a:rPr kumimoji="1" lang="en-US" altLang="ja-JP" sz="1100">
              <a:solidFill>
                <a:schemeClr val="dk1"/>
              </a:solidFill>
              <a:effectLst/>
              <a:latin typeface="+mn-lt"/>
              <a:ea typeface="+mn-ea"/>
              <a:cs typeface="+mn-cs"/>
            </a:rPr>
            <a:t>12.9</a:t>
          </a:r>
          <a:r>
            <a:rPr kumimoji="1" lang="ja-JP" altLang="en-US" sz="1100">
              <a:solidFill>
                <a:schemeClr val="dk1"/>
              </a:solidFill>
              <a:effectLst/>
              <a:latin typeface="+mn-lt"/>
              <a:ea typeface="+mn-ea"/>
              <a:cs typeface="+mn-cs"/>
            </a:rPr>
            <a:t>％と、前年度比で</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％と前年度比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主な要因としては、</a:t>
          </a:r>
          <a:r>
            <a:rPr kumimoji="1" lang="ja-JP" altLang="en-US" sz="1100">
              <a:solidFill>
                <a:schemeClr val="dk1"/>
              </a:solidFill>
              <a:effectLst/>
              <a:latin typeface="+mn-lt"/>
              <a:ea typeface="+mn-ea"/>
              <a:cs typeface="+mn-cs"/>
            </a:rPr>
            <a:t>臨財債をはじめとした</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が増加したものの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水道事業会計等の元利償還金として繰り入れる額（準元利償還金）が減少したためである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将来負担比率については、</a:t>
          </a:r>
          <a:r>
            <a:rPr kumimoji="1" lang="en-US" altLang="ja-JP" sz="1100" b="0" i="0" baseline="0">
              <a:solidFill>
                <a:schemeClr val="dk1"/>
              </a:solidFill>
              <a:effectLst/>
              <a:latin typeface="+mn-lt"/>
              <a:ea typeface="+mn-ea"/>
              <a:cs typeface="+mn-cs"/>
            </a:rPr>
            <a:t>166.1</a:t>
          </a:r>
          <a:r>
            <a:rPr kumimoji="1" lang="ja-JP" altLang="ja-JP" sz="1100" b="0" i="0" baseline="0">
              <a:solidFill>
                <a:schemeClr val="dk1"/>
              </a:solidFill>
              <a:effectLst/>
              <a:latin typeface="+mn-lt"/>
              <a:ea typeface="+mn-ea"/>
              <a:cs typeface="+mn-cs"/>
            </a:rPr>
            <a:t>％となり、前年度比</a:t>
          </a:r>
          <a:r>
            <a:rPr kumimoji="1" lang="en-US" altLang="ja-JP" sz="1100" b="0" i="0" baseline="0">
              <a:solidFill>
                <a:schemeClr val="dk1"/>
              </a:solidFill>
              <a:effectLst/>
              <a:latin typeface="+mn-lt"/>
              <a:ea typeface="+mn-ea"/>
              <a:cs typeface="+mn-cs"/>
            </a:rPr>
            <a:t>5.4</a:t>
          </a:r>
          <a:r>
            <a:rPr kumimoji="1" lang="ja-JP" altLang="ja-JP" sz="1100" b="0" i="0" baseline="0">
              <a:solidFill>
                <a:schemeClr val="dk1"/>
              </a:solidFill>
              <a:effectLst/>
              <a:latin typeface="+mn-lt"/>
              <a:ea typeface="+mn-ea"/>
              <a:cs typeface="+mn-cs"/>
            </a:rPr>
            <a:t>ポイントの改善と</a:t>
          </a:r>
          <a:r>
            <a:rPr kumimoji="1" lang="ja-JP" altLang="en-US" sz="1100" b="0" i="0" baseline="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分子も</a:t>
          </a:r>
          <a:r>
            <a:rPr kumimoji="1" lang="en-US" altLang="ja-JP" sz="1100">
              <a:solidFill>
                <a:schemeClr val="dk1"/>
              </a:solidFill>
              <a:effectLst/>
              <a:latin typeface="+mn-lt"/>
              <a:ea typeface="+mn-ea"/>
              <a:cs typeface="+mn-cs"/>
            </a:rPr>
            <a:t>3,712</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円の削減となった。</a:t>
          </a:r>
          <a:endParaRPr lang="ja-JP" altLang="ja-JP" sz="1400">
            <a:effectLst/>
          </a:endParaRPr>
        </a:p>
        <a:p>
          <a:r>
            <a:rPr kumimoji="1" lang="ja-JP" altLang="ja-JP" sz="1100">
              <a:solidFill>
                <a:schemeClr val="dk1"/>
              </a:solidFill>
              <a:effectLst/>
              <a:latin typeface="+mn-lt"/>
              <a:ea typeface="+mn-ea"/>
              <a:cs typeface="+mn-cs"/>
            </a:rPr>
            <a:t>　控除額となる充当可能財源</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については減少し、</a:t>
          </a:r>
          <a:r>
            <a:rPr kumimoji="1" lang="ja-JP" altLang="en-US" sz="1100">
              <a:solidFill>
                <a:schemeClr val="dk1"/>
              </a:solidFill>
              <a:effectLst/>
              <a:latin typeface="+mn-lt"/>
              <a:ea typeface="+mn-ea"/>
              <a:cs typeface="+mn-cs"/>
            </a:rPr>
            <a:t>将来負担額に含まれる</a:t>
          </a:r>
          <a:r>
            <a:rPr kumimoji="1" lang="ja-JP" altLang="ja-JP" sz="1100">
              <a:solidFill>
                <a:schemeClr val="dk1"/>
              </a:solidFill>
              <a:effectLst/>
              <a:latin typeface="+mn-lt"/>
              <a:ea typeface="+mn-ea"/>
              <a:cs typeface="+mn-cs"/>
            </a:rPr>
            <a:t>退職手当負担見込額</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臨時財政対策債の現在高が増加した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、新規発行債の抑制に努めることで、地方債現在高が減少し、公営企業債等繰入見込額が減少したこと等により、控除額の減少を上回るほど大きく減少し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ことが主な要因となっている。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360,459
357,465
276.94
126,719,276
126,155,277
422,425
75,022,708
209,189,282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166.1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[ 66.3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年度に策定した公共施設等総合管理計画において、公共施設等の保有量（床面積換算）を今後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削減するという目標を掲げ、老朽化した施設の集約化・複合化や除却を進めている。有形固定資産減価償却率については、上昇傾向にあるものの、類似団体平均と比較するとその伸びは緩やかであり、これまでの取組の効果が表れていると考えられる。</a:t>
          </a:r>
          <a:r>
            <a:rPr kumimoji="1" lang="en-US" altLang="ja-JP" sz="1100">
              <a:solidFill>
                <a:schemeClr val="dk1"/>
              </a:solidFill>
              <a:effectLst/>
              <a:latin typeface="+mn-lt"/>
              <a:ea typeface="+mn-ea"/>
              <a:cs typeface="+mn-cs"/>
            </a:rPr>
            <a:t>	</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2" name="直線コネクタ 61"/>
        <xdr:cNvCxnSpPr/>
      </xdr:nvCxnSpPr>
      <xdr:spPr>
        <a:xfrm flipV="1">
          <a:off x="4760595" y="544525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3" name="有形固定資産減価償却率最小値テキスト"/>
        <xdr:cNvSpPr txBox="1"/>
      </xdr:nvSpPr>
      <xdr:spPr>
        <a:xfrm>
          <a:off x="4813300" y="660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64" name="直線コネクタ 63"/>
        <xdr:cNvCxnSpPr/>
      </xdr:nvCxnSpPr>
      <xdr:spPr>
        <a:xfrm>
          <a:off x="4673600" y="6602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5"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6" name="直線コネクタ 65"/>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160799</xdr:rowOff>
    </xdr:from>
    <xdr:ext cx="405111" cy="259045"/>
    <xdr:sp macro="" textlink="">
      <xdr:nvSpPr>
        <xdr:cNvPr id="67" name="有形固定資産減価償却率平均値テキスト"/>
        <xdr:cNvSpPr txBox="1"/>
      </xdr:nvSpPr>
      <xdr:spPr>
        <a:xfrm>
          <a:off x="4813300" y="6085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68" name="フローチャート : 判断 67"/>
        <xdr:cNvSpPr/>
      </xdr:nvSpPr>
      <xdr:spPr>
        <a:xfrm>
          <a:off x="47117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69" name="フローチャート : 判断 68"/>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1016</xdr:rowOff>
    </xdr:from>
    <xdr:to>
      <xdr:col>3</xdr:col>
      <xdr:colOff>1222375</xdr:colOff>
      <xdr:row>30</xdr:row>
      <xdr:rowOff>102616</xdr:rowOff>
    </xdr:to>
    <xdr:sp macro="" textlink="">
      <xdr:nvSpPr>
        <xdr:cNvPr id="75" name="円/楕円 74"/>
        <xdr:cNvSpPr/>
      </xdr:nvSpPr>
      <xdr:spPr>
        <a:xfrm>
          <a:off x="47117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23893</xdr:rowOff>
    </xdr:from>
    <xdr:ext cx="405111" cy="259045"/>
    <xdr:sp macro="" textlink="">
      <xdr:nvSpPr>
        <xdr:cNvPr id="76" name="有形固定資産減価償却率該当値テキスト"/>
        <xdr:cNvSpPr txBox="1"/>
      </xdr:nvSpPr>
      <xdr:spPr>
        <a:xfrm>
          <a:off x="4813300" y="577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91694</xdr:rowOff>
    </xdr:from>
    <xdr:to>
      <xdr:col>3</xdr:col>
      <xdr:colOff>511175</xdr:colOff>
      <xdr:row>31</xdr:row>
      <xdr:rowOff>21844</xdr:rowOff>
    </xdr:to>
    <xdr:sp macro="" textlink="">
      <xdr:nvSpPr>
        <xdr:cNvPr id="77" name="円/楕円 76"/>
        <xdr:cNvSpPr/>
      </xdr:nvSpPr>
      <xdr:spPr>
        <a:xfrm>
          <a:off x="40005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51816</xdr:rowOff>
    </xdr:from>
    <xdr:to>
      <xdr:col>3</xdr:col>
      <xdr:colOff>1171575</xdr:colOff>
      <xdr:row>30</xdr:row>
      <xdr:rowOff>142494</xdr:rowOff>
    </xdr:to>
    <xdr:cxnSp macro="">
      <xdr:nvCxnSpPr>
        <xdr:cNvPr id="78" name="直線コネクタ 77"/>
        <xdr:cNvCxnSpPr/>
      </xdr:nvCxnSpPr>
      <xdr:spPr>
        <a:xfrm flipV="1">
          <a:off x="4051300" y="5976366"/>
          <a:ext cx="711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32</xdr:row>
      <xdr:rowOff>14241</xdr:rowOff>
    </xdr:from>
    <xdr:ext cx="405111" cy="259045"/>
    <xdr:sp macro="" textlink="">
      <xdr:nvSpPr>
        <xdr:cNvPr id="79" name="n_1aveValue有形固定資産減価償却率"/>
        <xdr:cNvSpPr txBox="1"/>
      </xdr:nvSpPr>
      <xdr:spPr>
        <a:xfrm>
          <a:off x="3836043"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38371</xdr:rowOff>
    </xdr:from>
    <xdr:ext cx="405111" cy="259045"/>
    <xdr:sp macro="" textlink="">
      <xdr:nvSpPr>
        <xdr:cNvPr id="80" name="n_1mainValue有形固定資産減価償却率"/>
        <xdr:cNvSpPr txBox="1"/>
      </xdr:nvSpPr>
      <xdr:spPr>
        <a:xfrm>
          <a:off x="3836043"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360,459
357,465
276.94
126,719,276
126,155,277
422,425
75,022,708
209,189,282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166.1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44975</xdr:rowOff>
    </xdr:from>
    <xdr:ext cx="405111" cy="259045"/>
    <xdr:sp macro="" textlink="">
      <xdr:nvSpPr>
        <xdr:cNvPr id="60" name="【道路】&#10;有形固定資産減価償却率平均値テキスト"/>
        <xdr:cNvSpPr txBox="1"/>
      </xdr:nvSpPr>
      <xdr:spPr>
        <a:xfrm>
          <a:off x="4724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xdr:cNvSpPr/>
      </xdr:nvSpPr>
      <xdr:spPr>
        <a:xfrm>
          <a:off x="4584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xdr:cNvSpPr/>
      </xdr:nvSpPr>
      <xdr:spPr>
        <a:xfrm>
          <a:off x="3746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25400</xdr:rowOff>
    </xdr:from>
    <xdr:to>
      <xdr:col>6</xdr:col>
      <xdr:colOff>561975</xdr:colOff>
      <xdr:row>37</xdr:row>
      <xdr:rowOff>127000</xdr:rowOff>
    </xdr:to>
    <xdr:sp macro="" textlink="">
      <xdr:nvSpPr>
        <xdr:cNvPr id="68" name="円/楕円 67"/>
        <xdr:cNvSpPr/>
      </xdr:nvSpPr>
      <xdr:spPr>
        <a:xfrm>
          <a:off x="4584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48277</xdr:rowOff>
    </xdr:from>
    <xdr:ext cx="405111" cy="259045"/>
    <xdr:sp macro="" textlink="">
      <xdr:nvSpPr>
        <xdr:cNvPr id="69" name="【道路】&#10;有形固定資産減価償却率該当値テキスト"/>
        <xdr:cNvSpPr txBox="1"/>
      </xdr:nvSpPr>
      <xdr:spPr>
        <a:xfrm>
          <a:off x="47244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80264</xdr:rowOff>
    </xdr:from>
    <xdr:to>
      <xdr:col>5</xdr:col>
      <xdr:colOff>409575</xdr:colOff>
      <xdr:row>38</xdr:row>
      <xdr:rowOff>10414</xdr:rowOff>
    </xdr:to>
    <xdr:sp macro="" textlink="">
      <xdr:nvSpPr>
        <xdr:cNvPr id="70" name="円/楕円 69"/>
        <xdr:cNvSpPr/>
      </xdr:nvSpPr>
      <xdr:spPr>
        <a:xfrm>
          <a:off x="3746500" y="6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76200</xdr:rowOff>
    </xdr:from>
    <xdr:to>
      <xdr:col>6</xdr:col>
      <xdr:colOff>511175</xdr:colOff>
      <xdr:row>37</xdr:row>
      <xdr:rowOff>131064</xdr:rowOff>
    </xdr:to>
    <xdr:cxnSp macro="">
      <xdr:nvCxnSpPr>
        <xdr:cNvPr id="71" name="直線コネクタ 70"/>
        <xdr:cNvCxnSpPr/>
      </xdr:nvCxnSpPr>
      <xdr:spPr>
        <a:xfrm flipV="1">
          <a:off x="3797300" y="641985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8399</xdr:rowOff>
    </xdr:from>
    <xdr:ext cx="405111" cy="259045"/>
    <xdr:sp macro="" textlink="">
      <xdr:nvSpPr>
        <xdr:cNvPr id="72" name="n_1aveValue【道路】&#10;有形固定資産減価償却率"/>
        <xdr:cNvSpPr txBox="1"/>
      </xdr:nvSpPr>
      <xdr:spPr>
        <a:xfrm>
          <a:off x="3582043"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26941</xdr:rowOff>
    </xdr:from>
    <xdr:ext cx="405111" cy="259045"/>
    <xdr:sp macro="" textlink="">
      <xdr:nvSpPr>
        <xdr:cNvPr id="73" name="n_1mainValue【道路】&#10;有形固定資産減価償却率"/>
        <xdr:cNvSpPr txBox="1"/>
      </xdr:nvSpPr>
      <xdr:spPr>
        <a:xfrm>
          <a:off x="3582043" y="619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9" name="直線コネクタ 98"/>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100" name="【道路】&#10;一人当たり延長最小値テキスト"/>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101" name="直線コネクタ 100"/>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102" name="【道路】&#10;一人当たり延長最大値テキスト"/>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3" name="直線コネクタ 102"/>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170197</xdr:rowOff>
    </xdr:from>
    <xdr:ext cx="469744" cy="259045"/>
    <xdr:sp macro="" textlink="">
      <xdr:nvSpPr>
        <xdr:cNvPr id="104" name="【道路】&#10;一人当たり延長平均値テキスト"/>
        <xdr:cNvSpPr txBox="1"/>
      </xdr:nvSpPr>
      <xdr:spPr>
        <a:xfrm>
          <a:off x="105664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5" name="フローチャート : 判断 104"/>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6" name="フローチャート : 判断 105"/>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68616</xdr:rowOff>
    </xdr:from>
    <xdr:to>
      <xdr:col>15</xdr:col>
      <xdr:colOff>231775</xdr:colOff>
      <xdr:row>39</xdr:row>
      <xdr:rowOff>170216</xdr:rowOff>
    </xdr:to>
    <xdr:sp macro="" textlink="">
      <xdr:nvSpPr>
        <xdr:cNvPr id="112" name="円/楕円 111"/>
        <xdr:cNvSpPr/>
      </xdr:nvSpPr>
      <xdr:spPr>
        <a:xfrm>
          <a:off x="10426700" y="67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47043</xdr:rowOff>
    </xdr:from>
    <xdr:ext cx="469744" cy="259045"/>
    <xdr:sp macro="" textlink="">
      <xdr:nvSpPr>
        <xdr:cNvPr id="113" name="【道路】&#10;一人当たり延長該当値テキスト"/>
        <xdr:cNvSpPr txBox="1"/>
      </xdr:nvSpPr>
      <xdr:spPr>
        <a:xfrm>
          <a:off x="10566400" y="673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75692</xdr:rowOff>
    </xdr:from>
    <xdr:to>
      <xdr:col>14</xdr:col>
      <xdr:colOff>79375</xdr:colOff>
      <xdr:row>40</xdr:row>
      <xdr:rowOff>5842</xdr:rowOff>
    </xdr:to>
    <xdr:sp macro="" textlink="">
      <xdr:nvSpPr>
        <xdr:cNvPr id="114" name="円/楕円 113"/>
        <xdr:cNvSpPr/>
      </xdr:nvSpPr>
      <xdr:spPr>
        <a:xfrm>
          <a:off x="9588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119416</xdr:rowOff>
    </xdr:from>
    <xdr:to>
      <xdr:col>15</xdr:col>
      <xdr:colOff>180975</xdr:colOff>
      <xdr:row>39</xdr:row>
      <xdr:rowOff>126492</xdr:rowOff>
    </xdr:to>
    <xdr:cxnSp macro="">
      <xdr:nvCxnSpPr>
        <xdr:cNvPr id="115" name="直線コネクタ 114"/>
        <xdr:cNvCxnSpPr/>
      </xdr:nvCxnSpPr>
      <xdr:spPr>
        <a:xfrm flipV="1">
          <a:off x="9639300" y="6805966"/>
          <a:ext cx="8382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47733</xdr:rowOff>
    </xdr:from>
    <xdr:ext cx="469744" cy="259045"/>
    <xdr:sp macro="" textlink="">
      <xdr:nvSpPr>
        <xdr:cNvPr id="116" name="n_1aveValue【道路】&#10;一人当たり延長"/>
        <xdr:cNvSpPr txBox="1"/>
      </xdr:nvSpPr>
      <xdr:spPr>
        <a:xfrm>
          <a:off x="93917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168419</xdr:rowOff>
    </xdr:from>
    <xdr:ext cx="469744" cy="259045"/>
    <xdr:sp macro="" textlink="">
      <xdr:nvSpPr>
        <xdr:cNvPr id="117" name="n_1mainValue【道路】&#10;一人当たり延長"/>
        <xdr:cNvSpPr txBox="1"/>
      </xdr:nvSpPr>
      <xdr:spPr>
        <a:xfrm>
          <a:off x="93917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40" name="直線コネクタ 139"/>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41" name="【橋りょう・トンネル】&#10;有形固定資産減価償却率最小値テキスト"/>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42" name="直線コネクタ 141"/>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3"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4" name="直線コネクタ 14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153941</xdr:rowOff>
    </xdr:from>
    <xdr:ext cx="405111" cy="259045"/>
    <xdr:sp macro="" textlink="">
      <xdr:nvSpPr>
        <xdr:cNvPr id="145" name="【橋りょう・トンネル】&#10;有形固定資産減価償却率平均値テキスト"/>
        <xdr:cNvSpPr txBox="1"/>
      </xdr:nvSpPr>
      <xdr:spPr>
        <a:xfrm>
          <a:off x="4724400" y="10098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6" name="フローチャート : 判断 145"/>
        <xdr:cNvSpPr/>
      </xdr:nvSpPr>
      <xdr:spPr>
        <a:xfrm>
          <a:off x="45847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7" name="フローチャート : 判断 146"/>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22352</xdr:rowOff>
    </xdr:from>
    <xdr:to>
      <xdr:col>6</xdr:col>
      <xdr:colOff>561975</xdr:colOff>
      <xdr:row>58</xdr:row>
      <xdr:rowOff>123952</xdr:rowOff>
    </xdr:to>
    <xdr:sp macro="" textlink="">
      <xdr:nvSpPr>
        <xdr:cNvPr id="153" name="円/楕円 152"/>
        <xdr:cNvSpPr/>
      </xdr:nvSpPr>
      <xdr:spPr>
        <a:xfrm>
          <a:off x="45847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45229</xdr:rowOff>
    </xdr:from>
    <xdr:ext cx="405111" cy="259045"/>
    <xdr:sp macro="" textlink="">
      <xdr:nvSpPr>
        <xdr:cNvPr id="154" name="【橋りょう・トンネル】&#10;有形固定資産減価償却率該当値テキスト"/>
        <xdr:cNvSpPr txBox="1"/>
      </xdr:nvSpPr>
      <xdr:spPr>
        <a:xfrm>
          <a:off x="4724400" y="981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54356</xdr:rowOff>
    </xdr:from>
    <xdr:to>
      <xdr:col>5</xdr:col>
      <xdr:colOff>409575</xdr:colOff>
      <xdr:row>58</xdr:row>
      <xdr:rowOff>155956</xdr:rowOff>
    </xdr:to>
    <xdr:sp macro="" textlink="">
      <xdr:nvSpPr>
        <xdr:cNvPr id="155" name="円/楕円 154"/>
        <xdr:cNvSpPr/>
      </xdr:nvSpPr>
      <xdr:spPr>
        <a:xfrm>
          <a:off x="37465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73152</xdr:rowOff>
    </xdr:from>
    <xdr:to>
      <xdr:col>6</xdr:col>
      <xdr:colOff>511175</xdr:colOff>
      <xdr:row>58</xdr:row>
      <xdr:rowOff>105156</xdr:rowOff>
    </xdr:to>
    <xdr:cxnSp macro="">
      <xdr:nvCxnSpPr>
        <xdr:cNvPr id="156" name="直線コネクタ 155"/>
        <xdr:cNvCxnSpPr/>
      </xdr:nvCxnSpPr>
      <xdr:spPr>
        <a:xfrm flipV="1">
          <a:off x="3797300" y="100172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153941</xdr:rowOff>
    </xdr:from>
    <xdr:ext cx="405111" cy="259045"/>
    <xdr:sp macro="" textlink="">
      <xdr:nvSpPr>
        <xdr:cNvPr id="157" name="n_1aveValue【橋りょう・トンネル】&#10;有形固定資産減価償却率"/>
        <xdr:cNvSpPr txBox="1"/>
      </xdr:nvSpPr>
      <xdr:spPr>
        <a:xfrm>
          <a:off x="3582043"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1033</xdr:rowOff>
    </xdr:from>
    <xdr:ext cx="405111" cy="259045"/>
    <xdr:sp macro="" textlink="">
      <xdr:nvSpPr>
        <xdr:cNvPr id="158" name="n_1mainValue【橋りょう・トンネル】&#10;有形固定資産減価償却率"/>
        <xdr:cNvSpPr txBox="1"/>
      </xdr:nvSpPr>
      <xdr:spPr>
        <a:xfrm>
          <a:off x="3582043" y="97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4" name="テキスト ボックス 17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6" name="テキスト ボックス 17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80" name="直線コネクタ 179"/>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81" name="【橋りょう・トンネル】&#10;一人当たり有形固定資産（償却資産）額最小値テキスト"/>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82" name="直線コネクタ 181"/>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83" name="【橋りょう・トンネル】&#10;一人当たり有形固定資産（償却資産）額最大値テキスト"/>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84" name="直線コネクタ 183"/>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50985</xdr:rowOff>
    </xdr:from>
    <xdr:ext cx="534377" cy="259045"/>
    <xdr:sp macro="" textlink="">
      <xdr:nvSpPr>
        <xdr:cNvPr id="185" name="【橋りょう・トンネル】&#10;一人当たり有形固定資産（償却資産）額平均値テキスト"/>
        <xdr:cNvSpPr txBox="1"/>
      </xdr:nvSpPr>
      <xdr:spPr>
        <a:xfrm>
          <a:off x="10566400" y="1033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86" name="フローチャート : 判断 185"/>
        <xdr:cNvSpPr/>
      </xdr:nvSpPr>
      <xdr:spPr>
        <a:xfrm>
          <a:off x="10426700" y="1048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87" name="フローチャート : 判断 186"/>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134343</xdr:rowOff>
    </xdr:from>
    <xdr:to>
      <xdr:col>15</xdr:col>
      <xdr:colOff>231775</xdr:colOff>
      <xdr:row>62</xdr:row>
      <xdr:rowOff>64493</xdr:rowOff>
    </xdr:to>
    <xdr:sp macro="" textlink="">
      <xdr:nvSpPr>
        <xdr:cNvPr id="193" name="円/楕円 192"/>
        <xdr:cNvSpPr/>
      </xdr:nvSpPr>
      <xdr:spPr>
        <a:xfrm>
          <a:off x="10426700" y="1059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112770</xdr:rowOff>
    </xdr:from>
    <xdr:ext cx="534377" cy="259045"/>
    <xdr:sp macro="" textlink="">
      <xdr:nvSpPr>
        <xdr:cNvPr id="194" name="【橋りょう・トンネル】&#10;一人当たり有形固定資産（償却資産）額該当値テキスト"/>
        <xdr:cNvSpPr txBox="1"/>
      </xdr:nvSpPr>
      <xdr:spPr>
        <a:xfrm>
          <a:off x="10566400" y="1057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72,005</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136103</xdr:rowOff>
    </xdr:from>
    <xdr:to>
      <xdr:col>14</xdr:col>
      <xdr:colOff>79375</xdr:colOff>
      <xdr:row>62</xdr:row>
      <xdr:rowOff>66253</xdr:rowOff>
    </xdr:to>
    <xdr:sp macro="" textlink="">
      <xdr:nvSpPr>
        <xdr:cNvPr id="195" name="円/楕円 194"/>
        <xdr:cNvSpPr/>
      </xdr:nvSpPr>
      <xdr:spPr>
        <a:xfrm>
          <a:off x="9588500" y="105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13693</xdr:rowOff>
    </xdr:from>
    <xdr:to>
      <xdr:col>15</xdr:col>
      <xdr:colOff>180975</xdr:colOff>
      <xdr:row>62</xdr:row>
      <xdr:rowOff>15453</xdr:rowOff>
    </xdr:to>
    <xdr:cxnSp macro="">
      <xdr:nvCxnSpPr>
        <xdr:cNvPr id="196" name="直線コネクタ 195"/>
        <xdr:cNvCxnSpPr/>
      </xdr:nvCxnSpPr>
      <xdr:spPr>
        <a:xfrm flipV="1">
          <a:off x="9639300" y="10643593"/>
          <a:ext cx="8382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59</xdr:row>
      <xdr:rowOff>138970</xdr:rowOff>
    </xdr:from>
    <xdr:ext cx="534377" cy="259045"/>
    <xdr:sp macro="" textlink="">
      <xdr:nvSpPr>
        <xdr:cNvPr id="197" name="n_1aveValue【橋りょう・トンネル】&#10;一人当たり有形固定資産（償却資産）額"/>
        <xdr:cNvSpPr txBox="1"/>
      </xdr:nvSpPr>
      <xdr:spPr>
        <a:xfrm>
          <a:off x="93594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57380</xdr:rowOff>
    </xdr:from>
    <xdr:ext cx="534377" cy="259045"/>
    <xdr:sp macro="" textlink="">
      <xdr:nvSpPr>
        <xdr:cNvPr id="198" name="n_1mainValue【橋りょう・トンネル】&#10;一人当たり有形固定資産（償却資産）額"/>
        <xdr:cNvSpPr txBox="1"/>
      </xdr:nvSpPr>
      <xdr:spPr>
        <a:xfrm>
          <a:off x="9359411" y="106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1" name="テキスト ボックス 21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1" name="テキスト ボックス 22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3" name="テキスト ボックス 22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25" name="直線コネクタ 224"/>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26"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27" name="直線コネクタ 226"/>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28" name="【公営住宅】&#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29" name="直線コネクタ 228"/>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160400</xdr:rowOff>
    </xdr:from>
    <xdr:ext cx="405111" cy="259045"/>
    <xdr:sp macro="" textlink="">
      <xdr:nvSpPr>
        <xdr:cNvPr id="230" name="【公営住宅】&#10;有形固定資産減価償却率平均値テキスト"/>
        <xdr:cNvSpPr txBox="1"/>
      </xdr:nvSpPr>
      <xdr:spPr>
        <a:xfrm>
          <a:off x="4724400" y="1370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31" name="フローチャート : 判断 230"/>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32" name="フローチャート : 判断 231"/>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65677</xdr:rowOff>
    </xdr:from>
    <xdr:to>
      <xdr:col>6</xdr:col>
      <xdr:colOff>561975</xdr:colOff>
      <xdr:row>82</xdr:row>
      <xdr:rowOff>167277</xdr:rowOff>
    </xdr:to>
    <xdr:sp macro="" textlink="">
      <xdr:nvSpPr>
        <xdr:cNvPr id="238" name="円/楕円 237"/>
        <xdr:cNvSpPr/>
      </xdr:nvSpPr>
      <xdr:spPr>
        <a:xfrm>
          <a:off x="45847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44104</xdr:rowOff>
    </xdr:from>
    <xdr:ext cx="405111" cy="259045"/>
    <xdr:sp macro="" textlink="">
      <xdr:nvSpPr>
        <xdr:cNvPr id="239" name="【公営住宅】&#10;有形固定資産減価償却率該当値テキスト"/>
        <xdr:cNvSpPr txBox="1"/>
      </xdr:nvSpPr>
      <xdr:spPr>
        <a:xfrm>
          <a:off x="4724400"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134257</xdr:rowOff>
    </xdr:from>
    <xdr:to>
      <xdr:col>5</xdr:col>
      <xdr:colOff>409575</xdr:colOff>
      <xdr:row>83</xdr:row>
      <xdr:rowOff>64407</xdr:rowOff>
    </xdr:to>
    <xdr:sp macro="" textlink="">
      <xdr:nvSpPr>
        <xdr:cNvPr id="240" name="円/楕円 239"/>
        <xdr:cNvSpPr/>
      </xdr:nvSpPr>
      <xdr:spPr>
        <a:xfrm>
          <a:off x="3746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116477</xdr:rowOff>
    </xdr:from>
    <xdr:to>
      <xdr:col>6</xdr:col>
      <xdr:colOff>511175</xdr:colOff>
      <xdr:row>83</xdr:row>
      <xdr:rowOff>13607</xdr:rowOff>
    </xdr:to>
    <xdr:cxnSp macro="">
      <xdr:nvCxnSpPr>
        <xdr:cNvPr id="241" name="直線コネクタ 240"/>
        <xdr:cNvCxnSpPr/>
      </xdr:nvCxnSpPr>
      <xdr:spPr>
        <a:xfrm flipV="1">
          <a:off x="3797300" y="1417537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97263</xdr:rowOff>
    </xdr:from>
    <xdr:ext cx="405111" cy="259045"/>
    <xdr:sp macro="" textlink="">
      <xdr:nvSpPr>
        <xdr:cNvPr id="242" name="n_1aveValue【公営住宅】&#10;有形固定資産減価償却率"/>
        <xdr:cNvSpPr txBox="1"/>
      </xdr:nvSpPr>
      <xdr:spPr>
        <a:xfrm>
          <a:off x="3582043"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55534</xdr:rowOff>
    </xdr:from>
    <xdr:ext cx="405111" cy="259045"/>
    <xdr:sp macro="" textlink="">
      <xdr:nvSpPr>
        <xdr:cNvPr id="243" name="n_1mainValue【公営住宅】&#10;有形固定資産減価償却率"/>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66039</xdr:rowOff>
    </xdr:from>
    <xdr:to>
      <xdr:col>15</xdr:col>
      <xdr:colOff>180340</xdr:colOff>
      <xdr:row>86</xdr:row>
      <xdr:rowOff>107950</xdr:rowOff>
    </xdr:to>
    <xdr:cxnSp macro="">
      <xdr:nvCxnSpPr>
        <xdr:cNvPr id="267" name="直線コネクタ 266"/>
        <xdr:cNvCxnSpPr/>
      </xdr:nvCxnSpPr>
      <xdr:spPr>
        <a:xfrm flipV="1">
          <a:off x="10476865" y="13267689"/>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111777</xdr:rowOff>
    </xdr:from>
    <xdr:ext cx="469744" cy="259045"/>
    <xdr:sp macro="" textlink="">
      <xdr:nvSpPr>
        <xdr:cNvPr id="268" name="【公営住宅】&#10;一人当たり面積最小値テキスト"/>
        <xdr:cNvSpPr txBox="1"/>
      </xdr:nvSpPr>
      <xdr:spPr>
        <a:xfrm>
          <a:off x="105664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69" name="直線コネクタ 268"/>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12716</xdr:rowOff>
    </xdr:from>
    <xdr:ext cx="469744" cy="259045"/>
    <xdr:sp macro="" textlink="">
      <xdr:nvSpPr>
        <xdr:cNvPr id="270" name="【公営住宅】&#10;一人当たり面積最大値テキスト"/>
        <xdr:cNvSpPr txBox="1"/>
      </xdr:nvSpPr>
      <xdr:spPr>
        <a:xfrm>
          <a:off x="105664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66039</xdr:rowOff>
    </xdr:from>
    <xdr:to>
      <xdr:col>15</xdr:col>
      <xdr:colOff>269875</xdr:colOff>
      <xdr:row>77</xdr:row>
      <xdr:rowOff>66039</xdr:rowOff>
    </xdr:to>
    <xdr:cxnSp macro="">
      <xdr:nvCxnSpPr>
        <xdr:cNvPr id="271" name="直線コネクタ 270"/>
        <xdr:cNvCxnSpPr/>
      </xdr:nvCxnSpPr>
      <xdr:spPr>
        <a:xfrm>
          <a:off x="10388600" y="132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8907</xdr:rowOff>
    </xdr:from>
    <xdr:ext cx="469744" cy="259045"/>
    <xdr:sp macro="" textlink="">
      <xdr:nvSpPr>
        <xdr:cNvPr id="272" name="【公営住宅】&#10;一人当たり面積平均値テキスト"/>
        <xdr:cNvSpPr txBox="1"/>
      </xdr:nvSpPr>
      <xdr:spPr>
        <a:xfrm>
          <a:off x="10566400" y="13896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73" name="フローチャート : 判断 272"/>
        <xdr:cNvSpPr/>
      </xdr:nvSpPr>
      <xdr:spPr>
        <a:xfrm>
          <a:off x="104267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74" name="フローチャート : 判断 273"/>
        <xdr:cNvSpPr/>
      </xdr:nvSpPr>
      <xdr:spPr>
        <a:xfrm>
          <a:off x="958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140970</xdr:rowOff>
    </xdr:from>
    <xdr:to>
      <xdr:col>15</xdr:col>
      <xdr:colOff>231775</xdr:colOff>
      <xdr:row>84</xdr:row>
      <xdr:rowOff>71120</xdr:rowOff>
    </xdr:to>
    <xdr:sp macro="" textlink="">
      <xdr:nvSpPr>
        <xdr:cNvPr id="280" name="円/楕円 279"/>
        <xdr:cNvSpPr/>
      </xdr:nvSpPr>
      <xdr:spPr>
        <a:xfrm>
          <a:off x="10426700" y="1437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119397</xdr:rowOff>
    </xdr:from>
    <xdr:ext cx="469744" cy="259045"/>
    <xdr:sp macro="" textlink="">
      <xdr:nvSpPr>
        <xdr:cNvPr id="281" name="【公営住宅】&#10;一人当たり面積該当値テキスト"/>
        <xdr:cNvSpPr txBox="1"/>
      </xdr:nvSpPr>
      <xdr:spPr>
        <a:xfrm>
          <a:off x="10566400" y="1434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0.344</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147320</xdr:rowOff>
    </xdr:from>
    <xdr:to>
      <xdr:col>14</xdr:col>
      <xdr:colOff>79375</xdr:colOff>
      <xdr:row>84</xdr:row>
      <xdr:rowOff>77470</xdr:rowOff>
    </xdr:to>
    <xdr:sp macro="" textlink="">
      <xdr:nvSpPr>
        <xdr:cNvPr id="282" name="円/楕円 281"/>
        <xdr:cNvSpPr/>
      </xdr:nvSpPr>
      <xdr:spPr>
        <a:xfrm>
          <a:off x="9588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20320</xdr:rowOff>
    </xdr:from>
    <xdr:to>
      <xdr:col>15</xdr:col>
      <xdr:colOff>180975</xdr:colOff>
      <xdr:row>84</xdr:row>
      <xdr:rowOff>26670</xdr:rowOff>
    </xdr:to>
    <xdr:cxnSp macro="">
      <xdr:nvCxnSpPr>
        <xdr:cNvPr id="283" name="直線コネクタ 282"/>
        <xdr:cNvCxnSpPr/>
      </xdr:nvCxnSpPr>
      <xdr:spPr>
        <a:xfrm flipV="1">
          <a:off x="9639300" y="144221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17797</xdr:rowOff>
    </xdr:from>
    <xdr:ext cx="469744" cy="259045"/>
    <xdr:sp macro="" textlink="">
      <xdr:nvSpPr>
        <xdr:cNvPr id="284" name="n_1aveValue【公営住宅】&#10;一人当たり面積"/>
        <xdr:cNvSpPr txBox="1"/>
      </xdr:nvSpPr>
      <xdr:spPr>
        <a:xfrm>
          <a:off x="93917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68597</xdr:rowOff>
    </xdr:from>
    <xdr:ext cx="469744" cy="259045"/>
    <xdr:sp macro="" textlink="">
      <xdr:nvSpPr>
        <xdr:cNvPr id="285" name="n_1mainValue【公営住宅】&#10;一人当たり面積"/>
        <xdr:cNvSpPr txBox="1"/>
      </xdr:nvSpPr>
      <xdr:spPr>
        <a:xfrm>
          <a:off x="93917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2" name="テキスト ボックス 31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13" name="直線コネクタ 31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14" name="テキスト ボックス 31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5" name="直線コネクタ 31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6" name="テキスト ボックス 31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7" name="直線コネクタ 31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8" name="テキスト ボックス 31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9" name="直線コネクタ 31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0" name="テキスト ボックス 31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1" name="直線コネクタ 32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2" name="テキスト ボックス 32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3" name="直線コネクタ 32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24" name="テキスト ボックス 32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5" name="直線コネクタ 3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6" name="テキスト ボックス 32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328" name="直線コネクタ 327"/>
        <xdr:cNvCxnSpPr/>
      </xdr:nvCxnSpPr>
      <xdr:spPr>
        <a:xfrm flipV="1">
          <a:off x="16318864" y="556260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329" name="【認定こども園・幼稚園・保育所】&#10;有形固定資産減価償却率最小値テキスト"/>
        <xdr:cNvSpPr txBox="1"/>
      </xdr:nvSpPr>
      <xdr:spPr>
        <a:xfrm>
          <a:off x="164084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330" name="直線コネクタ 329"/>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331" name="【認定こども園・幼稚園・保育所】&#10;有形固定資産減価償却率最大値テキスト"/>
        <xdr:cNvSpPr txBox="1"/>
      </xdr:nvSpPr>
      <xdr:spPr>
        <a:xfrm>
          <a:off x="16408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332" name="直線コネクタ 331"/>
        <xdr:cNvCxnSpPr/>
      </xdr:nvCxnSpPr>
      <xdr:spPr>
        <a:xfrm>
          <a:off x="16230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100528</xdr:rowOff>
    </xdr:from>
    <xdr:ext cx="405111" cy="259045"/>
    <xdr:sp macro="" textlink="">
      <xdr:nvSpPr>
        <xdr:cNvPr id="333" name="【認定こども園・幼稚園・保育所】&#10;有形固定資産減価償却率平均値テキスト"/>
        <xdr:cNvSpPr txBox="1"/>
      </xdr:nvSpPr>
      <xdr:spPr>
        <a:xfrm>
          <a:off x="16408400" y="610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77651</xdr:rowOff>
    </xdr:from>
    <xdr:to>
      <xdr:col>23</xdr:col>
      <xdr:colOff>568325</xdr:colOff>
      <xdr:row>37</xdr:row>
      <xdr:rowOff>7801</xdr:rowOff>
    </xdr:to>
    <xdr:sp macro="" textlink="">
      <xdr:nvSpPr>
        <xdr:cNvPr id="334" name="フローチャート : 判断 333"/>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22134</xdr:rowOff>
    </xdr:from>
    <xdr:to>
      <xdr:col>22</xdr:col>
      <xdr:colOff>415925</xdr:colOff>
      <xdr:row>36</xdr:row>
      <xdr:rowOff>123734</xdr:rowOff>
    </xdr:to>
    <xdr:sp macro="" textlink="">
      <xdr:nvSpPr>
        <xdr:cNvPr id="335" name="フローチャート : 判断 334"/>
        <xdr:cNvSpPr/>
      </xdr:nvSpPr>
      <xdr:spPr>
        <a:xfrm>
          <a:off x="15430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93980</xdr:rowOff>
    </xdr:from>
    <xdr:to>
      <xdr:col>23</xdr:col>
      <xdr:colOff>568325</xdr:colOff>
      <xdr:row>37</xdr:row>
      <xdr:rowOff>24130</xdr:rowOff>
    </xdr:to>
    <xdr:sp macro="" textlink="">
      <xdr:nvSpPr>
        <xdr:cNvPr id="341" name="円/楕円 340"/>
        <xdr:cNvSpPr/>
      </xdr:nvSpPr>
      <xdr:spPr>
        <a:xfrm>
          <a:off x="16268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72407</xdr:rowOff>
    </xdr:from>
    <xdr:ext cx="405111" cy="259045"/>
    <xdr:sp macro="" textlink="">
      <xdr:nvSpPr>
        <xdr:cNvPr id="342" name="【認定こども園・幼稚園・保育所】&#10;有形固定資産減価償却率該当値テキスト"/>
        <xdr:cNvSpPr txBox="1"/>
      </xdr:nvSpPr>
      <xdr:spPr>
        <a:xfrm>
          <a:off x="16408400"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113574</xdr:rowOff>
    </xdr:from>
    <xdr:to>
      <xdr:col>22</xdr:col>
      <xdr:colOff>415925</xdr:colOff>
      <xdr:row>37</xdr:row>
      <xdr:rowOff>43724</xdr:rowOff>
    </xdr:to>
    <xdr:sp macro="" textlink="">
      <xdr:nvSpPr>
        <xdr:cNvPr id="343" name="円/楕円 342"/>
        <xdr:cNvSpPr/>
      </xdr:nvSpPr>
      <xdr:spPr>
        <a:xfrm>
          <a:off x="15430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144780</xdr:rowOff>
    </xdr:from>
    <xdr:to>
      <xdr:col>23</xdr:col>
      <xdr:colOff>517525</xdr:colOff>
      <xdr:row>36</xdr:row>
      <xdr:rowOff>164374</xdr:rowOff>
    </xdr:to>
    <xdr:cxnSp macro="">
      <xdr:nvCxnSpPr>
        <xdr:cNvPr id="344" name="直線コネクタ 343"/>
        <xdr:cNvCxnSpPr/>
      </xdr:nvCxnSpPr>
      <xdr:spPr>
        <a:xfrm flipV="1">
          <a:off x="15481300" y="63169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140261</xdr:rowOff>
    </xdr:from>
    <xdr:ext cx="405111" cy="259045"/>
    <xdr:sp macro="" textlink="">
      <xdr:nvSpPr>
        <xdr:cNvPr id="345" name="n_1aveValue【認定こども園・幼稚園・保育所】&#10;有形固定資産減価償却率"/>
        <xdr:cNvSpPr txBox="1"/>
      </xdr:nvSpPr>
      <xdr:spPr>
        <a:xfrm>
          <a:off x="15266043"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34851</xdr:rowOff>
    </xdr:from>
    <xdr:ext cx="405111" cy="259045"/>
    <xdr:sp macro="" textlink="">
      <xdr:nvSpPr>
        <xdr:cNvPr id="346" name="n_1mainValue【認定こども園・幼稚園・保育所】&#10;有形固定資産減価償却率"/>
        <xdr:cNvSpPr txBox="1"/>
      </xdr:nvSpPr>
      <xdr:spPr>
        <a:xfrm>
          <a:off x="15266043"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7" name="直線コネクタ 3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8" name="テキスト ボックス 35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9" name="直線コネクタ 3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0" name="テキスト ボックス 35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1" name="直線コネクタ 3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2" name="テキスト ボックス 36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3" name="直線コネクタ 3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4" name="テキスト ボックス 36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5" name="直線コネクタ 3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6" name="テキスト ボックス 36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8" name="テキスト ボックス 3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370" name="直線コネクタ 369"/>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371" name="【認定こども園・幼稚園・保育所】&#10;一人当たり面積最小値テキスト"/>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372" name="直線コネクタ 371"/>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373"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374" name="直線コネクタ 373"/>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36847</xdr:rowOff>
    </xdr:from>
    <xdr:ext cx="469744" cy="259045"/>
    <xdr:sp macro="" textlink="">
      <xdr:nvSpPr>
        <xdr:cNvPr id="375" name="【認定こども園・幼稚園・保育所】&#10;一人当たり面積平均値テキスト"/>
        <xdr:cNvSpPr txBox="1"/>
      </xdr:nvSpPr>
      <xdr:spPr>
        <a:xfrm>
          <a:off x="222504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376" name="フローチャート : 判断 375"/>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377" name="フローチャート : 判断 376"/>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8" name="テキスト ボックス 3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9" name="テキスト ボックス 3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0" name="テキスト ボックス 3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1" name="テキスト ボックス 3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2" name="テキスト ボックス 3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25400</xdr:rowOff>
    </xdr:from>
    <xdr:to>
      <xdr:col>32</xdr:col>
      <xdr:colOff>238125</xdr:colOff>
      <xdr:row>40</xdr:row>
      <xdr:rowOff>127000</xdr:rowOff>
    </xdr:to>
    <xdr:sp macro="" textlink="">
      <xdr:nvSpPr>
        <xdr:cNvPr id="383" name="円/楕円 382"/>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3827</xdr:rowOff>
    </xdr:from>
    <xdr:ext cx="469744" cy="259045"/>
    <xdr:sp macro="" textlink="">
      <xdr:nvSpPr>
        <xdr:cNvPr id="384" name="【認定こども園・幼稚園・保育所】&#10;一人当たり面積該当値テキスト"/>
        <xdr:cNvSpPr txBox="1"/>
      </xdr:nvSpPr>
      <xdr:spPr>
        <a:xfrm>
          <a:off x="222504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25400</xdr:rowOff>
    </xdr:from>
    <xdr:to>
      <xdr:col>31</xdr:col>
      <xdr:colOff>85725</xdr:colOff>
      <xdr:row>40</xdr:row>
      <xdr:rowOff>127000</xdr:rowOff>
    </xdr:to>
    <xdr:sp macro="" textlink="">
      <xdr:nvSpPr>
        <xdr:cNvPr id="385" name="円/楕円 384"/>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76200</xdr:rowOff>
    </xdr:from>
    <xdr:to>
      <xdr:col>32</xdr:col>
      <xdr:colOff>187325</xdr:colOff>
      <xdr:row>40</xdr:row>
      <xdr:rowOff>76200</xdr:rowOff>
    </xdr:to>
    <xdr:cxnSp macro="">
      <xdr:nvCxnSpPr>
        <xdr:cNvPr id="386" name="直線コネクタ 385"/>
        <xdr:cNvCxnSpPr/>
      </xdr:nvCxnSpPr>
      <xdr:spPr>
        <a:xfrm>
          <a:off x="21323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154957</xdr:rowOff>
    </xdr:from>
    <xdr:ext cx="469744" cy="259045"/>
    <xdr:sp macro="" textlink="">
      <xdr:nvSpPr>
        <xdr:cNvPr id="387"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118127</xdr:rowOff>
    </xdr:from>
    <xdr:ext cx="469744" cy="259045"/>
    <xdr:sp macro="" textlink="">
      <xdr:nvSpPr>
        <xdr:cNvPr id="388" name="n_1mainValue【認定こども園・幼稚園・保育所】&#10;一人当たり面積"/>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9" name="正方形/長方形 3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0" name="正方形/長方形 3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1" name="正方形/長方形 3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2" name="正方形/長方形 3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3" name="正方形/長方形 3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4" name="正方形/長方形 3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5" name="正方形/長方形 3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6" name="正方形/長方形 3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7" name="テキスト ボックス 3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8" name="直線コネクタ 3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9" name="テキスト ボックス 39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00" name="直線コネクタ 39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01" name="テキスト ボックス 40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2" name="直線コネクタ 40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3" name="テキスト ボックス 40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4" name="直線コネクタ 40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5" name="テキスト ボックス 40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6" name="直線コネクタ 40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7" name="テキスト ボックス 40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411" name="直線コネクタ 410"/>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412" name="【学校施設】&#10;有形固定資産減価償却率最小値テキスト"/>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413" name="直線コネクタ 412"/>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414" name="【学校施設】&#10;有形固定資産減価償却率最大値テキスト"/>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415" name="直線コネクタ 414"/>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106951</xdr:rowOff>
    </xdr:from>
    <xdr:ext cx="405111" cy="259045"/>
    <xdr:sp macro="" textlink="">
      <xdr:nvSpPr>
        <xdr:cNvPr id="416" name="【学校施設】&#10;有形固定資産減価償却率平均値テキスト"/>
        <xdr:cNvSpPr txBox="1"/>
      </xdr:nvSpPr>
      <xdr:spPr>
        <a:xfrm>
          <a:off x="164084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417" name="フローチャート : 判断 416"/>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418" name="フローチャート : 判断 417"/>
        <xdr:cNvSpPr/>
      </xdr:nvSpPr>
      <xdr:spPr>
        <a:xfrm>
          <a:off x="15430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24" name="円/楕円 423"/>
        <xdr:cNvSpPr/>
      </xdr:nvSpPr>
      <xdr:spPr>
        <a:xfrm>
          <a:off x="162687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85361</xdr:rowOff>
    </xdr:from>
    <xdr:ext cx="405111" cy="259045"/>
    <xdr:sp macro="" textlink="">
      <xdr:nvSpPr>
        <xdr:cNvPr id="425" name="【学校施設】&#10;有形固定資産減価償却率該当値テキスト"/>
        <xdr:cNvSpPr txBox="1"/>
      </xdr:nvSpPr>
      <xdr:spPr>
        <a:xfrm>
          <a:off x="16408400"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70358</xdr:rowOff>
    </xdr:from>
    <xdr:to>
      <xdr:col>22</xdr:col>
      <xdr:colOff>415925</xdr:colOff>
      <xdr:row>60</xdr:row>
      <xdr:rowOff>508</xdr:rowOff>
    </xdr:to>
    <xdr:sp macro="" textlink="">
      <xdr:nvSpPr>
        <xdr:cNvPr id="426" name="円/楕円 425"/>
        <xdr:cNvSpPr/>
      </xdr:nvSpPr>
      <xdr:spPr>
        <a:xfrm>
          <a:off x="15430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121158</xdr:rowOff>
    </xdr:from>
    <xdr:to>
      <xdr:col>23</xdr:col>
      <xdr:colOff>517525</xdr:colOff>
      <xdr:row>59</xdr:row>
      <xdr:rowOff>157734</xdr:rowOff>
    </xdr:to>
    <xdr:cxnSp macro="">
      <xdr:nvCxnSpPr>
        <xdr:cNvPr id="427" name="直線コネクタ 426"/>
        <xdr:cNvCxnSpPr/>
      </xdr:nvCxnSpPr>
      <xdr:spPr>
        <a:xfrm>
          <a:off x="15481300" y="102367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51071</xdr:rowOff>
    </xdr:from>
    <xdr:ext cx="405111" cy="259045"/>
    <xdr:sp macro="" textlink="">
      <xdr:nvSpPr>
        <xdr:cNvPr id="428" name="n_1aveValue【学校施設】&#10;有形固定資産減価償却率"/>
        <xdr:cNvSpPr txBox="1"/>
      </xdr:nvSpPr>
      <xdr:spPr>
        <a:xfrm>
          <a:off x="15266043"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17035</xdr:rowOff>
    </xdr:from>
    <xdr:ext cx="405111" cy="259045"/>
    <xdr:sp macro="" textlink="">
      <xdr:nvSpPr>
        <xdr:cNvPr id="429" name="n_1mainValue【学校施設】&#10;有形固定資産減価償却率"/>
        <xdr:cNvSpPr txBox="1"/>
      </xdr:nvSpPr>
      <xdr:spPr>
        <a:xfrm>
          <a:off x="15266043"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41" name="直線コネクタ 4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2" name="テキスト ボックス 4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3" name="直線コネクタ 4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4" name="テキスト ボックス 4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5" name="直線コネクタ 4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6" name="テキスト ボックス 4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7" name="直線コネクタ 4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8" name="テキスト ボックス 4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9" name="直線コネクタ 4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50" name="テキスト ボックス 4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454" name="直線コネクタ 453"/>
        <xdr:cNvCxnSpPr/>
      </xdr:nvCxnSpPr>
      <xdr:spPr>
        <a:xfrm flipV="1">
          <a:off x="22160864" y="966406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455" name="【学校施設】&#10;一人当たり面積最小値テキスト"/>
        <xdr:cNvSpPr txBox="1"/>
      </xdr:nvSpPr>
      <xdr:spPr>
        <a:xfrm>
          <a:off x="22250400" y="110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456" name="直線コネクタ 455"/>
        <xdr:cNvCxnSpPr/>
      </xdr:nvCxnSpPr>
      <xdr:spPr>
        <a:xfrm>
          <a:off x="22072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457" name="【学校施設】&#10;一人当たり面積最大値テキスト"/>
        <xdr:cNvSpPr txBox="1"/>
      </xdr:nvSpPr>
      <xdr:spPr>
        <a:xfrm>
          <a:off x="222504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458" name="直線コネクタ 457"/>
        <xdr:cNvCxnSpPr/>
      </xdr:nvCxnSpPr>
      <xdr:spPr>
        <a:xfrm>
          <a:off x="22072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23512</xdr:rowOff>
    </xdr:from>
    <xdr:ext cx="469744" cy="259045"/>
    <xdr:sp macro="" textlink="">
      <xdr:nvSpPr>
        <xdr:cNvPr id="459" name="【学校施設】&#10;一人当たり面積平均値テキスト"/>
        <xdr:cNvSpPr txBox="1"/>
      </xdr:nvSpPr>
      <xdr:spPr>
        <a:xfrm>
          <a:off x="22250400" y="9967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460" name="フローチャート : 判断 459"/>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61" name="フローチャート : 判断 460"/>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2" name="テキスト ボックス 4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3" name="テキスト ボックス 4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4" name="テキスト ボックス 4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5" name="テキスト ボックス 4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6" name="テキスト ボックス 4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64</xdr:row>
      <xdr:rowOff>69215</xdr:rowOff>
    </xdr:from>
    <xdr:to>
      <xdr:col>32</xdr:col>
      <xdr:colOff>238125</xdr:colOff>
      <xdr:row>64</xdr:row>
      <xdr:rowOff>170815</xdr:rowOff>
    </xdr:to>
    <xdr:sp macro="" textlink="">
      <xdr:nvSpPr>
        <xdr:cNvPr id="467" name="円/楕円 466"/>
        <xdr:cNvSpPr/>
      </xdr:nvSpPr>
      <xdr:spPr>
        <a:xfrm>
          <a:off x="22110700" y="1104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155592</xdr:rowOff>
    </xdr:from>
    <xdr:ext cx="469744" cy="259045"/>
    <xdr:sp macro="" textlink="">
      <xdr:nvSpPr>
        <xdr:cNvPr id="468" name="【学校施設】&#10;一人当たり面積該当値テキスト"/>
        <xdr:cNvSpPr txBox="1"/>
      </xdr:nvSpPr>
      <xdr:spPr>
        <a:xfrm>
          <a:off x="22250400" y="1095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0.777</a:t>
          </a:r>
          <a:endParaRPr kumimoji="1" lang="ja-JP" altLang="en-US" sz="1000" b="1">
            <a:solidFill>
              <a:srgbClr val="FF0000"/>
            </a:solidFill>
            <a:latin typeface="ＭＳ Ｐゴシック"/>
          </a:endParaRPr>
        </a:p>
      </xdr:txBody>
    </xdr:sp>
    <xdr:clientData/>
  </xdr:oneCellAnchor>
  <xdr:twoCellAnchor>
    <xdr:from>
      <xdr:col>30</xdr:col>
      <xdr:colOff>669925</xdr:colOff>
      <xdr:row>64</xdr:row>
      <xdr:rowOff>76835</xdr:rowOff>
    </xdr:from>
    <xdr:to>
      <xdr:col>31</xdr:col>
      <xdr:colOff>85725</xdr:colOff>
      <xdr:row>65</xdr:row>
      <xdr:rowOff>6985</xdr:rowOff>
    </xdr:to>
    <xdr:sp macro="" textlink="">
      <xdr:nvSpPr>
        <xdr:cNvPr id="469" name="円/楕円 468"/>
        <xdr:cNvSpPr/>
      </xdr:nvSpPr>
      <xdr:spPr>
        <a:xfrm>
          <a:off x="21272500" y="110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120015</xdr:rowOff>
    </xdr:from>
    <xdr:to>
      <xdr:col>32</xdr:col>
      <xdr:colOff>187325</xdr:colOff>
      <xdr:row>64</xdr:row>
      <xdr:rowOff>127635</xdr:rowOff>
    </xdr:to>
    <xdr:cxnSp macro="">
      <xdr:nvCxnSpPr>
        <xdr:cNvPr id="470" name="直線コネクタ 469"/>
        <xdr:cNvCxnSpPr/>
      </xdr:nvCxnSpPr>
      <xdr:spPr>
        <a:xfrm flipV="1">
          <a:off x="21323300" y="110928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139717</xdr:rowOff>
    </xdr:from>
    <xdr:ext cx="469744" cy="259045"/>
    <xdr:sp macro="" textlink="">
      <xdr:nvSpPr>
        <xdr:cNvPr id="471"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169562</xdr:rowOff>
    </xdr:from>
    <xdr:ext cx="469744" cy="259045"/>
    <xdr:sp macro="" textlink="">
      <xdr:nvSpPr>
        <xdr:cNvPr id="472" name="n_1mainValue【学校施設】&#10;一人当たり面積"/>
        <xdr:cNvSpPr txBox="1"/>
      </xdr:nvSpPr>
      <xdr:spPr>
        <a:xfrm>
          <a:off x="21075727" y="1114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3" name="正方形/長方形 4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4" name="正方形/長方形 4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5" name="正方形/長方形 4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6" name="正方形/長方形 4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7" name="正方形/長方形 4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8" name="正方形/長方形 4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9" name="正方形/長方形 4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0" name="正方形/長方形 4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1" name="テキスト ボックス 4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2" name="直線コネクタ 4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3" name="テキスト ボックス 48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84" name="直線コネクタ 4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85" name="テキスト ボックス 48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6" name="直線コネクタ 4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7" name="テキスト ボックス 4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8" name="直線コネクタ 4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9" name="テキスト ボックス 4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90" name="直線コネクタ 4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91" name="テキスト ボックス 4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2" name="直線コネクタ 4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3" name="テキスト ボックス 4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4" name="直線コネクタ 4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95" name="テキスト ボックス 49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168729</xdr:rowOff>
    </xdr:from>
    <xdr:to>
      <xdr:col>23</xdr:col>
      <xdr:colOff>516889</xdr:colOff>
      <xdr:row>85</xdr:row>
      <xdr:rowOff>124642</xdr:rowOff>
    </xdr:to>
    <xdr:cxnSp macro="">
      <xdr:nvCxnSpPr>
        <xdr:cNvPr id="499" name="直線コネクタ 498"/>
        <xdr:cNvCxnSpPr/>
      </xdr:nvCxnSpPr>
      <xdr:spPr>
        <a:xfrm flipV="1">
          <a:off x="16318864" y="13198929"/>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128469</xdr:rowOff>
    </xdr:from>
    <xdr:ext cx="405111" cy="259045"/>
    <xdr:sp macro="" textlink="">
      <xdr:nvSpPr>
        <xdr:cNvPr id="500" name="【児童館】&#10;有形固定資産減価償却率最小値テキスト"/>
        <xdr:cNvSpPr txBox="1"/>
      </xdr:nvSpPr>
      <xdr:spPr>
        <a:xfrm>
          <a:off x="164084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85</xdr:row>
      <xdr:rowOff>124642</xdr:rowOff>
    </xdr:from>
    <xdr:to>
      <xdr:col>23</xdr:col>
      <xdr:colOff>606425</xdr:colOff>
      <xdr:row>85</xdr:row>
      <xdr:rowOff>124642</xdr:rowOff>
    </xdr:to>
    <xdr:cxnSp macro="">
      <xdr:nvCxnSpPr>
        <xdr:cNvPr id="501" name="直線コネクタ 500"/>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115406</xdr:rowOff>
    </xdr:from>
    <xdr:ext cx="405111" cy="259045"/>
    <xdr:sp macro="" textlink="">
      <xdr:nvSpPr>
        <xdr:cNvPr id="502" name="【児童館】&#10;有形固定資産減価償却率最大値テキスト"/>
        <xdr:cNvSpPr txBox="1"/>
      </xdr:nvSpPr>
      <xdr:spPr>
        <a:xfrm>
          <a:off x="16408400" y="1297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76</xdr:row>
      <xdr:rowOff>168729</xdr:rowOff>
    </xdr:from>
    <xdr:to>
      <xdr:col>23</xdr:col>
      <xdr:colOff>606425</xdr:colOff>
      <xdr:row>76</xdr:row>
      <xdr:rowOff>168729</xdr:rowOff>
    </xdr:to>
    <xdr:cxnSp macro="">
      <xdr:nvCxnSpPr>
        <xdr:cNvPr id="503" name="直線コネクタ 502"/>
        <xdr:cNvCxnSpPr/>
      </xdr:nvCxnSpPr>
      <xdr:spPr>
        <a:xfrm>
          <a:off x="16230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124477</xdr:rowOff>
    </xdr:from>
    <xdr:ext cx="405111" cy="259045"/>
    <xdr:sp macro="" textlink="">
      <xdr:nvSpPr>
        <xdr:cNvPr id="504" name="【児童館】&#10;有形固定資産減価償却率平均値テキスト"/>
        <xdr:cNvSpPr txBox="1"/>
      </xdr:nvSpPr>
      <xdr:spPr>
        <a:xfrm>
          <a:off x="16408400" y="1401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101600</xdr:rowOff>
    </xdr:from>
    <xdr:to>
      <xdr:col>23</xdr:col>
      <xdr:colOff>568325</xdr:colOff>
      <xdr:row>83</xdr:row>
      <xdr:rowOff>31750</xdr:rowOff>
    </xdr:to>
    <xdr:sp macro="" textlink="">
      <xdr:nvSpPr>
        <xdr:cNvPr id="505" name="フローチャート : 判断 504"/>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99968</xdr:rowOff>
    </xdr:from>
    <xdr:to>
      <xdr:col>22</xdr:col>
      <xdr:colOff>415925</xdr:colOff>
      <xdr:row>84</xdr:row>
      <xdr:rowOff>30118</xdr:rowOff>
    </xdr:to>
    <xdr:sp macro="" textlink="">
      <xdr:nvSpPr>
        <xdr:cNvPr id="506" name="フローチャート : 判断 505"/>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16692</xdr:rowOff>
    </xdr:from>
    <xdr:to>
      <xdr:col>23</xdr:col>
      <xdr:colOff>568325</xdr:colOff>
      <xdr:row>84</xdr:row>
      <xdr:rowOff>118292</xdr:rowOff>
    </xdr:to>
    <xdr:sp macro="" textlink="">
      <xdr:nvSpPr>
        <xdr:cNvPr id="512" name="円/楕円 511"/>
        <xdr:cNvSpPr/>
      </xdr:nvSpPr>
      <xdr:spPr>
        <a:xfrm>
          <a:off x="162687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166569</xdr:rowOff>
    </xdr:from>
    <xdr:ext cx="405111" cy="259045"/>
    <xdr:sp macro="" textlink="">
      <xdr:nvSpPr>
        <xdr:cNvPr id="513" name="【児童館】&#10;有形固定資産減価償却率該当値テキスト"/>
        <xdr:cNvSpPr txBox="1"/>
      </xdr:nvSpPr>
      <xdr:spPr>
        <a:xfrm>
          <a:off x="16408400"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85271</xdr:rowOff>
    </xdr:from>
    <xdr:to>
      <xdr:col>22</xdr:col>
      <xdr:colOff>415925</xdr:colOff>
      <xdr:row>85</xdr:row>
      <xdr:rowOff>15421</xdr:rowOff>
    </xdr:to>
    <xdr:sp macro="" textlink="">
      <xdr:nvSpPr>
        <xdr:cNvPr id="514" name="円/楕円 513"/>
        <xdr:cNvSpPr/>
      </xdr:nvSpPr>
      <xdr:spPr>
        <a:xfrm>
          <a:off x="15430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67492</xdr:rowOff>
    </xdr:from>
    <xdr:to>
      <xdr:col>23</xdr:col>
      <xdr:colOff>517525</xdr:colOff>
      <xdr:row>84</xdr:row>
      <xdr:rowOff>136071</xdr:rowOff>
    </xdr:to>
    <xdr:cxnSp macro="">
      <xdr:nvCxnSpPr>
        <xdr:cNvPr id="515" name="直線コネクタ 514"/>
        <xdr:cNvCxnSpPr/>
      </xdr:nvCxnSpPr>
      <xdr:spPr>
        <a:xfrm flipV="1">
          <a:off x="15481300" y="1446929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46645</xdr:rowOff>
    </xdr:from>
    <xdr:ext cx="405111" cy="259045"/>
    <xdr:sp macro="" textlink="">
      <xdr:nvSpPr>
        <xdr:cNvPr id="516" name="n_1aveValue【児童館】&#10;有形固定資産減価償却率"/>
        <xdr:cNvSpPr txBox="1"/>
      </xdr:nvSpPr>
      <xdr:spPr>
        <a:xfrm>
          <a:off x="15266043"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6548</xdr:rowOff>
    </xdr:from>
    <xdr:ext cx="405111" cy="259045"/>
    <xdr:sp macro="" textlink="">
      <xdr:nvSpPr>
        <xdr:cNvPr id="517" name="n_1mainValue【児童館】&#10;有形固定資産減価償却率"/>
        <xdr:cNvSpPr txBox="1"/>
      </xdr:nvSpPr>
      <xdr:spPr>
        <a:xfrm>
          <a:off x="15266043"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8" name="直線コネクタ 52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9" name="テキスト ボックス 52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0" name="直線コネクタ 52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1" name="テキスト ボックス 53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2" name="直線コネクタ 53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3" name="テキスト ボックス 53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4" name="直線コネクタ 53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5" name="テキスト ボックス 53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6" name="直線コネクタ 53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7" name="テキスト ボックス 53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8" name="直線コネクタ 5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9" name="テキスト ボックス 5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38100</xdr:rowOff>
    </xdr:to>
    <xdr:cxnSp macro="">
      <xdr:nvCxnSpPr>
        <xdr:cNvPr id="541" name="直線コネクタ 540"/>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42"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43" name="直線コネクタ 542"/>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44"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45" name="直線コネクタ 544"/>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546"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47" name="フローチャート : 判断 546"/>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548" name="フローチャート : 判断 547"/>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9" name="テキスト ボックス 5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0" name="テキスト ボックス 5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1" name="テキスト ボックス 5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2" name="テキスト ボックス 5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3" name="テキスト ボックス 5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54" name="円/楕円 553"/>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60977</xdr:rowOff>
    </xdr:from>
    <xdr:ext cx="469744" cy="259045"/>
    <xdr:sp macro="" textlink="">
      <xdr:nvSpPr>
        <xdr:cNvPr id="555" name="【児童館】&#10;一人当たり面積該当値テキスト"/>
        <xdr:cNvSpPr txBox="1"/>
      </xdr:nvSpPr>
      <xdr:spPr>
        <a:xfrm>
          <a:off x="222504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82550</xdr:rowOff>
    </xdr:from>
    <xdr:to>
      <xdr:col>31</xdr:col>
      <xdr:colOff>85725</xdr:colOff>
      <xdr:row>84</xdr:row>
      <xdr:rowOff>12700</xdr:rowOff>
    </xdr:to>
    <xdr:sp macro="" textlink="">
      <xdr:nvSpPr>
        <xdr:cNvPr id="556" name="円/楕円 555"/>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133350</xdr:rowOff>
    </xdr:from>
    <xdr:to>
      <xdr:col>32</xdr:col>
      <xdr:colOff>187325</xdr:colOff>
      <xdr:row>83</xdr:row>
      <xdr:rowOff>133350</xdr:rowOff>
    </xdr:to>
    <xdr:cxnSp macro="">
      <xdr:nvCxnSpPr>
        <xdr:cNvPr id="557" name="直線コネクタ 556"/>
        <xdr:cNvCxnSpPr/>
      </xdr:nvCxnSpPr>
      <xdr:spPr>
        <a:xfrm>
          <a:off x="213233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84</xdr:row>
      <xdr:rowOff>3827</xdr:rowOff>
    </xdr:from>
    <xdr:ext cx="469744" cy="259045"/>
    <xdr:sp macro="" textlink="">
      <xdr:nvSpPr>
        <xdr:cNvPr id="558"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29227</xdr:rowOff>
    </xdr:from>
    <xdr:ext cx="469744" cy="259045"/>
    <xdr:sp macro="" textlink="">
      <xdr:nvSpPr>
        <xdr:cNvPr id="559" name="n_1main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0" name="テキスト ボックス 5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1" name="直線コネクタ 5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2" name="テキスト ボックス 5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3" name="直線コネクタ 5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4" name="テキスト ボックス 5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5" name="直線コネクタ 5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6" name="テキスト ボックス 5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7" name="直線コネクタ 5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8" name="テキスト ボックス 5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9" name="直線コネクタ 5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80" name="テキスト ボックス 5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107</xdr:row>
      <xdr:rowOff>68580</xdr:rowOff>
    </xdr:to>
    <xdr:cxnSp macro="">
      <xdr:nvCxnSpPr>
        <xdr:cNvPr id="584" name="直線コネクタ 583"/>
        <xdr:cNvCxnSpPr/>
      </xdr:nvCxnSpPr>
      <xdr:spPr>
        <a:xfrm flipV="1">
          <a:off x="16318864" y="17303114"/>
          <a:ext cx="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85" name="【公民館】&#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86" name="直線コネクタ 585"/>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587" name="【公民館】&#10;有形固定資産減価償却率最大値テキスト"/>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588" name="直線コネクタ 587"/>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132097</xdr:rowOff>
    </xdr:from>
    <xdr:ext cx="405111" cy="259045"/>
    <xdr:sp macro="" textlink="">
      <xdr:nvSpPr>
        <xdr:cNvPr id="589" name="【公民館】&#10;有形固定資産減価償却率平均値テキスト"/>
        <xdr:cNvSpPr txBox="1"/>
      </xdr:nvSpPr>
      <xdr:spPr>
        <a:xfrm>
          <a:off x="16408400" y="1779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109220</xdr:rowOff>
    </xdr:from>
    <xdr:to>
      <xdr:col>23</xdr:col>
      <xdr:colOff>568325</xdr:colOff>
      <xdr:row>105</xdr:row>
      <xdr:rowOff>39370</xdr:rowOff>
    </xdr:to>
    <xdr:sp macro="" textlink="">
      <xdr:nvSpPr>
        <xdr:cNvPr id="590" name="フローチャート : 判断 589"/>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154939</xdr:rowOff>
    </xdr:from>
    <xdr:to>
      <xdr:col>22</xdr:col>
      <xdr:colOff>415925</xdr:colOff>
      <xdr:row>105</xdr:row>
      <xdr:rowOff>85089</xdr:rowOff>
    </xdr:to>
    <xdr:sp macro="" textlink="">
      <xdr:nvSpPr>
        <xdr:cNvPr id="591" name="フローチャート : 判断 590"/>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27305</xdr:rowOff>
    </xdr:from>
    <xdr:to>
      <xdr:col>23</xdr:col>
      <xdr:colOff>568325</xdr:colOff>
      <xdr:row>105</xdr:row>
      <xdr:rowOff>128905</xdr:rowOff>
    </xdr:to>
    <xdr:sp macro="" textlink="">
      <xdr:nvSpPr>
        <xdr:cNvPr id="597" name="円/楕円 596"/>
        <xdr:cNvSpPr/>
      </xdr:nvSpPr>
      <xdr:spPr>
        <a:xfrm>
          <a:off x="162687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5732</xdr:rowOff>
    </xdr:from>
    <xdr:ext cx="405111" cy="259045"/>
    <xdr:sp macro="" textlink="">
      <xdr:nvSpPr>
        <xdr:cNvPr id="598" name="【公民館】&#10;有形固定資産減価償却率該当値テキスト"/>
        <xdr:cNvSpPr txBox="1"/>
      </xdr:nvSpPr>
      <xdr:spPr>
        <a:xfrm>
          <a:off x="16408400"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67311</xdr:rowOff>
    </xdr:from>
    <xdr:to>
      <xdr:col>22</xdr:col>
      <xdr:colOff>415925</xdr:colOff>
      <xdr:row>105</xdr:row>
      <xdr:rowOff>168911</xdr:rowOff>
    </xdr:to>
    <xdr:sp macro="" textlink="">
      <xdr:nvSpPr>
        <xdr:cNvPr id="599" name="円/楕円 598"/>
        <xdr:cNvSpPr/>
      </xdr:nvSpPr>
      <xdr:spPr>
        <a:xfrm>
          <a:off x="15430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78105</xdr:rowOff>
    </xdr:from>
    <xdr:to>
      <xdr:col>23</xdr:col>
      <xdr:colOff>517525</xdr:colOff>
      <xdr:row>105</xdr:row>
      <xdr:rowOff>118111</xdr:rowOff>
    </xdr:to>
    <xdr:cxnSp macro="">
      <xdr:nvCxnSpPr>
        <xdr:cNvPr id="600" name="直線コネクタ 599"/>
        <xdr:cNvCxnSpPr/>
      </xdr:nvCxnSpPr>
      <xdr:spPr>
        <a:xfrm flipV="1">
          <a:off x="15481300" y="180803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101616</xdr:rowOff>
    </xdr:from>
    <xdr:ext cx="405111" cy="259045"/>
    <xdr:sp macro="" textlink="">
      <xdr:nvSpPr>
        <xdr:cNvPr id="601" name="n_1aveValue【公民館】&#10;有形固定資産減価償却率"/>
        <xdr:cNvSpPr txBox="1"/>
      </xdr:nvSpPr>
      <xdr:spPr>
        <a:xfrm>
          <a:off x="15266043"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160038</xdr:rowOff>
    </xdr:from>
    <xdr:ext cx="405111" cy="259045"/>
    <xdr:sp macro="" textlink="">
      <xdr:nvSpPr>
        <xdr:cNvPr id="602" name="n_1mainValue【公民館】&#10;有形固定資産減価償却率"/>
        <xdr:cNvSpPr txBox="1"/>
      </xdr:nvSpPr>
      <xdr:spPr>
        <a:xfrm>
          <a:off x="15266043"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3" name="直線コネクタ 6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4" name="テキスト ボックス 6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5" name="直線コネクタ 6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6" name="テキスト ボックス 6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7" name="直線コネクタ 6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8" name="テキスト ボックス 6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9" name="直線コネクタ 6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0" name="テキスト ボックス 6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1" name="直線コネクタ 6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2" name="テキスト ボックス 6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3" name="直線コネクタ 6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4" name="テキスト ボックス 6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152400</xdr:rowOff>
    </xdr:to>
    <xdr:cxnSp macro="">
      <xdr:nvCxnSpPr>
        <xdr:cNvPr id="628" name="直線コネクタ 627"/>
        <xdr:cNvCxnSpPr/>
      </xdr:nvCxnSpPr>
      <xdr:spPr>
        <a:xfrm flipV="1">
          <a:off x="22160864" y="1724297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29" name="【公民館】&#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30" name="直線コネクタ 629"/>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631" name="【公民館】&#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632" name="直線コネクタ 631"/>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168020</xdr:rowOff>
    </xdr:from>
    <xdr:ext cx="469744" cy="259045"/>
    <xdr:sp macro="" textlink="">
      <xdr:nvSpPr>
        <xdr:cNvPr id="633" name="【公民館】&#10;一人当たり面積平均値テキスト"/>
        <xdr:cNvSpPr txBox="1"/>
      </xdr:nvSpPr>
      <xdr:spPr>
        <a:xfrm>
          <a:off x="22250400" y="17827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145143</xdr:rowOff>
    </xdr:from>
    <xdr:to>
      <xdr:col>32</xdr:col>
      <xdr:colOff>238125</xdr:colOff>
      <xdr:row>105</xdr:row>
      <xdr:rowOff>75293</xdr:rowOff>
    </xdr:to>
    <xdr:sp macro="" textlink="">
      <xdr:nvSpPr>
        <xdr:cNvPr id="634" name="フローチャート : 判断 633"/>
        <xdr:cNvSpPr/>
      </xdr:nvSpPr>
      <xdr:spPr>
        <a:xfrm>
          <a:off x="22110700" y="1797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39007</xdr:rowOff>
    </xdr:from>
    <xdr:to>
      <xdr:col>31</xdr:col>
      <xdr:colOff>85725</xdr:colOff>
      <xdr:row>105</xdr:row>
      <xdr:rowOff>140607</xdr:rowOff>
    </xdr:to>
    <xdr:sp macro="" textlink="">
      <xdr:nvSpPr>
        <xdr:cNvPr id="635" name="フローチャート : 判断 634"/>
        <xdr:cNvSpPr/>
      </xdr:nvSpPr>
      <xdr:spPr>
        <a:xfrm>
          <a:off x="212725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6" name="テキスト ボックス 6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7" name="テキスト ボックス 6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8" name="テキスト ボックス 6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9" name="テキスト ボックス 6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0" name="テキスト ボックス 6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107043</xdr:rowOff>
    </xdr:from>
    <xdr:to>
      <xdr:col>32</xdr:col>
      <xdr:colOff>238125</xdr:colOff>
      <xdr:row>107</xdr:row>
      <xdr:rowOff>37193</xdr:rowOff>
    </xdr:to>
    <xdr:sp macro="" textlink="">
      <xdr:nvSpPr>
        <xdr:cNvPr id="641" name="円/楕円 640"/>
        <xdr:cNvSpPr/>
      </xdr:nvSpPr>
      <xdr:spPr>
        <a:xfrm>
          <a:off x="22110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85470</xdr:rowOff>
    </xdr:from>
    <xdr:ext cx="469744" cy="259045"/>
    <xdr:sp macro="" textlink="">
      <xdr:nvSpPr>
        <xdr:cNvPr id="642" name="【公民館】&#10;一人当たり面積該当値テキスト"/>
        <xdr:cNvSpPr txBox="1"/>
      </xdr:nvSpPr>
      <xdr:spPr>
        <a:xfrm>
          <a:off x="22250400"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107043</xdr:rowOff>
    </xdr:from>
    <xdr:to>
      <xdr:col>31</xdr:col>
      <xdr:colOff>85725</xdr:colOff>
      <xdr:row>107</xdr:row>
      <xdr:rowOff>37193</xdr:rowOff>
    </xdr:to>
    <xdr:sp macro="" textlink="">
      <xdr:nvSpPr>
        <xdr:cNvPr id="643" name="円/楕円 642"/>
        <xdr:cNvSpPr/>
      </xdr:nvSpPr>
      <xdr:spPr>
        <a:xfrm>
          <a:off x="2127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157843</xdr:rowOff>
    </xdr:from>
    <xdr:to>
      <xdr:col>32</xdr:col>
      <xdr:colOff>187325</xdr:colOff>
      <xdr:row>106</xdr:row>
      <xdr:rowOff>157843</xdr:rowOff>
    </xdr:to>
    <xdr:cxnSp macro="">
      <xdr:nvCxnSpPr>
        <xdr:cNvPr id="644" name="直線コネクタ 643"/>
        <xdr:cNvCxnSpPr/>
      </xdr:nvCxnSpPr>
      <xdr:spPr>
        <a:xfrm>
          <a:off x="21323300" y="1833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157134</xdr:rowOff>
    </xdr:from>
    <xdr:ext cx="469744" cy="259045"/>
    <xdr:sp macro="" textlink="">
      <xdr:nvSpPr>
        <xdr:cNvPr id="645" name="n_1aveValue【公民館】&#10;一人当たり面積"/>
        <xdr:cNvSpPr txBox="1"/>
      </xdr:nvSpPr>
      <xdr:spPr>
        <a:xfrm>
          <a:off x="21075727" y="1781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28320</xdr:rowOff>
    </xdr:from>
    <xdr:ext cx="469744" cy="259045"/>
    <xdr:sp macro="" textlink="">
      <xdr:nvSpPr>
        <xdr:cNvPr id="646" name="n_1mainValue【公民館】&#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7" name="正方形/長方形 6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8" name="正方形/長方形 6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9" name="テキスト ボックス 6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認定こども園・幼稚園・保育所については、有形固定資産減価償却率が全国平均よりも高くなっている。これについては、平成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年度に策定した奈良市幼保再編基本計画及び奈良市幼保再編基本計画に基づく奈良市幼保再編実施計画を平成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年度に策定し、再編を進めて改善を見込んでいる。平成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右京幼稚園、神功幼稚園及び神功保育園について、神功幼稚園及び神功保育園舎を分園活用し、東市幼稚園及び高円保育園については、高円保育園舎を活用して、それぞれ幼保連携型認定こども園に移行し、再編を推進した。　</a:t>
          </a:r>
          <a:endParaRPr lang="ja-JP" altLang="ja-JP" sz="1400">
            <a:effectLst/>
          </a:endParaRPr>
        </a:p>
        <a:p>
          <a:r>
            <a:rPr lang="ja-JP" altLang="ja-JP" sz="1100">
              <a:solidFill>
                <a:schemeClr val="dk1"/>
              </a:solidFill>
              <a:effectLst/>
              <a:latin typeface="+mn-lt"/>
              <a:ea typeface="+mn-ea"/>
              <a:cs typeface="+mn-cs"/>
            </a:rPr>
            <a:t>　学校施設については、平成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年度は有形固定資産減価償却率が類似団体よりも高くなっているが、平成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年度に学校規模適正化実施方針を策定し、規模の適正化を進めたことによる小学校の増改築や小中一貫校への移行等で、平成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年度は、類似団体平均よりも低くなっている。 </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360,459
357,465
276.94
126,719,276
126,155,277
422,425
75,022,708
209,189,282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166.1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156227</xdr:rowOff>
    </xdr:from>
    <xdr:ext cx="405111" cy="259045"/>
    <xdr:sp macro="" textlink="">
      <xdr:nvSpPr>
        <xdr:cNvPr id="61" name="【図書館】&#10;有形固定資産減価償却率平均値テキスト"/>
        <xdr:cNvSpPr txBox="1"/>
      </xdr:nvSpPr>
      <xdr:spPr>
        <a:xfrm>
          <a:off x="47244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116840</xdr:rowOff>
    </xdr:from>
    <xdr:to>
      <xdr:col>6</xdr:col>
      <xdr:colOff>561975</xdr:colOff>
      <xdr:row>35</xdr:row>
      <xdr:rowOff>46990</xdr:rowOff>
    </xdr:to>
    <xdr:sp macro="" textlink="">
      <xdr:nvSpPr>
        <xdr:cNvPr id="69" name="円/楕円 68"/>
        <xdr:cNvSpPr/>
      </xdr:nvSpPr>
      <xdr:spPr>
        <a:xfrm>
          <a:off x="4584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139717</xdr:rowOff>
    </xdr:from>
    <xdr:ext cx="405111" cy="259045"/>
    <xdr:sp macro="" textlink="">
      <xdr:nvSpPr>
        <xdr:cNvPr id="70" name="【図書館】&#10;有形固定資産減価償却率該当値テキスト"/>
        <xdr:cNvSpPr txBox="1"/>
      </xdr:nvSpPr>
      <xdr:spPr>
        <a:xfrm>
          <a:off x="4724400"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113030</xdr:rowOff>
    </xdr:from>
    <xdr:to>
      <xdr:col>5</xdr:col>
      <xdr:colOff>409575</xdr:colOff>
      <xdr:row>35</xdr:row>
      <xdr:rowOff>43180</xdr:rowOff>
    </xdr:to>
    <xdr:sp macro="" textlink="">
      <xdr:nvSpPr>
        <xdr:cNvPr id="71" name="円/楕円 70"/>
        <xdr:cNvSpPr/>
      </xdr:nvSpPr>
      <xdr:spPr>
        <a:xfrm>
          <a:off x="3746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163830</xdr:rowOff>
    </xdr:from>
    <xdr:to>
      <xdr:col>6</xdr:col>
      <xdr:colOff>511175</xdr:colOff>
      <xdr:row>34</xdr:row>
      <xdr:rowOff>167640</xdr:rowOff>
    </xdr:to>
    <xdr:cxnSp macro="">
      <xdr:nvCxnSpPr>
        <xdr:cNvPr id="72" name="直線コネクタ 71"/>
        <xdr:cNvCxnSpPr/>
      </xdr:nvCxnSpPr>
      <xdr:spPr>
        <a:xfrm>
          <a:off x="3797300" y="5993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87647</xdr:rowOff>
    </xdr:from>
    <xdr:ext cx="405111" cy="259045"/>
    <xdr:sp macro="" textlink="">
      <xdr:nvSpPr>
        <xdr:cNvPr id="73" name="n_1aveValue【図書館】&#10;有形固定資産減価償却率"/>
        <xdr:cNvSpPr txBox="1"/>
      </xdr:nvSpPr>
      <xdr:spPr>
        <a:xfrm>
          <a:off x="3582043"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59707</xdr:rowOff>
    </xdr:from>
    <xdr:ext cx="405111" cy="259045"/>
    <xdr:sp macro="" textlink="">
      <xdr:nvSpPr>
        <xdr:cNvPr id="74" name="n_1mainValue【図書館】&#10;有形固定資産減価償却率"/>
        <xdr:cNvSpPr txBox="1"/>
      </xdr:nvSpPr>
      <xdr:spPr>
        <a:xfrm>
          <a:off x="3582043"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8" name="直線コネクタ 97"/>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9"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0" name="直線コネクタ 99"/>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101" name="【図書館】&#10;一人当たり面積最大値テキスト"/>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102" name="直線コネクタ 101"/>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3"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4" name="フローチャート : 判断 103"/>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5" name="フローチャート : 判断 104"/>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101600</xdr:rowOff>
    </xdr:from>
    <xdr:to>
      <xdr:col>15</xdr:col>
      <xdr:colOff>231775</xdr:colOff>
      <xdr:row>41</xdr:row>
      <xdr:rowOff>31750</xdr:rowOff>
    </xdr:to>
    <xdr:sp macro="" textlink="">
      <xdr:nvSpPr>
        <xdr:cNvPr id="111" name="円/楕円 110"/>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16527</xdr:rowOff>
    </xdr:from>
    <xdr:ext cx="469744" cy="259045"/>
    <xdr:sp macro="" textlink="">
      <xdr:nvSpPr>
        <xdr:cNvPr id="112" name="【図書館】&#10;一人当たり面積該当値テキスト"/>
        <xdr:cNvSpPr txBox="1"/>
      </xdr:nvSpPr>
      <xdr:spPr>
        <a:xfrm>
          <a:off x="105664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101600</xdr:rowOff>
    </xdr:from>
    <xdr:to>
      <xdr:col>14</xdr:col>
      <xdr:colOff>79375</xdr:colOff>
      <xdr:row>41</xdr:row>
      <xdr:rowOff>31750</xdr:rowOff>
    </xdr:to>
    <xdr:sp macro="" textlink="">
      <xdr:nvSpPr>
        <xdr:cNvPr id="113" name="円/楕円 112"/>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152400</xdr:rowOff>
    </xdr:from>
    <xdr:to>
      <xdr:col>15</xdr:col>
      <xdr:colOff>180975</xdr:colOff>
      <xdr:row>40</xdr:row>
      <xdr:rowOff>152400</xdr:rowOff>
    </xdr:to>
    <xdr:cxnSp macro="">
      <xdr:nvCxnSpPr>
        <xdr:cNvPr id="114" name="直線コネクタ 113"/>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35</xdr:row>
      <xdr:rowOff>48277</xdr:rowOff>
    </xdr:from>
    <xdr:ext cx="469744" cy="259045"/>
    <xdr:sp macro="" textlink="">
      <xdr:nvSpPr>
        <xdr:cNvPr id="115" name="n_1ave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22877</xdr:rowOff>
    </xdr:from>
    <xdr:ext cx="469744" cy="259045"/>
    <xdr:sp macro="" textlink="">
      <xdr:nvSpPr>
        <xdr:cNvPr id="116"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9" name="直線コネクタ 138"/>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40"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41" name="直線コネクタ 140"/>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42"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43" name="直線コネクタ 142"/>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101363</xdr:rowOff>
    </xdr:from>
    <xdr:ext cx="405111" cy="259045"/>
    <xdr:sp macro="" textlink="">
      <xdr:nvSpPr>
        <xdr:cNvPr id="144" name="【体育館・プール】&#10;有形固定資産減価償却率平均値テキスト"/>
        <xdr:cNvSpPr txBox="1"/>
      </xdr:nvSpPr>
      <xdr:spPr>
        <a:xfrm>
          <a:off x="4724400" y="10216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45" name="フローチャート : 判断 144"/>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6" name="フローチャート : 判断 145"/>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109220</xdr:rowOff>
    </xdr:from>
    <xdr:to>
      <xdr:col>6</xdr:col>
      <xdr:colOff>561975</xdr:colOff>
      <xdr:row>59</xdr:row>
      <xdr:rowOff>39370</xdr:rowOff>
    </xdr:to>
    <xdr:sp macro="" textlink="">
      <xdr:nvSpPr>
        <xdr:cNvPr id="152" name="円/楕円 151"/>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132097</xdr:rowOff>
    </xdr:from>
    <xdr:ext cx="405111" cy="259045"/>
    <xdr:sp macro="" textlink="">
      <xdr:nvSpPr>
        <xdr:cNvPr id="153" name="【体育館・プール】&#10;有形固定資産減価償却率該当値テキスト"/>
        <xdr:cNvSpPr txBox="1"/>
      </xdr:nvSpPr>
      <xdr:spPr>
        <a:xfrm>
          <a:off x="47244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159512</xdr:rowOff>
    </xdr:from>
    <xdr:to>
      <xdr:col>5</xdr:col>
      <xdr:colOff>409575</xdr:colOff>
      <xdr:row>59</xdr:row>
      <xdr:rowOff>89662</xdr:rowOff>
    </xdr:to>
    <xdr:sp macro="" textlink="">
      <xdr:nvSpPr>
        <xdr:cNvPr id="154" name="円/楕円 153"/>
        <xdr:cNvSpPr/>
      </xdr:nvSpPr>
      <xdr:spPr>
        <a:xfrm>
          <a:off x="3746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160020</xdr:rowOff>
    </xdr:from>
    <xdr:to>
      <xdr:col>6</xdr:col>
      <xdr:colOff>511175</xdr:colOff>
      <xdr:row>59</xdr:row>
      <xdr:rowOff>38862</xdr:rowOff>
    </xdr:to>
    <xdr:cxnSp macro="">
      <xdr:nvCxnSpPr>
        <xdr:cNvPr id="155" name="直線コネクタ 154"/>
        <xdr:cNvCxnSpPr/>
      </xdr:nvCxnSpPr>
      <xdr:spPr>
        <a:xfrm flipV="1">
          <a:off x="3797300" y="101041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165371</xdr:rowOff>
    </xdr:from>
    <xdr:ext cx="405111" cy="259045"/>
    <xdr:sp macro="" textlink="">
      <xdr:nvSpPr>
        <xdr:cNvPr id="156" name="n_1aveValue【体育館・プール】&#10;有形固定資産減価償却率"/>
        <xdr:cNvSpPr txBox="1"/>
      </xdr:nvSpPr>
      <xdr:spPr>
        <a:xfrm>
          <a:off x="3582043"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106189</xdr:rowOff>
    </xdr:from>
    <xdr:ext cx="405111" cy="259045"/>
    <xdr:sp macro="" textlink="">
      <xdr:nvSpPr>
        <xdr:cNvPr id="157" name="n_1mainValue【体育館・プール】&#10;有形固定資産減価償却率"/>
        <xdr:cNvSpPr txBox="1"/>
      </xdr:nvSpPr>
      <xdr:spPr>
        <a:xfrm>
          <a:off x="3582043"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9" name="直線コネクタ 178"/>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80"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81" name="直線コネクタ 180"/>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82"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83" name="直線コネクタ 182"/>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56659</xdr:rowOff>
    </xdr:from>
    <xdr:ext cx="469744" cy="259045"/>
    <xdr:sp macro="" textlink="">
      <xdr:nvSpPr>
        <xdr:cNvPr id="184" name="【体育館・プール】&#10;一人当たり面積平均値テキスト"/>
        <xdr:cNvSpPr txBox="1"/>
      </xdr:nvSpPr>
      <xdr:spPr>
        <a:xfrm>
          <a:off x="105664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85" name="フローチャート : 判断 184"/>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86" name="フローチャート : 判断 185"/>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13208</xdr:rowOff>
    </xdr:from>
    <xdr:to>
      <xdr:col>15</xdr:col>
      <xdr:colOff>231775</xdr:colOff>
      <xdr:row>62</xdr:row>
      <xdr:rowOff>114808</xdr:rowOff>
    </xdr:to>
    <xdr:sp macro="" textlink="">
      <xdr:nvSpPr>
        <xdr:cNvPr id="192" name="円/楕円 191"/>
        <xdr:cNvSpPr/>
      </xdr:nvSpPr>
      <xdr:spPr>
        <a:xfrm>
          <a:off x="104267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163085</xdr:rowOff>
    </xdr:from>
    <xdr:ext cx="469744" cy="259045"/>
    <xdr:sp macro="" textlink="">
      <xdr:nvSpPr>
        <xdr:cNvPr id="193" name="【体育館・プール】&#10;一人当たり面積該当値テキスト"/>
        <xdr:cNvSpPr txBox="1"/>
      </xdr:nvSpPr>
      <xdr:spPr>
        <a:xfrm>
          <a:off x="10566400"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13208</xdr:rowOff>
    </xdr:from>
    <xdr:to>
      <xdr:col>14</xdr:col>
      <xdr:colOff>79375</xdr:colOff>
      <xdr:row>62</xdr:row>
      <xdr:rowOff>114808</xdr:rowOff>
    </xdr:to>
    <xdr:sp macro="" textlink="">
      <xdr:nvSpPr>
        <xdr:cNvPr id="194" name="円/楕円 193"/>
        <xdr:cNvSpPr/>
      </xdr:nvSpPr>
      <xdr:spPr>
        <a:xfrm>
          <a:off x="9588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64008</xdr:rowOff>
    </xdr:from>
    <xdr:to>
      <xdr:col>15</xdr:col>
      <xdr:colOff>180975</xdr:colOff>
      <xdr:row>62</xdr:row>
      <xdr:rowOff>64008</xdr:rowOff>
    </xdr:to>
    <xdr:cxnSp macro="">
      <xdr:nvCxnSpPr>
        <xdr:cNvPr id="195" name="直線コネクタ 194"/>
        <xdr:cNvCxnSpPr/>
      </xdr:nvCxnSpPr>
      <xdr:spPr>
        <a:xfrm>
          <a:off x="9639300" y="10693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17035</xdr:rowOff>
    </xdr:from>
    <xdr:ext cx="469744" cy="259045"/>
    <xdr:sp macro="" textlink="">
      <xdr:nvSpPr>
        <xdr:cNvPr id="196"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105935</xdr:rowOff>
    </xdr:from>
    <xdr:ext cx="469744" cy="259045"/>
    <xdr:sp macro="" textlink="">
      <xdr:nvSpPr>
        <xdr:cNvPr id="197" name="n_1mainValue【体育館・プール】&#10;一人当たり面積"/>
        <xdr:cNvSpPr txBox="1"/>
      </xdr:nvSpPr>
      <xdr:spPr>
        <a:xfrm>
          <a:off x="93917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9" name="直線コネクタ 20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0" name="テキスト ボックス 20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1" name="直線コネクタ 21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2" name="テキスト ボックス 21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3" name="直線コネクタ 21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4" name="テキスト ボックス 21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5" name="直線コネクタ 21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6" name="テキスト ボックス 21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7" name="直線コネクタ 21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8" name="テキスト ボックス 21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9" name="直線コネクタ 21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0" name="テキスト ボックス 21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2" name="テキスト ボックス 22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24" name="直線コネクタ 223"/>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25" name="【福祉施設】&#10;有形固定資産減価償却率最小値テキスト"/>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26" name="直線コネクタ 225"/>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27" name="【福祉施設】&#10;有形固定資産減価償却率最大値テキスト"/>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28" name="直線コネクタ 227"/>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155139</xdr:rowOff>
    </xdr:from>
    <xdr:ext cx="405111" cy="259045"/>
    <xdr:sp macro="" textlink="">
      <xdr:nvSpPr>
        <xdr:cNvPr id="229" name="【福祉施設】&#10;有形固定資産減価償却率平均値テキスト"/>
        <xdr:cNvSpPr txBox="1"/>
      </xdr:nvSpPr>
      <xdr:spPr>
        <a:xfrm>
          <a:off x="4724400" y="1421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230" name="フローチャート : 判断 229"/>
        <xdr:cNvSpPr/>
      </xdr:nvSpPr>
      <xdr:spPr>
        <a:xfrm>
          <a:off x="45847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231" name="フローチャート : 判断 230"/>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6894</xdr:rowOff>
    </xdr:from>
    <xdr:to>
      <xdr:col>6</xdr:col>
      <xdr:colOff>561975</xdr:colOff>
      <xdr:row>82</xdr:row>
      <xdr:rowOff>108494</xdr:rowOff>
    </xdr:to>
    <xdr:sp macro="" textlink="">
      <xdr:nvSpPr>
        <xdr:cNvPr id="237" name="円/楕円 236"/>
        <xdr:cNvSpPr/>
      </xdr:nvSpPr>
      <xdr:spPr>
        <a:xfrm>
          <a:off x="45847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29771</xdr:rowOff>
    </xdr:from>
    <xdr:ext cx="405111" cy="259045"/>
    <xdr:sp macro="" textlink="">
      <xdr:nvSpPr>
        <xdr:cNvPr id="238" name="【福祉施設】&#10;有形固定資産減価償却率該当値テキスト"/>
        <xdr:cNvSpPr txBox="1"/>
      </xdr:nvSpPr>
      <xdr:spPr>
        <a:xfrm>
          <a:off x="4724400" y="1391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75474</xdr:rowOff>
    </xdr:from>
    <xdr:to>
      <xdr:col>5</xdr:col>
      <xdr:colOff>409575</xdr:colOff>
      <xdr:row>83</xdr:row>
      <xdr:rowOff>5624</xdr:rowOff>
    </xdr:to>
    <xdr:sp macro="" textlink="">
      <xdr:nvSpPr>
        <xdr:cNvPr id="239" name="円/楕円 238"/>
        <xdr:cNvSpPr/>
      </xdr:nvSpPr>
      <xdr:spPr>
        <a:xfrm>
          <a:off x="3746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57694</xdr:rowOff>
    </xdr:from>
    <xdr:to>
      <xdr:col>6</xdr:col>
      <xdr:colOff>511175</xdr:colOff>
      <xdr:row>82</xdr:row>
      <xdr:rowOff>126274</xdr:rowOff>
    </xdr:to>
    <xdr:cxnSp macro="">
      <xdr:nvCxnSpPr>
        <xdr:cNvPr id="240" name="直線コネクタ 239"/>
        <xdr:cNvCxnSpPr/>
      </xdr:nvCxnSpPr>
      <xdr:spPr>
        <a:xfrm flipV="1">
          <a:off x="3797300" y="1411659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94722</xdr:rowOff>
    </xdr:from>
    <xdr:ext cx="405111" cy="259045"/>
    <xdr:sp macro="" textlink="">
      <xdr:nvSpPr>
        <xdr:cNvPr id="241" name="n_1aveValue【福祉施設】&#10;有形固定資産減価償却率"/>
        <xdr:cNvSpPr txBox="1"/>
      </xdr:nvSpPr>
      <xdr:spPr>
        <a:xfrm>
          <a:off x="3582043"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22151</xdr:rowOff>
    </xdr:from>
    <xdr:ext cx="405111" cy="259045"/>
    <xdr:sp macro="" textlink="">
      <xdr:nvSpPr>
        <xdr:cNvPr id="242" name="n_1mainValue【福祉施設】&#10;有形固定資産減価償却率"/>
        <xdr:cNvSpPr txBox="1"/>
      </xdr:nvSpPr>
      <xdr:spPr>
        <a:xfrm>
          <a:off x="3582043"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66" name="直線コネクタ 265"/>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67"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68" name="直線コネクタ 267"/>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69"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70" name="直線コネクタ 269"/>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143527</xdr:rowOff>
    </xdr:from>
    <xdr:ext cx="469744" cy="259045"/>
    <xdr:sp macro="" textlink="">
      <xdr:nvSpPr>
        <xdr:cNvPr id="271" name="【福祉施設】&#10;一人当たり面積平均値テキスト"/>
        <xdr:cNvSpPr txBox="1"/>
      </xdr:nvSpPr>
      <xdr:spPr>
        <a:xfrm>
          <a:off x="105664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72" name="フローチャート : 判断 271"/>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73" name="フローチャート : 判断 272"/>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101600</xdr:rowOff>
    </xdr:from>
    <xdr:to>
      <xdr:col>15</xdr:col>
      <xdr:colOff>231775</xdr:colOff>
      <xdr:row>83</xdr:row>
      <xdr:rowOff>31750</xdr:rowOff>
    </xdr:to>
    <xdr:sp macro="" textlink="">
      <xdr:nvSpPr>
        <xdr:cNvPr id="279" name="円/楕円 278"/>
        <xdr:cNvSpPr/>
      </xdr:nvSpPr>
      <xdr:spPr>
        <a:xfrm>
          <a:off x="10426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124477</xdr:rowOff>
    </xdr:from>
    <xdr:ext cx="469744" cy="259045"/>
    <xdr:sp macro="" textlink="">
      <xdr:nvSpPr>
        <xdr:cNvPr id="280" name="【福祉施設】&#10;一人当たり面積該当値テキスト"/>
        <xdr:cNvSpPr txBox="1"/>
      </xdr:nvSpPr>
      <xdr:spPr>
        <a:xfrm>
          <a:off x="105664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101600</xdr:rowOff>
    </xdr:from>
    <xdr:to>
      <xdr:col>14</xdr:col>
      <xdr:colOff>79375</xdr:colOff>
      <xdr:row>83</xdr:row>
      <xdr:rowOff>31750</xdr:rowOff>
    </xdr:to>
    <xdr:sp macro="" textlink="">
      <xdr:nvSpPr>
        <xdr:cNvPr id="281" name="円/楕円 280"/>
        <xdr:cNvSpPr/>
      </xdr:nvSpPr>
      <xdr:spPr>
        <a:xfrm>
          <a:off x="958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152400</xdr:rowOff>
    </xdr:from>
    <xdr:to>
      <xdr:col>15</xdr:col>
      <xdr:colOff>180975</xdr:colOff>
      <xdr:row>82</xdr:row>
      <xdr:rowOff>152400</xdr:rowOff>
    </xdr:to>
    <xdr:cxnSp macro="">
      <xdr:nvCxnSpPr>
        <xdr:cNvPr id="282" name="直線コネクタ 281"/>
        <xdr:cNvCxnSpPr/>
      </xdr:nvCxnSpPr>
      <xdr:spPr>
        <a:xfrm>
          <a:off x="9639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86377</xdr:rowOff>
    </xdr:from>
    <xdr:ext cx="469744" cy="259045"/>
    <xdr:sp macro="" textlink="">
      <xdr:nvSpPr>
        <xdr:cNvPr id="283" name="n_1aveValue【福祉施設】&#10;一人当たり面積"/>
        <xdr:cNvSpPr txBox="1"/>
      </xdr:nvSpPr>
      <xdr:spPr>
        <a:xfrm>
          <a:off x="9391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48277</xdr:rowOff>
    </xdr:from>
    <xdr:ext cx="469744" cy="259045"/>
    <xdr:sp macro="" textlink="">
      <xdr:nvSpPr>
        <xdr:cNvPr id="284" name="n_1mainValue【福祉施設】&#10;一人当たり面積"/>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5" name="テキスト ボックス 29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5" name="テキスト ボックス 30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309" name="直線コネクタ 308"/>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310"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311" name="直線コネクタ 310"/>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2"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3" name="直線コネクタ 312"/>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120032</xdr:rowOff>
    </xdr:from>
    <xdr:ext cx="405111" cy="259045"/>
    <xdr:sp macro="" textlink="">
      <xdr:nvSpPr>
        <xdr:cNvPr id="314" name="【市民会館】&#10;有形固定資産減価償却率平均値テキスト"/>
        <xdr:cNvSpPr txBox="1"/>
      </xdr:nvSpPr>
      <xdr:spPr>
        <a:xfrm>
          <a:off x="47244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315" name="フローチャート : 判断 314"/>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316" name="フローチャート : 判断 315"/>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80645</xdr:rowOff>
    </xdr:from>
    <xdr:to>
      <xdr:col>6</xdr:col>
      <xdr:colOff>561975</xdr:colOff>
      <xdr:row>104</xdr:row>
      <xdr:rowOff>10795</xdr:rowOff>
    </xdr:to>
    <xdr:sp macro="" textlink="">
      <xdr:nvSpPr>
        <xdr:cNvPr id="322" name="円/楕円 321"/>
        <xdr:cNvSpPr/>
      </xdr:nvSpPr>
      <xdr:spPr>
        <a:xfrm>
          <a:off x="45847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103522</xdr:rowOff>
    </xdr:from>
    <xdr:ext cx="405111" cy="259045"/>
    <xdr:sp macro="" textlink="">
      <xdr:nvSpPr>
        <xdr:cNvPr id="323" name="【市民会館】&#10;有形固定資産減価償却率該当値テキスト"/>
        <xdr:cNvSpPr txBox="1"/>
      </xdr:nvSpPr>
      <xdr:spPr>
        <a:xfrm>
          <a:off x="4724400"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120650</xdr:rowOff>
    </xdr:from>
    <xdr:to>
      <xdr:col>5</xdr:col>
      <xdr:colOff>409575</xdr:colOff>
      <xdr:row>104</xdr:row>
      <xdr:rowOff>50800</xdr:rowOff>
    </xdr:to>
    <xdr:sp macro="" textlink="">
      <xdr:nvSpPr>
        <xdr:cNvPr id="324" name="円/楕円 323"/>
        <xdr:cNvSpPr/>
      </xdr:nvSpPr>
      <xdr:spPr>
        <a:xfrm>
          <a:off x="3746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131445</xdr:rowOff>
    </xdr:from>
    <xdr:to>
      <xdr:col>6</xdr:col>
      <xdr:colOff>511175</xdr:colOff>
      <xdr:row>104</xdr:row>
      <xdr:rowOff>0</xdr:rowOff>
    </xdr:to>
    <xdr:cxnSp macro="">
      <xdr:nvCxnSpPr>
        <xdr:cNvPr id="325" name="直線コネクタ 324"/>
        <xdr:cNvCxnSpPr/>
      </xdr:nvCxnSpPr>
      <xdr:spPr>
        <a:xfrm flipV="1">
          <a:off x="3797300" y="177907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95266</xdr:rowOff>
    </xdr:from>
    <xdr:ext cx="405111" cy="259045"/>
    <xdr:sp macro="" textlink="">
      <xdr:nvSpPr>
        <xdr:cNvPr id="326" name="n_1aveValue【市民会館】&#10;有形固定資産減価償却率"/>
        <xdr:cNvSpPr txBox="1"/>
      </xdr:nvSpPr>
      <xdr:spPr>
        <a:xfrm>
          <a:off x="3582043"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67327</xdr:rowOff>
    </xdr:from>
    <xdr:ext cx="405111" cy="259045"/>
    <xdr:sp macro="" textlink="">
      <xdr:nvSpPr>
        <xdr:cNvPr id="327" name="n_1mainValue【市民会館】&#10;有形固定資産減価償却率"/>
        <xdr:cNvSpPr txBox="1"/>
      </xdr:nvSpPr>
      <xdr:spPr>
        <a:xfrm>
          <a:off x="3582043"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8" name="直線コネクタ 3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9" name="テキスト ボックス 33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0" name="直線コネクタ 3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1" name="テキスト ボックス 34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2" name="直線コネクタ 3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3" name="テキスト ボックス 34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4" name="直線コネクタ 3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5" name="テキスト ボックス 34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6" name="直線コネクタ 3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7" name="テキスト ボックス 34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9" name="テキスト ボックス 3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351" name="直線コネクタ 350"/>
        <xdr:cNvCxnSpPr/>
      </xdr:nvCxnSpPr>
      <xdr:spPr>
        <a:xfrm flipV="1">
          <a:off x="10476865" y="171958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352" name="【市民会館】&#10;一人当たり面積最小値テキスト"/>
        <xdr:cNvSpPr txBox="1"/>
      </xdr:nvSpPr>
      <xdr:spPr>
        <a:xfrm>
          <a:off x="10566400"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353" name="直線コネクタ 352"/>
        <xdr:cNvCxnSpPr/>
      </xdr:nvCxnSpPr>
      <xdr:spPr>
        <a:xfrm>
          <a:off x="10388600" y="185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54" name="【市民会館】&#10;一人当たり面積最大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55" name="直線コネクタ 354"/>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130827</xdr:rowOff>
    </xdr:from>
    <xdr:ext cx="469744" cy="259045"/>
    <xdr:sp macro="" textlink="">
      <xdr:nvSpPr>
        <xdr:cNvPr id="356" name="【市民会館】&#10;一人当たり面積平均値テキスト"/>
        <xdr:cNvSpPr txBox="1"/>
      </xdr:nvSpPr>
      <xdr:spPr>
        <a:xfrm>
          <a:off x="10566400" y="17618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57" name="フローチャート : 判断 356"/>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358" name="フローチャート : 判断 357"/>
        <xdr:cNvSpPr/>
      </xdr:nvSpPr>
      <xdr:spPr>
        <a:xfrm>
          <a:off x="9588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12700</xdr:rowOff>
    </xdr:from>
    <xdr:to>
      <xdr:col>15</xdr:col>
      <xdr:colOff>231775</xdr:colOff>
      <xdr:row>108</xdr:row>
      <xdr:rowOff>114300</xdr:rowOff>
    </xdr:to>
    <xdr:sp macro="" textlink="">
      <xdr:nvSpPr>
        <xdr:cNvPr id="364" name="円/楕円 363"/>
        <xdr:cNvSpPr/>
      </xdr:nvSpPr>
      <xdr:spPr>
        <a:xfrm>
          <a:off x="10426700" y="185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99077</xdr:rowOff>
    </xdr:from>
    <xdr:ext cx="469744" cy="259045"/>
    <xdr:sp macro="" textlink="">
      <xdr:nvSpPr>
        <xdr:cNvPr id="365" name="【市民会館】&#10;一人当たり面積該当値テキスト"/>
        <xdr:cNvSpPr txBox="1"/>
      </xdr:nvSpPr>
      <xdr:spPr>
        <a:xfrm>
          <a:off x="105664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12700</xdr:rowOff>
    </xdr:from>
    <xdr:to>
      <xdr:col>14</xdr:col>
      <xdr:colOff>79375</xdr:colOff>
      <xdr:row>108</xdr:row>
      <xdr:rowOff>114300</xdr:rowOff>
    </xdr:to>
    <xdr:sp macro="" textlink="">
      <xdr:nvSpPr>
        <xdr:cNvPr id="366" name="円/楕円 365"/>
        <xdr:cNvSpPr/>
      </xdr:nvSpPr>
      <xdr:spPr>
        <a:xfrm>
          <a:off x="9588500" y="185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63500</xdr:rowOff>
    </xdr:from>
    <xdr:to>
      <xdr:col>15</xdr:col>
      <xdr:colOff>180975</xdr:colOff>
      <xdr:row>108</xdr:row>
      <xdr:rowOff>63500</xdr:rowOff>
    </xdr:to>
    <xdr:cxnSp macro="">
      <xdr:nvCxnSpPr>
        <xdr:cNvPr id="367" name="直線コネクタ 366"/>
        <xdr:cNvCxnSpPr/>
      </xdr:nvCxnSpPr>
      <xdr:spPr>
        <a:xfrm>
          <a:off x="9639300" y="1858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102</xdr:row>
      <xdr:rowOff>3827</xdr:rowOff>
    </xdr:from>
    <xdr:ext cx="469744" cy="259045"/>
    <xdr:sp macro="" textlink="">
      <xdr:nvSpPr>
        <xdr:cNvPr id="368" name="n_1aveValue【市民会館】&#10;一人当たり面積"/>
        <xdr:cNvSpPr txBox="1"/>
      </xdr:nvSpPr>
      <xdr:spPr>
        <a:xfrm>
          <a:off x="93917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105427</xdr:rowOff>
    </xdr:from>
    <xdr:ext cx="469744" cy="259045"/>
    <xdr:sp macro="" textlink="">
      <xdr:nvSpPr>
        <xdr:cNvPr id="369" name="n_1mainValue【市民会館】&#10;一人当たり面積"/>
        <xdr:cNvSpPr txBox="1"/>
      </xdr:nvSpPr>
      <xdr:spPr>
        <a:xfrm>
          <a:off x="9391727" y="186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0" name="テキスト ボックス 37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1" name="直線コネクタ 38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2" name="テキスト ボックス 38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3" name="直線コネクタ 38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4" name="テキスト ボックス 38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5" name="直線コネクタ 38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6" name="テキスト ボックス 38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7" name="直線コネクタ 38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8" name="テキスト ボックス 38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xdr:rowOff>
    </xdr:from>
    <xdr:to>
      <xdr:col>23</xdr:col>
      <xdr:colOff>516889</xdr:colOff>
      <xdr:row>40</xdr:row>
      <xdr:rowOff>28194</xdr:rowOff>
    </xdr:to>
    <xdr:cxnSp macro="">
      <xdr:nvCxnSpPr>
        <xdr:cNvPr id="392" name="直線コネクタ 391"/>
        <xdr:cNvCxnSpPr/>
      </xdr:nvCxnSpPr>
      <xdr:spPr>
        <a:xfrm flipV="1">
          <a:off x="16318864" y="567004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32021</xdr:rowOff>
    </xdr:from>
    <xdr:ext cx="405111" cy="259045"/>
    <xdr:sp macro="" textlink="">
      <xdr:nvSpPr>
        <xdr:cNvPr id="393" name="【一般廃棄物処理施設】&#10;有形固定資産減価償却率最小値テキスト"/>
        <xdr:cNvSpPr txBox="1"/>
      </xdr:nvSpPr>
      <xdr:spPr>
        <a:xfrm>
          <a:off x="164084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28194</xdr:rowOff>
    </xdr:from>
    <xdr:to>
      <xdr:col>23</xdr:col>
      <xdr:colOff>606425</xdr:colOff>
      <xdr:row>40</xdr:row>
      <xdr:rowOff>28194</xdr:rowOff>
    </xdr:to>
    <xdr:cxnSp macro="">
      <xdr:nvCxnSpPr>
        <xdr:cNvPr id="394" name="直線コネクタ 393"/>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130319</xdr:rowOff>
    </xdr:from>
    <xdr:ext cx="405111" cy="259045"/>
    <xdr:sp macro="" textlink="">
      <xdr:nvSpPr>
        <xdr:cNvPr id="395" name="【一般廃棄物処理施設】&#10;有形固定資産減価償却率最大値テキスト"/>
        <xdr:cNvSpPr txBox="1"/>
      </xdr:nvSpPr>
      <xdr:spPr>
        <a:xfrm>
          <a:off x="164084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33</xdr:row>
      <xdr:rowOff>12192</xdr:rowOff>
    </xdr:from>
    <xdr:to>
      <xdr:col>23</xdr:col>
      <xdr:colOff>606425</xdr:colOff>
      <xdr:row>33</xdr:row>
      <xdr:rowOff>12192</xdr:rowOff>
    </xdr:to>
    <xdr:cxnSp macro="">
      <xdr:nvCxnSpPr>
        <xdr:cNvPr id="396" name="直線コネクタ 395"/>
        <xdr:cNvCxnSpPr/>
      </xdr:nvCxnSpPr>
      <xdr:spPr>
        <a:xfrm>
          <a:off x="16230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150131</xdr:rowOff>
    </xdr:from>
    <xdr:ext cx="405111" cy="259045"/>
    <xdr:sp macro="" textlink="">
      <xdr:nvSpPr>
        <xdr:cNvPr id="397" name="【一般廃棄物処理施設】&#10;有形固定資産減価償却率平均値テキスト"/>
        <xdr:cNvSpPr txBox="1"/>
      </xdr:nvSpPr>
      <xdr:spPr>
        <a:xfrm>
          <a:off x="16408400" y="6150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xdr:rowOff>
    </xdr:from>
    <xdr:to>
      <xdr:col>23</xdr:col>
      <xdr:colOff>568325</xdr:colOff>
      <xdr:row>36</xdr:row>
      <xdr:rowOff>101854</xdr:rowOff>
    </xdr:to>
    <xdr:sp macro="" textlink="">
      <xdr:nvSpPr>
        <xdr:cNvPr id="398" name="フローチャート : 判断 397"/>
        <xdr:cNvSpPr/>
      </xdr:nvSpPr>
      <xdr:spPr>
        <a:xfrm>
          <a:off x="162687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43688</xdr:rowOff>
    </xdr:from>
    <xdr:to>
      <xdr:col>22</xdr:col>
      <xdr:colOff>415925</xdr:colOff>
      <xdr:row>36</xdr:row>
      <xdr:rowOff>145288</xdr:rowOff>
    </xdr:to>
    <xdr:sp macro="" textlink="">
      <xdr:nvSpPr>
        <xdr:cNvPr id="399" name="フローチャート : 判断 398"/>
        <xdr:cNvSpPr/>
      </xdr:nvSpPr>
      <xdr:spPr>
        <a:xfrm>
          <a:off x="15430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132842</xdr:rowOff>
    </xdr:from>
    <xdr:to>
      <xdr:col>23</xdr:col>
      <xdr:colOff>568325</xdr:colOff>
      <xdr:row>33</xdr:row>
      <xdr:rowOff>62992</xdr:rowOff>
    </xdr:to>
    <xdr:sp macro="" textlink="">
      <xdr:nvSpPr>
        <xdr:cNvPr id="405" name="円/楕円 404"/>
        <xdr:cNvSpPr/>
      </xdr:nvSpPr>
      <xdr:spPr>
        <a:xfrm>
          <a:off x="16268700" y="561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85869</xdr:rowOff>
    </xdr:from>
    <xdr:ext cx="405111" cy="259045"/>
    <xdr:sp macro="" textlink="">
      <xdr:nvSpPr>
        <xdr:cNvPr id="406" name="【一般廃棄物処理施設】&#10;有形固定資産減価償却率該当値テキスト"/>
        <xdr:cNvSpPr txBox="1"/>
      </xdr:nvSpPr>
      <xdr:spPr>
        <a:xfrm>
          <a:off x="16408400" y="557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23114</xdr:rowOff>
    </xdr:from>
    <xdr:to>
      <xdr:col>22</xdr:col>
      <xdr:colOff>415925</xdr:colOff>
      <xdr:row>33</xdr:row>
      <xdr:rowOff>124714</xdr:rowOff>
    </xdr:to>
    <xdr:sp macro="" textlink="">
      <xdr:nvSpPr>
        <xdr:cNvPr id="407" name="円/楕円 406"/>
        <xdr:cNvSpPr/>
      </xdr:nvSpPr>
      <xdr:spPr>
        <a:xfrm>
          <a:off x="15430500" y="56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12192</xdr:rowOff>
    </xdr:from>
    <xdr:to>
      <xdr:col>23</xdr:col>
      <xdr:colOff>517525</xdr:colOff>
      <xdr:row>33</xdr:row>
      <xdr:rowOff>73914</xdr:rowOff>
    </xdr:to>
    <xdr:cxnSp macro="">
      <xdr:nvCxnSpPr>
        <xdr:cNvPr id="408" name="直線コネクタ 407"/>
        <xdr:cNvCxnSpPr/>
      </xdr:nvCxnSpPr>
      <xdr:spPr>
        <a:xfrm flipV="1">
          <a:off x="15481300" y="567004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136415</xdr:rowOff>
    </xdr:from>
    <xdr:ext cx="405111" cy="259045"/>
    <xdr:sp macro="" textlink="">
      <xdr:nvSpPr>
        <xdr:cNvPr id="409" name="n_1aveValue【一般廃棄物処理施設】&#10;有形固定資産減価償却率"/>
        <xdr:cNvSpPr txBox="1"/>
      </xdr:nvSpPr>
      <xdr:spPr>
        <a:xfrm>
          <a:off x="15266043"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141241</xdr:rowOff>
    </xdr:from>
    <xdr:ext cx="405111" cy="259045"/>
    <xdr:sp macro="" textlink="">
      <xdr:nvSpPr>
        <xdr:cNvPr id="410" name="n_1mainValue【一般廃棄物処理施設】&#10;有形固定資産減価償却率"/>
        <xdr:cNvSpPr txBox="1"/>
      </xdr:nvSpPr>
      <xdr:spPr>
        <a:xfrm>
          <a:off x="15266043" y="54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1" name="直線コネクタ 4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22" name="テキスト ボックス 42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3" name="直線コネクタ 4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4" name="テキスト ボックス 42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5" name="直線コネクタ 4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6" name="テキスト ボックス 42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7" name="直線コネクタ 4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8" name="テキスト ボックス 42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9" name="直線コネクタ 4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0" name="テキスト ボックス 42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24651</xdr:rowOff>
    </xdr:from>
    <xdr:to>
      <xdr:col>32</xdr:col>
      <xdr:colOff>186689</xdr:colOff>
      <xdr:row>42</xdr:row>
      <xdr:rowOff>17900</xdr:rowOff>
    </xdr:to>
    <xdr:cxnSp macro="">
      <xdr:nvCxnSpPr>
        <xdr:cNvPr id="434" name="直線コネクタ 433"/>
        <xdr:cNvCxnSpPr/>
      </xdr:nvCxnSpPr>
      <xdr:spPr>
        <a:xfrm flipV="1">
          <a:off x="22160864" y="5853951"/>
          <a:ext cx="0" cy="136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21727</xdr:rowOff>
    </xdr:from>
    <xdr:ext cx="469744" cy="259045"/>
    <xdr:sp macro="" textlink="">
      <xdr:nvSpPr>
        <xdr:cNvPr id="435" name="【一般廃棄物処理施設】&#10;一人当たり有形固定資産（償却資産）額最小値テキスト"/>
        <xdr:cNvSpPr txBox="1"/>
      </xdr:nvSpPr>
      <xdr:spPr>
        <a:xfrm>
          <a:off x="22250400" y="72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2,651</a:t>
          </a:r>
          <a:endParaRPr kumimoji="1" lang="ja-JP" altLang="en-US" sz="1000" b="1">
            <a:latin typeface="ＭＳ Ｐゴシック"/>
          </a:endParaRPr>
        </a:p>
      </xdr:txBody>
    </xdr:sp>
    <xdr:clientData/>
  </xdr:oneCellAnchor>
  <xdr:twoCellAnchor>
    <xdr:from>
      <xdr:col>32</xdr:col>
      <xdr:colOff>98425</xdr:colOff>
      <xdr:row>42</xdr:row>
      <xdr:rowOff>17900</xdr:rowOff>
    </xdr:from>
    <xdr:to>
      <xdr:col>32</xdr:col>
      <xdr:colOff>276225</xdr:colOff>
      <xdr:row>42</xdr:row>
      <xdr:rowOff>17900</xdr:rowOff>
    </xdr:to>
    <xdr:cxnSp macro="">
      <xdr:nvCxnSpPr>
        <xdr:cNvPr id="436" name="直線コネクタ 435"/>
        <xdr:cNvCxnSpPr/>
      </xdr:nvCxnSpPr>
      <xdr:spPr>
        <a:xfrm>
          <a:off x="22072600" y="72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142778</xdr:rowOff>
    </xdr:from>
    <xdr:ext cx="599010" cy="259045"/>
    <xdr:sp macro="" textlink="">
      <xdr:nvSpPr>
        <xdr:cNvPr id="437" name="【一般廃棄物処理施設】&#10;一人当たり有形固定資産（償却資産）額最大値テキスト"/>
        <xdr:cNvSpPr txBox="1"/>
      </xdr:nvSpPr>
      <xdr:spPr>
        <a:xfrm>
          <a:off x="22250400" y="56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181,765</a:t>
          </a:r>
          <a:endParaRPr kumimoji="1" lang="ja-JP" altLang="en-US" sz="1000" b="1">
            <a:latin typeface="ＭＳ Ｐゴシック"/>
          </a:endParaRPr>
        </a:p>
      </xdr:txBody>
    </xdr:sp>
    <xdr:clientData/>
  </xdr:oneCellAnchor>
  <xdr:twoCellAnchor>
    <xdr:from>
      <xdr:col>32</xdr:col>
      <xdr:colOff>98425</xdr:colOff>
      <xdr:row>34</xdr:row>
      <xdr:rowOff>24651</xdr:rowOff>
    </xdr:from>
    <xdr:to>
      <xdr:col>32</xdr:col>
      <xdr:colOff>276225</xdr:colOff>
      <xdr:row>34</xdr:row>
      <xdr:rowOff>24651</xdr:rowOff>
    </xdr:to>
    <xdr:cxnSp macro="">
      <xdr:nvCxnSpPr>
        <xdr:cNvPr id="438" name="直線コネクタ 437"/>
        <xdr:cNvCxnSpPr/>
      </xdr:nvCxnSpPr>
      <xdr:spPr>
        <a:xfrm>
          <a:off x="22072600" y="58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75661</xdr:rowOff>
    </xdr:from>
    <xdr:ext cx="534377" cy="259045"/>
    <xdr:sp macro="" textlink="">
      <xdr:nvSpPr>
        <xdr:cNvPr id="439" name="【一般廃棄物処理施設】&#10;一人当たり有形固定資産（償却資産）額平均値テキスト"/>
        <xdr:cNvSpPr txBox="1"/>
      </xdr:nvSpPr>
      <xdr:spPr>
        <a:xfrm>
          <a:off x="22250400" y="6762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97234</xdr:rowOff>
    </xdr:from>
    <xdr:to>
      <xdr:col>32</xdr:col>
      <xdr:colOff>238125</xdr:colOff>
      <xdr:row>40</xdr:row>
      <xdr:rowOff>27384</xdr:rowOff>
    </xdr:to>
    <xdr:sp macro="" textlink="">
      <xdr:nvSpPr>
        <xdr:cNvPr id="440" name="フローチャート : 判断 439"/>
        <xdr:cNvSpPr/>
      </xdr:nvSpPr>
      <xdr:spPr>
        <a:xfrm>
          <a:off x="22110700" y="678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2228</xdr:rowOff>
    </xdr:from>
    <xdr:to>
      <xdr:col>31</xdr:col>
      <xdr:colOff>85725</xdr:colOff>
      <xdr:row>39</xdr:row>
      <xdr:rowOff>103828</xdr:rowOff>
    </xdr:to>
    <xdr:sp macro="" textlink="">
      <xdr:nvSpPr>
        <xdr:cNvPr id="441" name="フローチャート : 判断 440"/>
        <xdr:cNvSpPr/>
      </xdr:nvSpPr>
      <xdr:spPr>
        <a:xfrm>
          <a:off x="21272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96510</xdr:rowOff>
    </xdr:from>
    <xdr:to>
      <xdr:col>32</xdr:col>
      <xdr:colOff>238125</xdr:colOff>
      <xdr:row>40</xdr:row>
      <xdr:rowOff>26660</xdr:rowOff>
    </xdr:to>
    <xdr:sp macro="" textlink="">
      <xdr:nvSpPr>
        <xdr:cNvPr id="447" name="円/楕円 446"/>
        <xdr:cNvSpPr/>
      </xdr:nvSpPr>
      <xdr:spPr>
        <a:xfrm>
          <a:off x="22110700" y="678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119387</xdr:rowOff>
    </xdr:from>
    <xdr:ext cx="534377" cy="259045"/>
    <xdr:sp macro="" textlink="">
      <xdr:nvSpPr>
        <xdr:cNvPr id="448" name="【一般廃棄物処理施設】&#10;一人当たり有形固定資産（償却資産）額該当値テキスト"/>
        <xdr:cNvSpPr txBox="1"/>
      </xdr:nvSpPr>
      <xdr:spPr>
        <a:xfrm>
          <a:off x="22250400" y="663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53,168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98361</xdr:rowOff>
    </xdr:from>
    <xdr:to>
      <xdr:col>31</xdr:col>
      <xdr:colOff>85725</xdr:colOff>
      <xdr:row>40</xdr:row>
      <xdr:rowOff>28511</xdr:rowOff>
    </xdr:to>
    <xdr:sp macro="" textlink="">
      <xdr:nvSpPr>
        <xdr:cNvPr id="449" name="円/楕円 448"/>
        <xdr:cNvSpPr/>
      </xdr:nvSpPr>
      <xdr:spPr>
        <a:xfrm>
          <a:off x="21272500" y="67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147310</xdr:rowOff>
    </xdr:from>
    <xdr:to>
      <xdr:col>32</xdr:col>
      <xdr:colOff>187325</xdr:colOff>
      <xdr:row>39</xdr:row>
      <xdr:rowOff>149161</xdr:rowOff>
    </xdr:to>
    <xdr:cxnSp macro="">
      <xdr:nvCxnSpPr>
        <xdr:cNvPr id="450" name="直線コネクタ 449"/>
        <xdr:cNvCxnSpPr/>
      </xdr:nvCxnSpPr>
      <xdr:spPr>
        <a:xfrm flipV="1">
          <a:off x="21323300" y="6833860"/>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120355</xdr:rowOff>
    </xdr:from>
    <xdr:ext cx="534377" cy="259045"/>
    <xdr:sp macro="" textlink="">
      <xdr:nvSpPr>
        <xdr:cNvPr id="451" name="n_1aveValue【一般廃棄物処理施設】&#10;一人当たり有形固定資産（償却資産）額"/>
        <xdr:cNvSpPr txBox="1"/>
      </xdr:nvSpPr>
      <xdr:spPr>
        <a:xfrm>
          <a:off x="210434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65,541</a:t>
          </a:r>
          <a:endParaRPr kumimoji="1" lang="ja-JP" altLang="en-US" sz="1000" b="1">
            <a:solidFill>
              <a:srgbClr val="000080"/>
            </a:solidFill>
            <a:latin typeface="ＭＳ Ｐゴシック"/>
          </a:endParaRPr>
        </a:p>
      </xdr:txBody>
    </xdr:sp>
    <xdr:clientData/>
  </xdr:oneCellAnchor>
  <xdr:oneCellAnchor>
    <xdr:from>
      <xdr:col>30</xdr:col>
      <xdr:colOff>440836</xdr:colOff>
      <xdr:row>40</xdr:row>
      <xdr:rowOff>19638</xdr:rowOff>
    </xdr:from>
    <xdr:ext cx="534377" cy="259045"/>
    <xdr:sp macro="" textlink="">
      <xdr:nvSpPr>
        <xdr:cNvPr id="452" name="n_1mainValue【一般廃棄物処理施設】&#10;一人当たり有形固定資産（償却資産）額"/>
        <xdr:cNvSpPr txBox="1"/>
      </xdr:nvSpPr>
      <xdr:spPr>
        <a:xfrm>
          <a:off x="21043411" y="687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3" name="テキスト ボックス 46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4" name="直線コネクタ 4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5" name="テキスト ボックス 4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6" name="直線コネクタ 4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7" name="テキスト ボックス 4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8" name="直線コネクタ 4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9" name="テキスト ボックス 4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0" name="直線コネクタ 4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1" name="テキスト ボックス 4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2" name="直線コネクタ 4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3" name="テキスト ボックス 4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5" name="テキスト ボックス 4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77" name="直線コネクタ 476"/>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78" name="【保健センター・保健所】&#10;有形固定資産減価償却率最小値テキスト"/>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79" name="直線コネクタ 478"/>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80" name="【保健センター・保健所】&#10;有形固定資産減価償却率最大値テキスト"/>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81" name="直線コネクタ 480"/>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116857</xdr:rowOff>
    </xdr:from>
    <xdr:ext cx="405111" cy="259045"/>
    <xdr:sp macro="" textlink="">
      <xdr:nvSpPr>
        <xdr:cNvPr id="482" name="【保健センター・保健所】&#10;有形固定資産減価償却率平均値テキスト"/>
        <xdr:cNvSpPr txBox="1"/>
      </xdr:nvSpPr>
      <xdr:spPr>
        <a:xfrm>
          <a:off x="164084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83" name="フローチャート : 判断 482"/>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484" name="フローチャート : 判断 483"/>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170180</xdr:rowOff>
    </xdr:from>
    <xdr:to>
      <xdr:col>23</xdr:col>
      <xdr:colOff>568325</xdr:colOff>
      <xdr:row>60</xdr:row>
      <xdr:rowOff>100330</xdr:rowOff>
    </xdr:to>
    <xdr:sp macro="" textlink="">
      <xdr:nvSpPr>
        <xdr:cNvPr id="490" name="円/楕円 489"/>
        <xdr:cNvSpPr/>
      </xdr:nvSpPr>
      <xdr:spPr>
        <a:xfrm>
          <a:off x="16268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148607</xdr:rowOff>
    </xdr:from>
    <xdr:ext cx="405111" cy="259045"/>
    <xdr:sp macro="" textlink="">
      <xdr:nvSpPr>
        <xdr:cNvPr id="491" name="【保健センター・保健所】&#10;有形固定資産減価償却率該当値テキスト"/>
        <xdr:cNvSpPr txBox="1"/>
      </xdr:nvSpPr>
      <xdr:spPr>
        <a:xfrm>
          <a:off x="164084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90170</xdr:rowOff>
    </xdr:from>
    <xdr:to>
      <xdr:col>22</xdr:col>
      <xdr:colOff>415925</xdr:colOff>
      <xdr:row>61</xdr:row>
      <xdr:rowOff>20320</xdr:rowOff>
    </xdr:to>
    <xdr:sp macro="" textlink="">
      <xdr:nvSpPr>
        <xdr:cNvPr id="492" name="円/楕円 491"/>
        <xdr:cNvSpPr/>
      </xdr:nvSpPr>
      <xdr:spPr>
        <a:xfrm>
          <a:off x="15430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49530</xdr:rowOff>
    </xdr:from>
    <xdr:to>
      <xdr:col>23</xdr:col>
      <xdr:colOff>517525</xdr:colOff>
      <xdr:row>60</xdr:row>
      <xdr:rowOff>140970</xdr:rowOff>
    </xdr:to>
    <xdr:cxnSp macro="">
      <xdr:nvCxnSpPr>
        <xdr:cNvPr id="493" name="直線コネクタ 492"/>
        <xdr:cNvCxnSpPr/>
      </xdr:nvCxnSpPr>
      <xdr:spPr>
        <a:xfrm flipV="1">
          <a:off x="15481300" y="1033653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29227</xdr:rowOff>
    </xdr:from>
    <xdr:ext cx="405111" cy="259045"/>
    <xdr:sp macro="" textlink="">
      <xdr:nvSpPr>
        <xdr:cNvPr id="494" name="n_1aveValue【保健センター・保健所】&#10;有形固定資産減価償却率"/>
        <xdr:cNvSpPr txBox="1"/>
      </xdr:nvSpPr>
      <xdr:spPr>
        <a:xfrm>
          <a:off x="15266043"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11447</xdr:rowOff>
    </xdr:from>
    <xdr:ext cx="405111" cy="259045"/>
    <xdr:sp macro="" textlink="">
      <xdr:nvSpPr>
        <xdr:cNvPr id="495" name="n_1mainValue【保健センター・保健所】&#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6" name="直線コネクタ 50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7" name="テキスト ボックス 50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8" name="直線コネクタ 50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9" name="テキスト ボックス 50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0" name="直線コネクタ 50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1" name="テキスト ボックス 51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2" name="直線コネクタ 51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3" name="テキスト ボックス 51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5" name="テキスト ボックス 5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517" name="直線コネクタ 516"/>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518"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519" name="直線コネクタ 518"/>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520"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521" name="直線コネクタ 520"/>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41927</xdr:rowOff>
    </xdr:from>
    <xdr:ext cx="469744" cy="259045"/>
    <xdr:sp macro="" textlink="">
      <xdr:nvSpPr>
        <xdr:cNvPr id="522" name="【保健センター・保健所】&#10;一人当たり面積平均値テキスト"/>
        <xdr:cNvSpPr txBox="1"/>
      </xdr:nvSpPr>
      <xdr:spPr>
        <a:xfrm>
          <a:off x="222504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523" name="フローチャート : 判断 522"/>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524" name="フローチャート : 判断 523"/>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143510</xdr:rowOff>
    </xdr:from>
    <xdr:to>
      <xdr:col>32</xdr:col>
      <xdr:colOff>238125</xdr:colOff>
      <xdr:row>56</xdr:row>
      <xdr:rowOff>73660</xdr:rowOff>
    </xdr:to>
    <xdr:sp macro="" textlink="">
      <xdr:nvSpPr>
        <xdr:cNvPr id="530" name="円/楕円 529"/>
        <xdr:cNvSpPr/>
      </xdr:nvSpPr>
      <xdr:spPr>
        <a:xfrm>
          <a:off x="22110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96537</xdr:rowOff>
    </xdr:from>
    <xdr:ext cx="469744" cy="259045"/>
    <xdr:sp macro="" textlink="">
      <xdr:nvSpPr>
        <xdr:cNvPr id="531" name="【保健センター・保健所】&#10;一人当たり面積該当値テキスト"/>
        <xdr:cNvSpPr txBox="1"/>
      </xdr:nvSpPr>
      <xdr:spPr>
        <a:xfrm>
          <a:off x="22250400" y="952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143510</xdr:rowOff>
    </xdr:from>
    <xdr:to>
      <xdr:col>31</xdr:col>
      <xdr:colOff>85725</xdr:colOff>
      <xdr:row>56</xdr:row>
      <xdr:rowOff>73660</xdr:rowOff>
    </xdr:to>
    <xdr:sp macro="" textlink="">
      <xdr:nvSpPr>
        <xdr:cNvPr id="532" name="円/楕円 531"/>
        <xdr:cNvSpPr/>
      </xdr:nvSpPr>
      <xdr:spPr>
        <a:xfrm>
          <a:off x="21272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22860</xdr:rowOff>
    </xdr:from>
    <xdr:to>
      <xdr:col>32</xdr:col>
      <xdr:colOff>187325</xdr:colOff>
      <xdr:row>56</xdr:row>
      <xdr:rowOff>22860</xdr:rowOff>
    </xdr:to>
    <xdr:cxnSp macro="">
      <xdr:nvCxnSpPr>
        <xdr:cNvPr id="533" name="直線コネクタ 532"/>
        <xdr:cNvCxnSpPr/>
      </xdr:nvCxnSpPr>
      <xdr:spPr>
        <a:xfrm>
          <a:off x="21323300" y="9624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64787</xdr:rowOff>
    </xdr:from>
    <xdr:ext cx="469744" cy="259045"/>
    <xdr:sp macro="" textlink="">
      <xdr:nvSpPr>
        <xdr:cNvPr id="534" name="n_1aveValue【保健センター・保健所】&#10;一人当たり面積"/>
        <xdr:cNvSpPr txBox="1"/>
      </xdr:nvSpPr>
      <xdr:spPr>
        <a:xfrm>
          <a:off x="210757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90187</xdr:rowOff>
    </xdr:from>
    <xdr:ext cx="469744" cy="259045"/>
    <xdr:sp macro="" textlink="">
      <xdr:nvSpPr>
        <xdr:cNvPr id="535" name="n_1mainValue【保健センター・保健所】&#10;一人当たり面積"/>
        <xdr:cNvSpPr txBox="1"/>
      </xdr:nvSpPr>
      <xdr:spPr>
        <a:xfrm>
          <a:off x="210757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3" name="正方形/長方形 5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4" name="テキスト ボックス 5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5" name="直線コネクタ 5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46" name="テキスト ボックス 54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47" name="直線コネクタ 5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48" name="テキスト ボックス 54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49" name="直線コネクタ 5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0" name="テキスト ボックス 5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51" name="直線コネクタ 5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52" name="テキスト ボックス 5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53" name="直線コネクタ 5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54" name="テキスト ボックス 5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55" name="直線コネクタ 5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56" name="テキスト ボックス 5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57" name="直線コネクタ 5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58" name="テキスト ボックス 55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9" name="直線コネクタ 5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0" name="テキスト ボックス 55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109945</xdr:rowOff>
    </xdr:from>
    <xdr:to>
      <xdr:col>23</xdr:col>
      <xdr:colOff>516889</xdr:colOff>
      <xdr:row>87</xdr:row>
      <xdr:rowOff>46264</xdr:rowOff>
    </xdr:to>
    <xdr:cxnSp macro="">
      <xdr:nvCxnSpPr>
        <xdr:cNvPr id="562" name="直線コネクタ 561"/>
        <xdr:cNvCxnSpPr/>
      </xdr:nvCxnSpPr>
      <xdr:spPr>
        <a:xfrm flipV="1">
          <a:off x="16318864" y="1348304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563" name="【消防施設】&#10;有形固定資産減価償却率最小値テキスト"/>
        <xdr:cNvSpPr txBox="1"/>
      </xdr:nvSpPr>
      <xdr:spPr>
        <a:xfrm>
          <a:off x="164084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564" name="直線コネクタ 563"/>
        <xdr:cNvCxnSpPr/>
      </xdr:nvCxnSpPr>
      <xdr:spPr>
        <a:xfrm>
          <a:off x="16230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56622</xdr:rowOff>
    </xdr:from>
    <xdr:ext cx="405111" cy="259045"/>
    <xdr:sp macro="" textlink="">
      <xdr:nvSpPr>
        <xdr:cNvPr id="565" name="【消防施設】&#10;有形固定資産減価償却率最大値テキスト"/>
        <xdr:cNvSpPr txBox="1"/>
      </xdr:nvSpPr>
      <xdr:spPr>
        <a:xfrm>
          <a:off x="164084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109945</xdr:rowOff>
    </xdr:from>
    <xdr:to>
      <xdr:col>23</xdr:col>
      <xdr:colOff>606425</xdr:colOff>
      <xdr:row>78</xdr:row>
      <xdr:rowOff>109945</xdr:rowOff>
    </xdr:to>
    <xdr:cxnSp macro="">
      <xdr:nvCxnSpPr>
        <xdr:cNvPr id="566" name="直線コネクタ 565"/>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24509</xdr:rowOff>
    </xdr:from>
    <xdr:ext cx="405111" cy="259045"/>
    <xdr:sp macro="" textlink="">
      <xdr:nvSpPr>
        <xdr:cNvPr id="567" name="【消防施設】&#10;有形固定資産減価償却率平均値テキスト"/>
        <xdr:cNvSpPr txBox="1"/>
      </xdr:nvSpPr>
      <xdr:spPr>
        <a:xfrm>
          <a:off x="16408400" y="1408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46082</xdr:rowOff>
    </xdr:from>
    <xdr:to>
      <xdr:col>23</xdr:col>
      <xdr:colOff>568325</xdr:colOff>
      <xdr:row>82</xdr:row>
      <xdr:rowOff>147682</xdr:rowOff>
    </xdr:to>
    <xdr:sp macro="" textlink="">
      <xdr:nvSpPr>
        <xdr:cNvPr id="568" name="フローチャート : 判断 567"/>
        <xdr:cNvSpPr/>
      </xdr:nvSpPr>
      <xdr:spPr>
        <a:xfrm>
          <a:off x="162687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109764</xdr:rowOff>
    </xdr:from>
    <xdr:to>
      <xdr:col>22</xdr:col>
      <xdr:colOff>415925</xdr:colOff>
      <xdr:row>82</xdr:row>
      <xdr:rowOff>39914</xdr:rowOff>
    </xdr:to>
    <xdr:sp macro="" textlink="">
      <xdr:nvSpPr>
        <xdr:cNvPr id="569" name="フローチャート : 判断 568"/>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0" name="テキスト ボックス 5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1" name="テキスト ボックス 5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2" name="テキスト ボックス 5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3" name="テキスト ボックス 5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4" name="テキスト ボックス 5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34652</xdr:rowOff>
    </xdr:from>
    <xdr:to>
      <xdr:col>23</xdr:col>
      <xdr:colOff>568325</xdr:colOff>
      <xdr:row>81</xdr:row>
      <xdr:rowOff>136252</xdr:rowOff>
    </xdr:to>
    <xdr:sp macro="" textlink="">
      <xdr:nvSpPr>
        <xdr:cNvPr id="575" name="円/楕円 574"/>
        <xdr:cNvSpPr/>
      </xdr:nvSpPr>
      <xdr:spPr>
        <a:xfrm>
          <a:off x="162687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57529</xdr:rowOff>
    </xdr:from>
    <xdr:ext cx="405111" cy="259045"/>
    <xdr:sp macro="" textlink="">
      <xdr:nvSpPr>
        <xdr:cNvPr id="576" name="【消防施設】&#10;有形固定資産減価償却率該当値テキスト"/>
        <xdr:cNvSpPr txBox="1"/>
      </xdr:nvSpPr>
      <xdr:spPr>
        <a:xfrm>
          <a:off x="16408400" y="137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99968</xdr:rowOff>
    </xdr:from>
    <xdr:to>
      <xdr:col>22</xdr:col>
      <xdr:colOff>415925</xdr:colOff>
      <xdr:row>82</xdr:row>
      <xdr:rowOff>30118</xdr:rowOff>
    </xdr:to>
    <xdr:sp macro="" textlink="">
      <xdr:nvSpPr>
        <xdr:cNvPr id="577" name="円/楕円 576"/>
        <xdr:cNvSpPr/>
      </xdr:nvSpPr>
      <xdr:spPr>
        <a:xfrm>
          <a:off x="15430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85452</xdr:rowOff>
    </xdr:from>
    <xdr:to>
      <xdr:col>23</xdr:col>
      <xdr:colOff>517525</xdr:colOff>
      <xdr:row>81</xdr:row>
      <xdr:rowOff>150768</xdr:rowOff>
    </xdr:to>
    <xdr:cxnSp macro="">
      <xdr:nvCxnSpPr>
        <xdr:cNvPr id="578" name="直線コネクタ 577"/>
        <xdr:cNvCxnSpPr/>
      </xdr:nvCxnSpPr>
      <xdr:spPr>
        <a:xfrm flipV="1">
          <a:off x="15481300" y="13972902"/>
          <a:ext cx="8382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31041</xdr:rowOff>
    </xdr:from>
    <xdr:ext cx="405111" cy="259045"/>
    <xdr:sp macro="" textlink="">
      <xdr:nvSpPr>
        <xdr:cNvPr id="579" name="n_1aveValue【消防施設】&#10;有形固定資産減価償却率"/>
        <xdr:cNvSpPr txBox="1"/>
      </xdr:nvSpPr>
      <xdr:spPr>
        <a:xfrm>
          <a:off x="15266043"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46645</xdr:rowOff>
    </xdr:from>
    <xdr:ext cx="405111" cy="259045"/>
    <xdr:sp macro="" textlink="">
      <xdr:nvSpPr>
        <xdr:cNvPr id="580" name="n_1mainValue【消防施設】&#10;有形固定資産減価償却率"/>
        <xdr:cNvSpPr txBox="1"/>
      </xdr:nvSpPr>
      <xdr:spPr>
        <a:xfrm>
          <a:off x="15266043"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604" name="直線コネクタ 603"/>
        <xdr:cNvCxnSpPr/>
      </xdr:nvCxnSpPr>
      <xdr:spPr>
        <a:xfrm flipV="1">
          <a:off x="22160864" y="134683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605"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606" name="直線コネクタ 605"/>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607" name="【消防施設】&#10;一人当たり面積最大値テキスト"/>
        <xdr:cNvSpPr txBox="1"/>
      </xdr:nvSpPr>
      <xdr:spPr>
        <a:xfrm>
          <a:off x="22250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608" name="直線コネクタ 607"/>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162577</xdr:rowOff>
    </xdr:from>
    <xdr:ext cx="469744" cy="259045"/>
    <xdr:sp macro="" textlink="">
      <xdr:nvSpPr>
        <xdr:cNvPr id="609" name="【消防施設】&#10;一人当たり面積平均値テキスト"/>
        <xdr:cNvSpPr txBox="1"/>
      </xdr:nvSpPr>
      <xdr:spPr>
        <a:xfrm>
          <a:off x="222504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610" name="フローチャート : 判断 609"/>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611" name="フローチャート : 判断 610"/>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101600</xdr:rowOff>
    </xdr:from>
    <xdr:to>
      <xdr:col>32</xdr:col>
      <xdr:colOff>238125</xdr:colOff>
      <xdr:row>84</xdr:row>
      <xdr:rowOff>31750</xdr:rowOff>
    </xdr:to>
    <xdr:sp macro="" textlink="">
      <xdr:nvSpPr>
        <xdr:cNvPr id="617" name="円/楕円 616"/>
        <xdr:cNvSpPr/>
      </xdr:nvSpPr>
      <xdr:spPr>
        <a:xfrm>
          <a:off x="22110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80027</xdr:rowOff>
    </xdr:from>
    <xdr:ext cx="469744" cy="259045"/>
    <xdr:sp macro="" textlink="">
      <xdr:nvSpPr>
        <xdr:cNvPr id="618" name="【消防施設】&#10;一人当たり面積該当値テキスト"/>
        <xdr:cNvSpPr txBox="1"/>
      </xdr:nvSpPr>
      <xdr:spPr>
        <a:xfrm>
          <a:off x="2225040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101600</xdr:rowOff>
    </xdr:from>
    <xdr:to>
      <xdr:col>31</xdr:col>
      <xdr:colOff>85725</xdr:colOff>
      <xdr:row>84</xdr:row>
      <xdr:rowOff>31750</xdr:rowOff>
    </xdr:to>
    <xdr:sp macro="" textlink="">
      <xdr:nvSpPr>
        <xdr:cNvPr id="619" name="円/楕円 618"/>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152400</xdr:rowOff>
    </xdr:from>
    <xdr:to>
      <xdr:col>32</xdr:col>
      <xdr:colOff>187325</xdr:colOff>
      <xdr:row>83</xdr:row>
      <xdr:rowOff>152400</xdr:rowOff>
    </xdr:to>
    <xdr:cxnSp macro="">
      <xdr:nvCxnSpPr>
        <xdr:cNvPr id="620" name="直線コネクタ 619"/>
        <xdr:cNvCxnSpPr/>
      </xdr:nvCxnSpPr>
      <xdr:spPr>
        <a:xfrm>
          <a:off x="21323300" y="1438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67327</xdr:rowOff>
    </xdr:from>
    <xdr:ext cx="469744" cy="259045"/>
    <xdr:sp macro="" textlink="">
      <xdr:nvSpPr>
        <xdr:cNvPr id="621" name="n_1aveValue【消防施設】&#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22877</xdr:rowOff>
    </xdr:from>
    <xdr:ext cx="469744" cy="259045"/>
    <xdr:sp macro="" textlink="">
      <xdr:nvSpPr>
        <xdr:cNvPr id="622" name="n_1mainValue【消防施設】&#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3" name="テキスト ボックス 6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4" name="直線コネクタ 63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5" name="テキスト ボックス 63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6" name="直線コネクタ 63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7" name="テキスト ボックス 63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38" name="直線コネクタ 63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39" name="テキスト ボックス 63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0" name="直線コネクタ 63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41" name="テキスト ボックス 64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645" name="直線コネクタ 644"/>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646" name="【庁舎】&#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647" name="直線コネクタ 646"/>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648" name="【庁舎】&#10;有形固定資産減価償却率最大値テキスト"/>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649" name="直線コネクタ 648"/>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138701</xdr:rowOff>
    </xdr:from>
    <xdr:ext cx="405111" cy="259045"/>
    <xdr:sp macro="" textlink="">
      <xdr:nvSpPr>
        <xdr:cNvPr id="650" name="【庁舎】&#10;有形固定資産減価償却率平均値テキスト"/>
        <xdr:cNvSpPr txBox="1"/>
      </xdr:nvSpPr>
      <xdr:spPr>
        <a:xfrm>
          <a:off x="16408400" y="18140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651" name="フローチャート : 判断 650"/>
        <xdr:cNvSpPr/>
      </xdr:nvSpPr>
      <xdr:spPr>
        <a:xfrm>
          <a:off x="162687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652" name="フローチャート : 判断 651"/>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157987</xdr:rowOff>
    </xdr:from>
    <xdr:to>
      <xdr:col>23</xdr:col>
      <xdr:colOff>568325</xdr:colOff>
      <xdr:row>106</xdr:row>
      <xdr:rowOff>88137</xdr:rowOff>
    </xdr:to>
    <xdr:sp macro="" textlink="">
      <xdr:nvSpPr>
        <xdr:cNvPr id="658" name="円/楕円 657"/>
        <xdr:cNvSpPr/>
      </xdr:nvSpPr>
      <xdr:spPr>
        <a:xfrm>
          <a:off x="162687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9414</xdr:rowOff>
    </xdr:from>
    <xdr:ext cx="405111" cy="259045"/>
    <xdr:sp macro="" textlink="">
      <xdr:nvSpPr>
        <xdr:cNvPr id="659" name="【庁舎】&#10;有形固定資産減価償却率該当値テキスト"/>
        <xdr:cNvSpPr txBox="1"/>
      </xdr:nvSpPr>
      <xdr:spPr>
        <a:xfrm>
          <a:off x="16408400" y="1801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16256</xdr:rowOff>
    </xdr:from>
    <xdr:to>
      <xdr:col>22</xdr:col>
      <xdr:colOff>415925</xdr:colOff>
      <xdr:row>106</xdr:row>
      <xdr:rowOff>117856</xdr:rowOff>
    </xdr:to>
    <xdr:sp macro="" textlink="">
      <xdr:nvSpPr>
        <xdr:cNvPr id="660" name="円/楕円 659"/>
        <xdr:cNvSpPr/>
      </xdr:nvSpPr>
      <xdr:spPr>
        <a:xfrm>
          <a:off x="15430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37337</xdr:rowOff>
    </xdr:from>
    <xdr:to>
      <xdr:col>23</xdr:col>
      <xdr:colOff>517525</xdr:colOff>
      <xdr:row>106</xdr:row>
      <xdr:rowOff>67056</xdr:rowOff>
    </xdr:to>
    <xdr:cxnSp macro="">
      <xdr:nvCxnSpPr>
        <xdr:cNvPr id="661" name="直線コネクタ 660"/>
        <xdr:cNvCxnSpPr/>
      </xdr:nvCxnSpPr>
      <xdr:spPr>
        <a:xfrm flipV="1">
          <a:off x="15481300" y="18211037"/>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136414</xdr:rowOff>
    </xdr:from>
    <xdr:ext cx="405111" cy="259045"/>
    <xdr:sp macro="" textlink="">
      <xdr:nvSpPr>
        <xdr:cNvPr id="662" name="n_1aveValue【庁舎】&#10;有形固定資産減価償却率"/>
        <xdr:cNvSpPr txBox="1"/>
      </xdr:nvSpPr>
      <xdr:spPr>
        <a:xfrm>
          <a:off x="15266043"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134383</xdr:rowOff>
    </xdr:from>
    <xdr:ext cx="405111" cy="259045"/>
    <xdr:sp macro="" textlink="">
      <xdr:nvSpPr>
        <xdr:cNvPr id="663" name="n_1mainValue【庁舎】&#10;有形固定資産減価償却率"/>
        <xdr:cNvSpPr txBox="1"/>
      </xdr:nvSpPr>
      <xdr:spPr>
        <a:xfrm>
          <a:off x="15266043" y="1796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4" name="テキスト ボックス 6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5" name="直線コネクタ 6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6" name="テキスト ボックス 6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77" name="直線コネクタ 6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78" name="テキスト ボックス 6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79" name="直線コネクタ 6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0" name="テキスト ボックス 6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1" name="直線コネクタ 6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2" name="テキスト ボックス 6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3" name="直線コネクタ 6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4" name="テキスト ボックス 6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5" name="直線コネクタ 6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6" name="テキスト ボックス 6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690" name="直線コネクタ 689"/>
        <xdr:cNvCxnSpPr/>
      </xdr:nvCxnSpPr>
      <xdr:spPr>
        <a:xfrm flipV="1">
          <a:off x="22160864" y="171341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91" name="【庁舎】&#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92" name="直線コネクタ 691"/>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693" name="【庁舎】&#10;一人当たり面積最大値テキスト"/>
        <xdr:cNvSpPr txBox="1"/>
      </xdr:nvSpPr>
      <xdr:spPr>
        <a:xfrm>
          <a:off x="22250400" y="169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694" name="直線コネクタ 693"/>
        <xdr:cNvCxnSpPr/>
      </xdr:nvCxnSpPr>
      <xdr:spPr>
        <a:xfrm>
          <a:off x="22072600" y="1713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131734</xdr:rowOff>
    </xdr:from>
    <xdr:ext cx="469744" cy="259045"/>
    <xdr:sp macro="" textlink="">
      <xdr:nvSpPr>
        <xdr:cNvPr id="695" name="【庁舎】&#10;一人当たり面積平均値テキスト"/>
        <xdr:cNvSpPr txBox="1"/>
      </xdr:nvSpPr>
      <xdr:spPr>
        <a:xfrm>
          <a:off x="22250400" y="17791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696" name="フローチャート : 判断 695"/>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697" name="フローチャート : 判断 696"/>
        <xdr:cNvSpPr/>
      </xdr:nvSpPr>
      <xdr:spPr>
        <a:xfrm>
          <a:off x="21272500" y="178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87993</xdr:rowOff>
    </xdr:from>
    <xdr:to>
      <xdr:col>32</xdr:col>
      <xdr:colOff>238125</xdr:colOff>
      <xdr:row>104</xdr:row>
      <xdr:rowOff>18143</xdr:rowOff>
    </xdr:to>
    <xdr:sp macro="" textlink="">
      <xdr:nvSpPr>
        <xdr:cNvPr id="703" name="円/楕円 702"/>
        <xdr:cNvSpPr/>
      </xdr:nvSpPr>
      <xdr:spPr>
        <a:xfrm>
          <a:off x="22110700" y="1774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110870</xdr:rowOff>
    </xdr:from>
    <xdr:ext cx="469744" cy="259045"/>
    <xdr:sp macro="" textlink="">
      <xdr:nvSpPr>
        <xdr:cNvPr id="704" name="【庁舎】&#10;一人当たり面積該当値テキスト"/>
        <xdr:cNvSpPr txBox="1"/>
      </xdr:nvSpPr>
      <xdr:spPr>
        <a:xfrm>
          <a:off x="22250400"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98879</xdr:rowOff>
    </xdr:from>
    <xdr:to>
      <xdr:col>31</xdr:col>
      <xdr:colOff>85725</xdr:colOff>
      <xdr:row>104</xdr:row>
      <xdr:rowOff>29029</xdr:rowOff>
    </xdr:to>
    <xdr:sp macro="" textlink="">
      <xdr:nvSpPr>
        <xdr:cNvPr id="705" name="円/楕円 704"/>
        <xdr:cNvSpPr/>
      </xdr:nvSpPr>
      <xdr:spPr>
        <a:xfrm>
          <a:off x="21272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138793</xdr:rowOff>
    </xdr:from>
    <xdr:to>
      <xdr:col>32</xdr:col>
      <xdr:colOff>187325</xdr:colOff>
      <xdr:row>103</xdr:row>
      <xdr:rowOff>149679</xdr:rowOff>
    </xdr:to>
    <xdr:cxnSp macro="">
      <xdr:nvCxnSpPr>
        <xdr:cNvPr id="706" name="直線コネクタ 705"/>
        <xdr:cNvCxnSpPr/>
      </xdr:nvCxnSpPr>
      <xdr:spPr>
        <a:xfrm flipV="1">
          <a:off x="21323300" y="177981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161670</xdr:rowOff>
    </xdr:from>
    <xdr:ext cx="469744" cy="259045"/>
    <xdr:sp macro="" textlink="">
      <xdr:nvSpPr>
        <xdr:cNvPr id="707" name="n_1aveValue【庁舎】&#10;一人当たり面積"/>
        <xdr:cNvSpPr txBox="1"/>
      </xdr:nvSpPr>
      <xdr:spPr>
        <a:xfrm>
          <a:off x="21075727" y="1799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45556</xdr:rowOff>
    </xdr:from>
    <xdr:ext cx="469744" cy="259045"/>
    <xdr:sp macro="" textlink="">
      <xdr:nvSpPr>
        <xdr:cNvPr id="708" name="n_1mainValue【庁舎】&#10;一人当たり面積"/>
        <xdr:cNvSpPr txBox="1"/>
      </xdr:nvSpPr>
      <xdr:spPr>
        <a:xfrm>
          <a:off x="210757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図書館については、３館中２館が複合施設の中にあるため、１館分の減価償却率及び面積となっており、そのため、有形固定資産減価償却率は類似団体よりも高く、一人当たりの面積も少なくなっている。　一般廃棄物処理施設については、老朽化が進んでいるため、有形固定資産減価償却率が全国平均よりも大きく上回っており、平成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年度に改修工事を予定している。　保健センター・保健所は、類似団体の平均よりも低くなっているが、これは保健所を建設したのが平成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年度と比較的新しいためと考えられる。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360,459
357,465
276.94
126,719,276
126,155,277
422,425
75,022,708
209,189,282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166.1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a:t>
          </a:r>
          <a:r>
            <a:rPr kumimoji="1" lang="ja-JP" altLang="en-US" sz="1100">
              <a:solidFill>
                <a:schemeClr val="dk1"/>
              </a:solidFill>
              <a:effectLst/>
              <a:latin typeface="+mn-lt"/>
              <a:ea typeface="+mn-ea"/>
              <a:cs typeface="+mn-cs"/>
            </a:rPr>
            <a:t>配当割交付金等</a:t>
          </a:r>
          <a:r>
            <a:rPr kumimoji="1" lang="ja-JP" altLang="ja-JP" sz="1100">
              <a:solidFill>
                <a:schemeClr val="dk1"/>
              </a:solidFill>
              <a:effectLst/>
              <a:latin typeface="+mn-lt"/>
              <a:ea typeface="+mn-ea"/>
              <a:cs typeface="+mn-cs"/>
            </a:rPr>
            <a:t>が増加したことにより基準財政収入額は増加し、</a:t>
          </a:r>
          <a:r>
            <a:rPr kumimoji="1" lang="ja-JP" altLang="en-US" sz="1100">
              <a:solidFill>
                <a:schemeClr val="dk1"/>
              </a:solidFill>
              <a:effectLst/>
              <a:latin typeface="+mn-lt"/>
              <a:ea typeface="+mn-ea"/>
              <a:cs typeface="+mn-cs"/>
            </a:rPr>
            <a:t>一方、高齢者保健福祉費をはじめとした社会保障関係費が増加したことにより</a:t>
          </a:r>
          <a:r>
            <a:rPr kumimoji="1" lang="ja-JP" altLang="ja-JP" sz="1100">
              <a:solidFill>
                <a:schemeClr val="dk1"/>
              </a:solidFill>
              <a:effectLst/>
              <a:latin typeface="+mn-lt"/>
              <a:ea typeface="+mn-ea"/>
              <a:cs typeface="+mn-cs"/>
            </a:rPr>
            <a:t>基準財政需要額も増加したため、</a:t>
          </a:r>
          <a:r>
            <a:rPr kumimoji="1" lang="ja-JP" altLang="en-US" sz="1100">
              <a:solidFill>
                <a:schemeClr val="dk1"/>
              </a:solidFill>
              <a:effectLst/>
              <a:latin typeface="+mn-lt"/>
              <a:ea typeface="+mn-ea"/>
              <a:cs typeface="+mn-cs"/>
            </a:rPr>
            <a:t>微増</a:t>
          </a:r>
          <a:r>
            <a:rPr kumimoji="1" lang="ja-JP" altLang="ja-JP" sz="1100">
              <a:solidFill>
                <a:schemeClr val="dk1"/>
              </a:solidFill>
              <a:effectLst/>
              <a:latin typeface="+mn-lt"/>
              <a:ea typeface="+mn-ea"/>
              <a:cs typeface="+mn-cs"/>
            </a:rPr>
            <a:t>となった。	</a:t>
          </a:r>
          <a:endParaRPr lang="ja-JP" altLang="ja-JP" sz="1400">
            <a:effectLst/>
          </a:endParaRPr>
        </a:p>
        <a:p>
          <a:r>
            <a:rPr kumimoji="1" lang="ja-JP" altLang="ja-JP" sz="1100">
              <a:solidFill>
                <a:schemeClr val="dk1"/>
              </a:solidFill>
              <a:effectLst/>
              <a:latin typeface="+mn-lt"/>
              <a:ea typeface="+mn-ea"/>
              <a:cs typeface="+mn-cs"/>
            </a:rPr>
            <a:t>　財源確保の取組を強化し、また税収入の増加につながるよう戦略的に本市の経済基盤を強化しつつ、人事管理の適正化等による簡素で効率的な行政運営、公債費の縮減等、財政規律の一層の強化により、財政基盤の安定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42635</xdr:rowOff>
    </xdr:to>
    <xdr:cxnSp macro="">
      <xdr:nvCxnSpPr>
        <xdr:cNvPr id="70" name="直線コネクタ 69"/>
        <xdr:cNvCxnSpPr/>
      </xdr:nvCxnSpPr>
      <xdr:spPr>
        <a:xfrm flipV="1">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110870</xdr:rowOff>
    </xdr:from>
    <xdr:ext cx="762000" cy="259045"/>
    <xdr:sp macro="" textlink="">
      <xdr:nvSpPr>
        <xdr:cNvPr id="71" name="財政力平均値テキスト"/>
        <xdr:cNvSpPr txBox="1"/>
      </xdr:nvSpPr>
      <xdr:spPr>
        <a:xfrm>
          <a:off x="5041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42635</xdr:rowOff>
    </xdr:from>
    <xdr:to>
      <xdr:col>6</xdr:col>
      <xdr:colOff>0</xdr:colOff>
      <xdr:row>42</xdr:row>
      <xdr:rowOff>42635</xdr:rowOff>
    </xdr:to>
    <xdr:cxnSp macro="">
      <xdr:nvCxnSpPr>
        <xdr:cNvPr id="73" name="直線コネクタ 72"/>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75" name="テキスト ボックス 74"/>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42635</xdr:rowOff>
    </xdr:from>
    <xdr:to>
      <xdr:col>4</xdr:col>
      <xdr:colOff>482600</xdr:colOff>
      <xdr:row>42</xdr:row>
      <xdr:rowOff>42635</xdr:rowOff>
    </xdr:to>
    <xdr:cxnSp macro="">
      <xdr:nvCxnSpPr>
        <xdr:cNvPr id="76" name="直線コネクタ 75"/>
        <xdr:cNvCxnSpPr/>
      </xdr:nvCxnSpPr>
      <xdr:spPr>
        <a:xfrm>
          <a:off x="2336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42635</xdr:rowOff>
    </xdr:from>
    <xdr:to>
      <xdr:col>3</xdr:col>
      <xdr:colOff>279400</xdr:colOff>
      <xdr:row>42</xdr:row>
      <xdr:rowOff>42635</xdr:rowOff>
    </xdr:to>
    <xdr:cxnSp macro="">
      <xdr:nvCxnSpPr>
        <xdr:cNvPr id="79" name="直線コネクタ 78"/>
        <xdr:cNvCxnSpPr/>
      </xdr:nvCxnSpPr>
      <xdr:spPr>
        <a:xfrm>
          <a:off x="1447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3" name="テキスト ボックス 82"/>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9" name="円/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90"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163285</xdr:rowOff>
    </xdr:from>
    <xdr:to>
      <xdr:col>6</xdr:col>
      <xdr:colOff>50800</xdr:colOff>
      <xdr:row>42</xdr:row>
      <xdr:rowOff>93435</xdr:rowOff>
    </xdr:to>
    <xdr:sp macro="" textlink="">
      <xdr:nvSpPr>
        <xdr:cNvPr id="91" name="円/楕円 90"/>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78212</xdr:rowOff>
    </xdr:from>
    <xdr:ext cx="736600" cy="259045"/>
    <xdr:sp macro="" textlink="">
      <xdr:nvSpPr>
        <xdr:cNvPr id="92" name="テキスト ボックス 91"/>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163285</xdr:rowOff>
    </xdr:from>
    <xdr:to>
      <xdr:col>4</xdr:col>
      <xdr:colOff>533400</xdr:colOff>
      <xdr:row>42</xdr:row>
      <xdr:rowOff>93435</xdr:rowOff>
    </xdr:to>
    <xdr:sp macro="" textlink="">
      <xdr:nvSpPr>
        <xdr:cNvPr id="93" name="円/楕円 92"/>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78212</xdr:rowOff>
    </xdr:from>
    <xdr:ext cx="762000" cy="259045"/>
    <xdr:sp macro="" textlink="">
      <xdr:nvSpPr>
        <xdr:cNvPr id="94" name="テキスト ボックス 93"/>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163285</xdr:rowOff>
    </xdr:from>
    <xdr:to>
      <xdr:col>3</xdr:col>
      <xdr:colOff>330200</xdr:colOff>
      <xdr:row>42</xdr:row>
      <xdr:rowOff>93435</xdr:rowOff>
    </xdr:to>
    <xdr:sp macro="" textlink="">
      <xdr:nvSpPr>
        <xdr:cNvPr id="95" name="円/楕円 94"/>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78212</xdr:rowOff>
    </xdr:from>
    <xdr:ext cx="762000" cy="259045"/>
    <xdr:sp macro="" textlink="">
      <xdr:nvSpPr>
        <xdr:cNvPr id="96" name="テキスト ボックス 95"/>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163285</xdr:rowOff>
    </xdr:from>
    <xdr:to>
      <xdr:col>2</xdr:col>
      <xdr:colOff>127000</xdr:colOff>
      <xdr:row>42</xdr:row>
      <xdr:rowOff>93435</xdr:rowOff>
    </xdr:to>
    <xdr:sp macro="" textlink="">
      <xdr:nvSpPr>
        <xdr:cNvPr id="97" name="円/楕円 96"/>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78212</xdr:rowOff>
    </xdr:from>
    <xdr:ext cx="762000" cy="259045"/>
    <xdr:sp macro="" textlink="">
      <xdr:nvSpPr>
        <xdr:cNvPr id="98" name="テキスト ボックス 97"/>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前年度と比較し、</a:t>
          </a:r>
          <a:r>
            <a:rPr lang="ja-JP" altLang="en-US" sz="1100" b="0" i="0" baseline="0">
              <a:solidFill>
                <a:schemeClr val="dk1"/>
              </a:solidFill>
              <a:effectLst/>
              <a:latin typeface="+mn-lt"/>
              <a:ea typeface="+mn-ea"/>
              <a:cs typeface="+mn-cs"/>
            </a:rPr>
            <a:t>公債費は増加したものの</a:t>
          </a:r>
          <a:r>
            <a:rPr lang="ja-JP" altLang="ja-JP" sz="1100" b="0" i="0" baseline="0">
              <a:solidFill>
                <a:schemeClr val="dk1"/>
              </a:solidFill>
              <a:effectLst/>
              <a:latin typeface="+mn-lt"/>
              <a:ea typeface="+mn-ea"/>
              <a:cs typeface="+mn-cs"/>
            </a:rPr>
            <a:t>物件費や</a:t>
          </a:r>
          <a:r>
            <a:rPr lang="ja-JP" altLang="en-US" sz="1100" b="0" i="0" baseline="0">
              <a:solidFill>
                <a:schemeClr val="dk1"/>
              </a:solidFill>
              <a:effectLst/>
              <a:latin typeface="+mn-lt"/>
              <a:ea typeface="+mn-ea"/>
              <a:cs typeface="+mn-cs"/>
            </a:rPr>
            <a:t>補助</a:t>
          </a:r>
          <a:r>
            <a:rPr lang="ja-JP" altLang="ja-JP" sz="1100" b="0" i="0" baseline="0">
              <a:solidFill>
                <a:schemeClr val="dk1"/>
              </a:solidFill>
              <a:effectLst/>
              <a:latin typeface="+mn-lt"/>
              <a:ea typeface="+mn-ea"/>
              <a:cs typeface="+mn-cs"/>
            </a:rPr>
            <a:t>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したため、歳出面では</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となったが、</a:t>
          </a:r>
          <a:r>
            <a:rPr lang="ja-JP" altLang="en-US" sz="1100" b="0" i="0" baseline="0">
              <a:solidFill>
                <a:schemeClr val="dk1"/>
              </a:solidFill>
              <a:effectLst/>
              <a:latin typeface="+mn-lt"/>
              <a:ea typeface="+mn-ea"/>
              <a:cs typeface="+mn-cs"/>
            </a:rPr>
            <a:t>普通交付税や、地方消費税交付金、</a:t>
          </a:r>
          <a:r>
            <a:rPr lang="ja-JP" altLang="ja-JP" sz="1100" b="0" i="0" baseline="0">
              <a:solidFill>
                <a:schemeClr val="dk1"/>
              </a:solidFill>
              <a:effectLst/>
              <a:latin typeface="+mn-lt"/>
              <a:ea typeface="+mn-ea"/>
              <a:cs typeface="+mn-cs"/>
            </a:rPr>
            <a:t>市税収入が</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となるなど歳入全体</a:t>
          </a:r>
          <a:r>
            <a:rPr lang="ja-JP" altLang="en-US" sz="1100" b="0" i="0" baseline="0">
              <a:solidFill>
                <a:schemeClr val="dk1"/>
              </a:solidFill>
              <a:effectLst/>
              <a:latin typeface="+mn-lt"/>
              <a:ea typeface="+mn-ea"/>
              <a:cs typeface="+mn-cs"/>
            </a:rPr>
            <a:t>も減少したため、</a:t>
          </a:r>
          <a:r>
            <a:rPr lang="ja-JP" altLang="ja-JP" sz="1100" b="0" i="0" baseline="0">
              <a:solidFill>
                <a:schemeClr val="dk1"/>
              </a:solidFill>
              <a:effectLst/>
              <a:latin typeface="+mn-lt"/>
              <a:ea typeface="+mn-ea"/>
              <a:cs typeface="+mn-cs"/>
            </a:rPr>
            <a:t>弾力性は</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となった。</a:t>
          </a:r>
          <a:endParaRPr lang="ja-JP" altLang="ja-JP" sz="1400">
            <a:effectLst/>
          </a:endParaRPr>
        </a:p>
        <a:p>
          <a:r>
            <a:rPr lang="ja-JP" altLang="ja-JP" sz="1100" b="0" i="0" baseline="0">
              <a:solidFill>
                <a:schemeClr val="dk1"/>
              </a:solidFill>
              <a:effectLst/>
              <a:latin typeface="+mn-lt"/>
              <a:ea typeface="+mn-ea"/>
              <a:cs typeface="+mn-cs"/>
            </a:rPr>
            <a:t>　類似団体平均と比較しても依然として高い水準であるため、歳入においては、市税等債権回収の強化、受益者負担の見直し等、財源確保の取組を強化し、歳出においては、人事管理の適正化に取り組むことにより人件費の抑制に努め市債発行の抑制による公債費の縮減等、義務的経費の縮減に引き続き取り組む。</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162983</xdr:rowOff>
    </xdr:from>
    <xdr:to>
      <xdr:col>7</xdr:col>
      <xdr:colOff>152400</xdr:colOff>
      <xdr:row>67</xdr:row>
      <xdr:rowOff>148379</xdr:rowOff>
    </xdr:to>
    <xdr:cxnSp macro="">
      <xdr:nvCxnSpPr>
        <xdr:cNvPr id="133" name="直線コネクタ 132"/>
        <xdr:cNvCxnSpPr/>
      </xdr:nvCxnSpPr>
      <xdr:spPr>
        <a:xfrm>
          <a:off x="4114800" y="11478683"/>
          <a:ext cx="8382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162983</xdr:rowOff>
    </xdr:from>
    <xdr:to>
      <xdr:col>6</xdr:col>
      <xdr:colOff>0</xdr:colOff>
      <xdr:row>67</xdr:row>
      <xdr:rowOff>71967</xdr:rowOff>
    </xdr:to>
    <xdr:cxnSp macro="">
      <xdr:nvCxnSpPr>
        <xdr:cNvPr id="136" name="直線コネクタ 135"/>
        <xdr:cNvCxnSpPr/>
      </xdr:nvCxnSpPr>
      <xdr:spPr>
        <a:xfrm flipV="1">
          <a:off x="3225800" y="114786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67</xdr:row>
      <xdr:rowOff>11642</xdr:rowOff>
    </xdr:from>
    <xdr:to>
      <xdr:col>4</xdr:col>
      <xdr:colOff>482600</xdr:colOff>
      <xdr:row>67</xdr:row>
      <xdr:rowOff>71967</xdr:rowOff>
    </xdr:to>
    <xdr:cxnSp macro="">
      <xdr:nvCxnSpPr>
        <xdr:cNvPr id="139" name="直線コネクタ 138"/>
        <xdr:cNvCxnSpPr/>
      </xdr:nvCxnSpPr>
      <xdr:spPr>
        <a:xfrm>
          <a:off x="2336800" y="114987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67</xdr:row>
      <xdr:rowOff>11642</xdr:rowOff>
    </xdr:from>
    <xdr:to>
      <xdr:col>3</xdr:col>
      <xdr:colOff>279400</xdr:colOff>
      <xdr:row>67</xdr:row>
      <xdr:rowOff>15663</xdr:rowOff>
    </xdr:to>
    <xdr:cxnSp macro="">
      <xdr:nvCxnSpPr>
        <xdr:cNvPr id="142" name="直線コネクタ 141"/>
        <xdr:cNvCxnSpPr/>
      </xdr:nvCxnSpPr>
      <xdr:spPr>
        <a:xfrm flipV="1">
          <a:off x="1447800" y="1149879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67</xdr:row>
      <xdr:rowOff>97579</xdr:rowOff>
    </xdr:from>
    <xdr:to>
      <xdr:col>7</xdr:col>
      <xdr:colOff>203200</xdr:colOff>
      <xdr:row>68</xdr:row>
      <xdr:rowOff>27729</xdr:rowOff>
    </xdr:to>
    <xdr:sp macro="" textlink="">
      <xdr:nvSpPr>
        <xdr:cNvPr id="152" name="円/楕円 151"/>
        <xdr:cNvSpPr/>
      </xdr:nvSpPr>
      <xdr:spPr>
        <a:xfrm>
          <a:off x="4902200" y="115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164906</xdr:rowOff>
    </xdr:from>
    <xdr:ext cx="762000" cy="259045"/>
    <xdr:sp macro="" textlink="">
      <xdr:nvSpPr>
        <xdr:cNvPr id="153" name="財政構造の弾力性該当値テキスト"/>
        <xdr:cNvSpPr txBox="1"/>
      </xdr:nvSpPr>
      <xdr:spPr>
        <a:xfrm>
          <a:off x="5041900" y="114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112183</xdr:rowOff>
    </xdr:from>
    <xdr:to>
      <xdr:col>6</xdr:col>
      <xdr:colOff>50800</xdr:colOff>
      <xdr:row>67</xdr:row>
      <xdr:rowOff>42333</xdr:rowOff>
    </xdr:to>
    <xdr:sp macro="" textlink="">
      <xdr:nvSpPr>
        <xdr:cNvPr id="154" name="円/楕円 153"/>
        <xdr:cNvSpPr/>
      </xdr:nvSpPr>
      <xdr:spPr>
        <a:xfrm>
          <a:off x="4064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27110</xdr:rowOff>
    </xdr:from>
    <xdr:ext cx="736600" cy="259045"/>
    <xdr:sp macro="" textlink="">
      <xdr:nvSpPr>
        <xdr:cNvPr id="155" name="テキスト ボックス 154"/>
        <xdr:cNvSpPr txBox="1"/>
      </xdr:nvSpPr>
      <xdr:spPr>
        <a:xfrm>
          <a:off x="3733800" y="1151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21167</xdr:rowOff>
    </xdr:from>
    <xdr:to>
      <xdr:col>4</xdr:col>
      <xdr:colOff>533400</xdr:colOff>
      <xdr:row>67</xdr:row>
      <xdr:rowOff>122767</xdr:rowOff>
    </xdr:to>
    <xdr:sp macro="" textlink="">
      <xdr:nvSpPr>
        <xdr:cNvPr id="156" name="円/楕円 155"/>
        <xdr:cNvSpPr/>
      </xdr:nvSpPr>
      <xdr:spPr>
        <a:xfrm>
          <a:off x="3175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107544</xdr:rowOff>
    </xdr:from>
    <xdr:ext cx="762000" cy="259045"/>
    <xdr:sp macro="" textlink="">
      <xdr:nvSpPr>
        <xdr:cNvPr id="157" name="テキスト ボックス 156"/>
        <xdr:cNvSpPr txBox="1"/>
      </xdr:nvSpPr>
      <xdr:spPr>
        <a:xfrm>
          <a:off x="2844800" y="1159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132292</xdr:rowOff>
    </xdr:from>
    <xdr:to>
      <xdr:col>3</xdr:col>
      <xdr:colOff>330200</xdr:colOff>
      <xdr:row>67</xdr:row>
      <xdr:rowOff>62442</xdr:rowOff>
    </xdr:to>
    <xdr:sp macro="" textlink="">
      <xdr:nvSpPr>
        <xdr:cNvPr id="158" name="円/楕円 157"/>
        <xdr:cNvSpPr/>
      </xdr:nvSpPr>
      <xdr:spPr>
        <a:xfrm>
          <a:off x="2286000" y="11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47219</xdr:rowOff>
    </xdr:from>
    <xdr:ext cx="762000" cy="259045"/>
    <xdr:sp macro="" textlink="">
      <xdr:nvSpPr>
        <xdr:cNvPr id="159" name="テキスト ボックス 158"/>
        <xdr:cNvSpPr txBox="1"/>
      </xdr:nvSpPr>
      <xdr:spPr>
        <a:xfrm>
          <a:off x="1955800" y="115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136313</xdr:rowOff>
    </xdr:from>
    <xdr:to>
      <xdr:col>2</xdr:col>
      <xdr:colOff>127000</xdr:colOff>
      <xdr:row>67</xdr:row>
      <xdr:rowOff>66463</xdr:rowOff>
    </xdr:to>
    <xdr:sp macro="" textlink="">
      <xdr:nvSpPr>
        <xdr:cNvPr id="160" name="円/楕円 159"/>
        <xdr:cNvSpPr/>
      </xdr:nvSpPr>
      <xdr:spPr>
        <a:xfrm>
          <a:off x="1397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51240</xdr:rowOff>
    </xdr:from>
    <xdr:ext cx="762000" cy="259045"/>
    <xdr:sp macro="" textlink="">
      <xdr:nvSpPr>
        <xdr:cNvPr id="161" name="テキスト ボックス 160"/>
        <xdr:cNvSpPr txBox="1"/>
      </xdr:nvSpPr>
      <xdr:spPr>
        <a:xfrm>
          <a:off x="1066800"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[113,797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類似団体平均に比べ高くなっているのは、ごみ収集業務・保育所・幼稚園等を直営で行っていることにより、職員数が類似団体と比較して多くなっており人件費が高水準にあることが、その主な要因である。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前年度と比較し、国勢調査に係わる委員等の報酬がなくなったことや公営企業の退職手当負担金の減少により</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が減少した。また、プレミアム商品券の発行５６３がなくなったことや、住民情報システムの最適化による経費が削減されたことにより、</a:t>
          </a:r>
          <a:r>
            <a:rPr kumimoji="1" lang="ja-JP" altLang="ja-JP" sz="1100">
              <a:solidFill>
                <a:schemeClr val="dk1"/>
              </a:solidFill>
              <a:effectLst/>
              <a:latin typeface="+mn-lt"/>
              <a:ea typeface="+mn-ea"/>
              <a:cs typeface="+mn-cs"/>
            </a:rPr>
            <a:t>物件費も</a:t>
          </a:r>
          <a:r>
            <a:rPr kumimoji="1" lang="ja-JP" altLang="en-US" sz="1100">
              <a:solidFill>
                <a:schemeClr val="dk1"/>
              </a:solidFill>
              <a:effectLst/>
              <a:latin typeface="+mn-lt"/>
              <a:ea typeface="+mn-ea"/>
              <a:cs typeface="+mn-cs"/>
            </a:rPr>
            <a:t>減少したため、合計で</a:t>
          </a:r>
          <a:r>
            <a:rPr kumimoji="1" lang="en-US" altLang="ja-JP" sz="1100">
              <a:solidFill>
                <a:schemeClr val="dk1"/>
              </a:solidFill>
              <a:effectLst/>
              <a:latin typeface="+mn-lt"/>
              <a:ea typeface="+mn-ea"/>
              <a:cs typeface="+mn-cs"/>
            </a:rPr>
            <a:t>2,373</a:t>
          </a:r>
          <a:r>
            <a:rPr kumimoji="1" lang="ja-JP" altLang="en-US" sz="1100">
              <a:solidFill>
                <a:schemeClr val="dk1"/>
              </a:solidFill>
              <a:effectLst/>
              <a:latin typeface="+mn-lt"/>
              <a:ea typeface="+mn-ea"/>
              <a:cs typeface="+mn-cs"/>
            </a:rPr>
            <a:t>円の減少となった。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60779</xdr:rowOff>
    </xdr:from>
    <xdr:to>
      <xdr:col>7</xdr:col>
      <xdr:colOff>152400</xdr:colOff>
      <xdr:row>82</xdr:row>
      <xdr:rowOff>92590</xdr:rowOff>
    </xdr:to>
    <xdr:cxnSp macro="">
      <xdr:nvCxnSpPr>
        <xdr:cNvPr id="196" name="直線コネクタ 195"/>
        <xdr:cNvCxnSpPr/>
      </xdr:nvCxnSpPr>
      <xdr:spPr>
        <a:xfrm flipV="1">
          <a:off x="4114800" y="14119679"/>
          <a:ext cx="838200" cy="3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100644</xdr:rowOff>
    </xdr:from>
    <xdr:ext cx="762000" cy="259045"/>
    <xdr:sp macro="" textlink="">
      <xdr:nvSpPr>
        <xdr:cNvPr id="197" name="人件費・物件費等の状況平均値テキスト"/>
        <xdr:cNvSpPr txBox="1"/>
      </xdr:nvSpPr>
      <xdr:spPr>
        <a:xfrm>
          <a:off x="5041900" y="1381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32787</xdr:rowOff>
    </xdr:from>
    <xdr:to>
      <xdr:col>6</xdr:col>
      <xdr:colOff>0</xdr:colOff>
      <xdr:row>82</xdr:row>
      <xdr:rowOff>92590</xdr:rowOff>
    </xdr:to>
    <xdr:cxnSp macro="">
      <xdr:nvCxnSpPr>
        <xdr:cNvPr id="199" name="直線コネクタ 198"/>
        <xdr:cNvCxnSpPr/>
      </xdr:nvCxnSpPr>
      <xdr:spPr>
        <a:xfrm>
          <a:off x="3225800" y="14091687"/>
          <a:ext cx="889000" cy="5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16629</xdr:rowOff>
    </xdr:from>
    <xdr:ext cx="736600" cy="259045"/>
    <xdr:sp macro="" textlink="">
      <xdr:nvSpPr>
        <xdr:cNvPr id="201" name="テキスト ボックス 200"/>
        <xdr:cNvSpPr txBox="1"/>
      </xdr:nvSpPr>
      <xdr:spPr>
        <a:xfrm>
          <a:off x="3733800" y="1373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115815</xdr:rowOff>
    </xdr:from>
    <xdr:to>
      <xdr:col>4</xdr:col>
      <xdr:colOff>482600</xdr:colOff>
      <xdr:row>82</xdr:row>
      <xdr:rowOff>32787</xdr:rowOff>
    </xdr:to>
    <xdr:cxnSp macro="">
      <xdr:nvCxnSpPr>
        <xdr:cNvPr id="202" name="直線コネクタ 201"/>
        <xdr:cNvCxnSpPr/>
      </xdr:nvCxnSpPr>
      <xdr:spPr>
        <a:xfrm>
          <a:off x="2336800" y="14003265"/>
          <a:ext cx="889000" cy="8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8974</xdr:rowOff>
    </xdr:from>
    <xdr:ext cx="762000" cy="259045"/>
    <xdr:sp macro="" textlink="">
      <xdr:nvSpPr>
        <xdr:cNvPr id="204" name="テキスト ボックス 203"/>
        <xdr:cNvSpPr txBox="1"/>
      </xdr:nvSpPr>
      <xdr:spPr>
        <a:xfrm>
          <a:off x="2844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115815</xdr:rowOff>
    </xdr:from>
    <xdr:to>
      <xdr:col>3</xdr:col>
      <xdr:colOff>279400</xdr:colOff>
      <xdr:row>81</xdr:row>
      <xdr:rowOff>135494</xdr:rowOff>
    </xdr:to>
    <xdr:cxnSp macro="">
      <xdr:nvCxnSpPr>
        <xdr:cNvPr id="205" name="直線コネクタ 204"/>
        <xdr:cNvCxnSpPr/>
      </xdr:nvCxnSpPr>
      <xdr:spPr>
        <a:xfrm flipV="1">
          <a:off x="1447800" y="14003265"/>
          <a:ext cx="889000" cy="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125770</xdr:rowOff>
    </xdr:from>
    <xdr:ext cx="762000" cy="259045"/>
    <xdr:sp macro="" textlink="">
      <xdr:nvSpPr>
        <xdr:cNvPr id="207" name="テキスト ボックス 206"/>
        <xdr:cNvSpPr txBox="1"/>
      </xdr:nvSpPr>
      <xdr:spPr>
        <a:xfrm>
          <a:off x="1955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137272</xdr:rowOff>
    </xdr:from>
    <xdr:ext cx="762000" cy="259045"/>
    <xdr:sp macro="" textlink="">
      <xdr:nvSpPr>
        <xdr:cNvPr id="209" name="テキスト ボックス 208"/>
        <xdr:cNvSpPr txBox="1"/>
      </xdr:nvSpPr>
      <xdr:spPr>
        <a:xfrm>
          <a:off x="1066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9979</xdr:rowOff>
    </xdr:from>
    <xdr:to>
      <xdr:col>7</xdr:col>
      <xdr:colOff>203200</xdr:colOff>
      <xdr:row>82</xdr:row>
      <xdr:rowOff>111579</xdr:rowOff>
    </xdr:to>
    <xdr:sp macro="" textlink="">
      <xdr:nvSpPr>
        <xdr:cNvPr id="215" name="円/楕円 214"/>
        <xdr:cNvSpPr/>
      </xdr:nvSpPr>
      <xdr:spPr>
        <a:xfrm>
          <a:off x="4902200" y="1406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153506</xdr:rowOff>
    </xdr:from>
    <xdr:ext cx="762000" cy="259045"/>
    <xdr:sp macro="" textlink="">
      <xdr:nvSpPr>
        <xdr:cNvPr id="216" name="人件費・物件費等の状況該当値テキスト"/>
        <xdr:cNvSpPr txBox="1"/>
      </xdr:nvSpPr>
      <xdr:spPr>
        <a:xfrm>
          <a:off x="5041900" y="1404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113,797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41790</xdr:rowOff>
    </xdr:from>
    <xdr:to>
      <xdr:col>6</xdr:col>
      <xdr:colOff>50800</xdr:colOff>
      <xdr:row>82</xdr:row>
      <xdr:rowOff>143390</xdr:rowOff>
    </xdr:to>
    <xdr:sp macro="" textlink="">
      <xdr:nvSpPr>
        <xdr:cNvPr id="217" name="円/楕円 216"/>
        <xdr:cNvSpPr/>
      </xdr:nvSpPr>
      <xdr:spPr>
        <a:xfrm>
          <a:off x="4064000" y="141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128167</xdr:rowOff>
    </xdr:from>
    <xdr:ext cx="736600" cy="259045"/>
    <xdr:sp macro="" textlink="">
      <xdr:nvSpPr>
        <xdr:cNvPr id="218" name="テキスト ボックス 217"/>
        <xdr:cNvSpPr txBox="1"/>
      </xdr:nvSpPr>
      <xdr:spPr>
        <a:xfrm>
          <a:off x="3733800" y="14187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116,170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153437</xdr:rowOff>
    </xdr:from>
    <xdr:to>
      <xdr:col>4</xdr:col>
      <xdr:colOff>533400</xdr:colOff>
      <xdr:row>82</xdr:row>
      <xdr:rowOff>83587</xdr:rowOff>
    </xdr:to>
    <xdr:sp macro="" textlink="">
      <xdr:nvSpPr>
        <xdr:cNvPr id="219" name="円/楕円 218"/>
        <xdr:cNvSpPr/>
      </xdr:nvSpPr>
      <xdr:spPr>
        <a:xfrm>
          <a:off x="3175000" y="1404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68364</xdr:rowOff>
    </xdr:from>
    <xdr:ext cx="762000" cy="259045"/>
    <xdr:sp macro="" textlink="">
      <xdr:nvSpPr>
        <xdr:cNvPr id="220" name="テキスト ボックス 219"/>
        <xdr:cNvSpPr txBox="1"/>
      </xdr:nvSpPr>
      <xdr:spPr>
        <a:xfrm>
          <a:off x="2844800" y="14127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65015</xdr:rowOff>
    </xdr:from>
    <xdr:to>
      <xdr:col>3</xdr:col>
      <xdr:colOff>330200</xdr:colOff>
      <xdr:row>81</xdr:row>
      <xdr:rowOff>166615</xdr:rowOff>
    </xdr:to>
    <xdr:sp macro="" textlink="">
      <xdr:nvSpPr>
        <xdr:cNvPr id="221" name="円/楕円 220"/>
        <xdr:cNvSpPr/>
      </xdr:nvSpPr>
      <xdr:spPr>
        <a:xfrm>
          <a:off x="2286000" y="139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151392</xdr:rowOff>
    </xdr:from>
    <xdr:ext cx="762000" cy="259045"/>
    <xdr:sp macro="" textlink="">
      <xdr:nvSpPr>
        <xdr:cNvPr id="222" name="テキスト ボックス 221"/>
        <xdr:cNvSpPr txBox="1"/>
      </xdr:nvSpPr>
      <xdr:spPr>
        <a:xfrm>
          <a:off x="1955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105,113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84694</xdr:rowOff>
    </xdr:from>
    <xdr:to>
      <xdr:col>2</xdr:col>
      <xdr:colOff>127000</xdr:colOff>
      <xdr:row>82</xdr:row>
      <xdr:rowOff>14844</xdr:rowOff>
    </xdr:to>
    <xdr:sp macro="" textlink="">
      <xdr:nvSpPr>
        <xdr:cNvPr id="223" name="円/楕円 222"/>
        <xdr:cNvSpPr/>
      </xdr:nvSpPr>
      <xdr:spPr>
        <a:xfrm>
          <a:off x="1397000" y="1397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171071</xdr:rowOff>
    </xdr:from>
    <xdr:ext cx="762000" cy="259045"/>
    <xdr:sp macro="" textlink="">
      <xdr:nvSpPr>
        <xdr:cNvPr id="224" name="テキスト ボックス 223"/>
        <xdr:cNvSpPr txBox="1"/>
      </xdr:nvSpPr>
      <xdr:spPr>
        <a:xfrm>
          <a:off x="1066800" y="1405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年度（平成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日）については、国の臨時削減措置の影響により、国より相対的に指数が高くなっている。本市においても平成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月から平成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月まで国と同水準の削減を進めた。国に準拠した削減とは別に、本市では平成</a:t>
          </a:r>
          <a:r>
            <a:rPr kumimoji="1" lang="en-US" altLang="ja-JP" sz="1050">
              <a:solidFill>
                <a:schemeClr val="dk1"/>
              </a:solidFill>
              <a:effectLst/>
              <a:latin typeface="+mn-lt"/>
              <a:ea typeface="+mn-ea"/>
              <a:cs typeface="+mn-cs"/>
            </a:rPr>
            <a:t>21</a:t>
          </a:r>
          <a:r>
            <a:rPr kumimoji="1" lang="ja-JP" altLang="ja-JP" sz="1050">
              <a:solidFill>
                <a:schemeClr val="dk1"/>
              </a:solidFill>
              <a:effectLst/>
              <a:latin typeface="+mn-lt"/>
              <a:ea typeface="+mn-ea"/>
              <a:cs typeface="+mn-cs"/>
            </a:rPr>
            <a:t>年度以降継続して給料カットを行っており、類似団体の中でのラスパイレス指数は低めの水準となっている。過去の数値と経年比較した場合に（平成</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年度の参考地は</a:t>
          </a:r>
          <a:r>
            <a:rPr kumimoji="1" lang="en-US" altLang="ja-JP" sz="1050">
              <a:solidFill>
                <a:schemeClr val="dk1"/>
              </a:solidFill>
              <a:effectLst/>
              <a:latin typeface="+mn-lt"/>
              <a:ea typeface="+mn-ea"/>
              <a:cs typeface="+mn-cs"/>
            </a:rPr>
            <a:t>97.5</a:t>
          </a:r>
          <a:r>
            <a:rPr kumimoji="1" lang="ja-JP" altLang="ja-JP" sz="1050">
              <a:solidFill>
                <a:schemeClr val="dk1"/>
              </a:solidFill>
              <a:effectLst/>
              <a:latin typeface="+mn-lt"/>
              <a:ea typeface="+mn-ea"/>
              <a:cs typeface="+mn-cs"/>
            </a:rPr>
            <a:t>）微増傾向にある。退職数に比して採用数が少ないことから、職員構成が大きく変動し、昇格する年齢が以前よりも早まる傾向にあり、そのことが影響している。また、財政健全化に伴い、平成</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年度（平成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日）及び</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日）については、本市独自の給料カット（</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6%</a:t>
          </a:r>
          <a:r>
            <a:rPr kumimoji="1" lang="ja-JP" altLang="ja-JP" sz="1050">
              <a:solidFill>
                <a:schemeClr val="dk1"/>
              </a:solidFill>
              <a:effectLst/>
              <a:latin typeface="+mn-lt"/>
              <a:ea typeface="+mn-ea"/>
              <a:cs typeface="+mn-cs"/>
            </a:rPr>
            <a:t>）による効果で低い指数となっている。平成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年度においては、わたりの解消により前年度比</a:t>
          </a:r>
          <a:r>
            <a:rPr kumimoji="1" lang="en-US" altLang="ja-JP" sz="1050">
              <a:solidFill>
                <a:schemeClr val="dk1"/>
              </a:solidFill>
              <a:effectLst/>
              <a:latin typeface="+mn-lt"/>
              <a:ea typeface="+mn-ea"/>
              <a:cs typeface="+mn-cs"/>
            </a:rPr>
            <a:t>0.3</a:t>
          </a:r>
          <a:r>
            <a:rPr kumimoji="1" lang="ja-JP" altLang="ja-JP" sz="1050">
              <a:solidFill>
                <a:schemeClr val="dk1"/>
              </a:solidFill>
              <a:effectLst/>
              <a:latin typeface="+mn-lt"/>
              <a:ea typeface="+mn-ea"/>
              <a:cs typeface="+mn-cs"/>
            </a:rPr>
            <a:t>ポイント減となっている。</a:t>
          </a:r>
          <a:endParaRPr lang="ja-JP" altLang="ja-JP" sz="105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5" name="直線コネクタ 254"/>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89202</xdr:rowOff>
    </xdr:from>
    <xdr:to>
      <xdr:col>24</xdr:col>
      <xdr:colOff>558800</xdr:colOff>
      <xdr:row>85</xdr:row>
      <xdr:rowOff>123673</xdr:rowOff>
    </xdr:to>
    <xdr:cxnSp macro="">
      <xdr:nvCxnSpPr>
        <xdr:cNvPr id="260" name="直線コネクタ 259"/>
        <xdr:cNvCxnSpPr/>
      </xdr:nvCxnSpPr>
      <xdr:spPr>
        <a:xfrm flipV="1">
          <a:off x="16179800" y="1466245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134456</xdr:rowOff>
    </xdr:from>
    <xdr:ext cx="762000" cy="259045"/>
    <xdr:sp macro="" textlink="">
      <xdr:nvSpPr>
        <xdr:cNvPr id="261" name="給与水準   （国との比較）平均値テキスト"/>
        <xdr:cNvSpPr txBox="1"/>
      </xdr:nvSpPr>
      <xdr:spPr>
        <a:xfrm>
          <a:off x="17106900" y="1436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2" name="フローチャート : 判断 261"/>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85</xdr:row>
      <xdr:rowOff>123673</xdr:rowOff>
    </xdr:to>
    <xdr:cxnSp macro="">
      <xdr:nvCxnSpPr>
        <xdr:cNvPr id="263" name="直線コネクタ 262"/>
        <xdr:cNvCxnSpPr/>
      </xdr:nvCxnSpPr>
      <xdr:spPr>
        <a:xfrm>
          <a:off x="15290800" y="14271777"/>
          <a:ext cx="889000" cy="4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4" name="フローチャート : 判断 263"/>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5" name="テキスト ボックス 264"/>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6955</xdr:rowOff>
    </xdr:from>
    <xdr:to>
      <xdr:col>22</xdr:col>
      <xdr:colOff>203200</xdr:colOff>
      <xdr:row>83</xdr:row>
      <xdr:rowOff>41427</xdr:rowOff>
    </xdr:to>
    <xdr:cxnSp macro="">
      <xdr:nvCxnSpPr>
        <xdr:cNvPr id="266" name="直線コネクタ 265"/>
        <xdr:cNvCxnSpPr/>
      </xdr:nvCxnSpPr>
      <xdr:spPr>
        <a:xfrm>
          <a:off x="14401800" y="142373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7" name="フローチャート : 判断 266"/>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8" name="テキスト ボックス 267"/>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6955</xdr:rowOff>
    </xdr:from>
    <xdr:to>
      <xdr:col>21</xdr:col>
      <xdr:colOff>0</xdr:colOff>
      <xdr:row>88</xdr:row>
      <xdr:rowOff>103414</xdr:rowOff>
    </xdr:to>
    <xdr:cxnSp macro="">
      <xdr:nvCxnSpPr>
        <xdr:cNvPr id="269" name="直線コネクタ 268"/>
        <xdr:cNvCxnSpPr/>
      </xdr:nvCxnSpPr>
      <xdr:spPr>
        <a:xfrm flipV="1">
          <a:off x="13512800" y="14237305"/>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70" name="フローチャート : 判断 269"/>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71" name="テキスト ボックス 270"/>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31448</xdr:rowOff>
    </xdr:from>
    <xdr:to>
      <xdr:col>19</xdr:col>
      <xdr:colOff>533400</xdr:colOff>
      <xdr:row>90</xdr:row>
      <xdr:rowOff>133048</xdr:rowOff>
    </xdr:to>
    <xdr:sp macro="" textlink="">
      <xdr:nvSpPr>
        <xdr:cNvPr id="272" name="フローチャート : 判断 271"/>
        <xdr:cNvSpPr/>
      </xdr:nvSpPr>
      <xdr:spPr>
        <a:xfrm>
          <a:off x="13462000" y="1546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117825</xdr:rowOff>
    </xdr:from>
    <xdr:ext cx="762000" cy="259045"/>
    <xdr:sp macro="" textlink="">
      <xdr:nvSpPr>
        <xdr:cNvPr id="273" name="テキスト ボックス 272"/>
        <xdr:cNvSpPr txBox="1"/>
      </xdr:nvSpPr>
      <xdr:spPr>
        <a:xfrm>
          <a:off x="13131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38402</xdr:rowOff>
    </xdr:from>
    <xdr:to>
      <xdr:col>24</xdr:col>
      <xdr:colOff>609600</xdr:colOff>
      <xdr:row>85</xdr:row>
      <xdr:rowOff>140002</xdr:rowOff>
    </xdr:to>
    <xdr:sp macro="" textlink="">
      <xdr:nvSpPr>
        <xdr:cNvPr id="279" name="円/楕円 278"/>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10479</xdr:rowOff>
    </xdr:from>
    <xdr:ext cx="762000" cy="259045"/>
    <xdr:sp macro="" textlink="">
      <xdr:nvSpPr>
        <xdr:cNvPr id="280" name="給与水準   （国との比較）該当値テキスト"/>
        <xdr:cNvSpPr txBox="1"/>
      </xdr:nvSpPr>
      <xdr:spPr>
        <a:xfrm>
          <a:off x="17106900" y="145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72873</xdr:rowOff>
    </xdr:from>
    <xdr:to>
      <xdr:col>23</xdr:col>
      <xdr:colOff>457200</xdr:colOff>
      <xdr:row>86</xdr:row>
      <xdr:rowOff>3023</xdr:rowOff>
    </xdr:to>
    <xdr:sp macro="" textlink="">
      <xdr:nvSpPr>
        <xdr:cNvPr id="281" name="円/楕円 280"/>
        <xdr:cNvSpPr/>
      </xdr:nvSpPr>
      <xdr:spPr>
        <a:xfrm>
          <a:off x="16129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159250</xdr:rowOff>
    </xdr:from>
    <xdr:ext cx="736600" cy="259045"/>
    <xdr:sp macro="" textlink="">
      <xdr:nvSpPr>
        <xdr:cNvPr id="282" name="テキスト ボックス 281"/>
        <xdr:cNvSpPr txBox="1"/>
      </xdr:nvSpPr>
      <xdr:spPr>
        <a:xfrm>
          <a:off x="15798800" y="1473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83" name="円/楕円 282"/>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102404</xdr:rowOff>
    </xdr:from>
    <xdr:ext cx="762000" cy="259045"/>
    <xdr:sp macro="" textlink="">
      <xdr:nvSpPr>
        <xdr:cNvPr id="284" name="テキスト ボックス 283"/>
        <xdr:cNvSpPr txBox="1"/>
      </xdr:nvSpPr>
      <xdr:spPr>
        <a:xfrm>
          <a:off x="14909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127605</xdr:rowOff>
    </xdr:from>
    <xdr:to>
      <xdr:col>21</xdr:col>
      <xdr:colOff>50800</xdr:colOff>
      <xdr:row>83</xdr:row>
      <xdr:rowOff>57755</xdr:rowOff>
    </xdr:to>
    <xdr:sp macro="" textlink="">
      <xdr:nvSpPr>
        <xdr:cNvPr id="285" name="円/楕円 284"/>
        <xdr:cNvSpPr/>
      </xdr:nvSpPr>
      <xdr:spPr>
        <a:xfrm>
          <a:off x="14351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86" name="テキスト ボックス 285"/>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87" name="円/楕円 286"/>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164391</xdr:rowOff>
    </xdr:from>
    <xdr:ext cx="762000" cy="259045"/>
    <xdr:sp macro="" textlink="">
      <xdr:nvSpPr>
        <xdr:cNvPr id="288" name="テキスト ボックス 287"/>
        <xdr:cNvSpPr txBox="1"/>
      </xdr:nvSpPr>
      <xdr:spPr>
        <a:xfrm>
          <a:off x="13131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前回の定員適正化計画においては、目標を超過する減員となった。</a:t>
          </a:r>
          <a:r>
            <a:rPr kumimoji="1" lang="ja-JP" altLang="en-US" sz="1050">
              <a:solidFill>
                <a:schemeClr val="dk1"/>
              </a:solidFill>
              <a:effectLst/>
              <a:latin typeface="+mn-lt"/>
              <a:ea typeface="+mn-ea"/>
              <a:cs typeface="+mn-cs"/>
            </a:rPr>
            <a:t>しかし、</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年度からの</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年間を計画期間として策定した、新たな定員適正化計画においては、平成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日の目標職員数を</a:t>
          </a:r>
          <a:r>
            <a:rPr kumimoji="1" lang="en-US" altLang="ja-JP" sz="1050">
              <a:solidFill>
                <a:schemeClr val="dk1"/>
              </a:solidFill>
              <a:effectLst/>
              <a:latin typeface="+mn-lt"/>
              <a:ea typeface="+mn-ea"/>
              <a:cs typeface="+mn-cs"/>
            </a:rPr>
            <a:t>2,735</a:t>
          </a:r>
          <a:r>
            <a:rPr kumimoji="1" lang="ja-JP" altLang="ja-JP" sz="1050">
              <a:solidFill>
                <a:schemeClr val="dk1"/>
              </a:solidFill>
              <a:effectLst/>
              <a:latin typeface="+mn-lt"/>
              <a:ea typeface="+mn-ea"/>
              <a:cs typeface="+mn-cs"/>
            </a:rPr>
            <a:t>人にしていたところ、実績職員数は</a:t>
          </a:r>
          <a:r>
            <a:rPr kumimoji="1" lang="en-US" altLang="ja-JP" sz="1050">
              <a:solidFill>
                <a:schemeClr val="dk1"/>
              </a:solidFill>
              <a:effectLst/>
              <a:latin typeface="+mn-lt"/>
              <a:ea typeface="+mn-ea"/>
              <a:cs typeface="+mn-cs"/>
            </a:rPr>
            <a:t>2,726</a:t>
          </a:r>
          <a:r>
            <a:rPr kumimoji="1" lang="ja-JP" altLang="ja-JP" sz="1050">
              <a:solidFill>
                <a:schemeClr val="dk1"/>
              </a:solidFill>
              <a:effectLst/>
              <a:latin typeface="+mn-lt"/>
              <a:ea typeface="+mn-ea"/>
              <a:cs typeface="+mn-cs"/>
            </a:rPr>
            <a:t>人となり、目標を</a:t>
          </a:r>
          <a:r>
            <a:rPr kumimoji="1" lang="en-US" altLang="ja-JP" sz="1050">
              <a:solidFill>
                <a:schemeClr val="dk1"/>
              </a:solidFill>
              <a:effectLst/>
              <a:latin typeface="+mn-lt"/>
              <a:ea typeface="+mn-ea"/>
              <a:cs typeface="+mn-cs"/>
            </a:rPr>
            <a:t>9</a:t>
          </a:r>
          <a:r>
            <a:rPr kumimoji="1" lang="ja-JP" altLang="ja-JP" sz="1050">
              <a:solidFill>
                <a:schemeClr val="dk1"/>
              </a:solidFill>
              <a:effectLst/>
              <a:latin typeface="+mn-lt"/>
              <a:ea typeface="+mn-ea"/>
              <a:cs typeface="+mn-cs"/>
            </a:rPr>
            <a:t>人超過する減員となった。人口千人当たり職員数については、直近</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年は横ばいとなっているが、これは、それぞれ、前年度に比べて職員数は減少したものの、人口も減少したことによるものである。</a:t>
          </a:r>
          <a:endParaRPr lang="ja-JP" altLang="ja-JP" sz="1050">
            <a:effectLst/>
          </a:endParaRPr>
        </a:p>
        <a:p>
          <a:r>
            <a:rPr kumimoji="1" lang="ja-JP" altLang="ja-JP" sz="1050">
              <a:solidFill>
                <a:schemeClr val="dk1"/>
              </a:solidFill>
              <a:effectLst/>
              <a:latin typeface="+mn-lt"/>
              <a:ea typeface="+mn-ea"/>
              <a:cs typeface="+mn-cs"/>
            </a:rPr>
            <a:t>　また、類似団体の平均職員数と比較した場合に、保育所や幼稚園、ごみ収集部門などの職員数が、大きく超過しており、それが原因となって、類似団体内の順位が低くなっている。保育所や幼稚園、ごみ収集部門については、直営の比率が高いため、民間委託の拡大や、効率的な組織運営による職員の適正配置を進め、更なる適正化に取り組んでいる。</a:t>
          </a:r>
          <a:endParaRPr lang="ja-JP" altLang="ja-JP" sz="1050">
            <a:effectLst/>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8" name="直線コネクタ 317"/>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1"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2" name="直線コネクタ 321"/>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132927</xdr:rowOff>
    </xdr:from>
    <xdr:to>
      <xdr:col>24</xdr:col>
      <xdr:colOff>558800</xdr:colOff>
      <xdr:row>62</xdr:row>
      <xdr:rowOff>132927</xdr:rowOff>
    </xdr:to>
    <xdr:cxnSp macro="">
      <xdr:nvCxnSpPr>
        <xdr:cNvPr id="323" name="直線コネクタ 322"/>
        <xdr:cNvCxnSpPr/>
      </xdr:nvCxnSpPr>
      <xdr:spPr>
        <a:xfrm>
          <a:off x="16179800" y="107628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147972</xdr:rowOff>
    </xdr:from>
    <xdr:ext cx="762000" cy="259045"/>
    <xdr:sp macro="" textlink="">
      <xdr:nvSpPr>
        <xdr:cNvPr id="324"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5" name="フローチャート : 判断 324"/>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132927</xdr:rowOff>
    </xdr:from>
    <xdr:to>
      <xdr:col>23</xdr:col>
      <xdr:colOff>406400</xdr:colOff>
      <xdr:row>62</xdr:row>
      <xdr:rowOff>132927</xdr:rowOff>
    </xdr:to>
    <xdr:cxnSp macro="">
      <xdr:nvCxnSpPr>
        <xdr:cNvPr id="326" name="直線コネクタ 325"/>
        <xdr:cNvCxnSpPr/>
      </xdr:nvCxnSpPr>
      <xdr:spPr>
        <a:xfrm>
          <a:off x="15290800" y="10762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7" name="フローチャート : 判断 326"/>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28" name="テキスト ボックス 327"/>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132927</xdr:rowOff>
    </xdr:from>
    <xdr:to>
      <xdr:col>22</xdr:col>
      <xdr:colOff>203200</xdr:colOff>
      <xdr:row>63</xdr:row>
      <xdr:rowOff>17780</xdr:rowOff>
    </xdr:to>
    <xdr:cxnSp macro="">
      <xdr:nvCxnSpPr>
        <xdr:cNvPr id="329" name="直線コネクタ 328"/>
        <xdr:cNvCxnSpPr/>
      </xdr:nvCxnSpPr>
      <xdr:spPr>
        <a:xfrm flipV="1">
          <a:off x="14401800" y="107628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31" name="テキスト ボックス 330"/>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17780</xdr:rowOff>
    </xdr:from>
    <xdr:to>
      <xdr:col>21</xdr:col>
      <xdr:colOff>0</xdr:colOff>
      <xdr:row>63</xdr:row>
      <xdr:rowOff>82127</xdr:rowOff>
    </xdr:to>
    <xdr:cxnSp macro="">
      <xdr:nvCxnSpPr>
        <xdr:cNvPr id="332" name="直線コネクタ 331"/>
        <xdr:cNvCxnSpPr/>
      </xdr:nvCxnSpPr>
      <xdr:spPr>
        <a:xfrm flipV="1">
          <a:off x="13512800" y="108191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4" name="テキスト ボックス 333"/>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5" name="フローチャート : 判断 334"/>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63729</xdr:rowOff>
    </xdr:from>
    <xdr:ext cx="762000" cy="259045"/>
    <xdr:sp macro="" textlink="">
      <xdr:nvSpPr>
        <xdr:cNvPr id="336" name="テキスト ボックス 335"/>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82127</xdr:rowOff>
    </xdr:from>
    <xdr:to>
      <xdr:col>24</xdr:col>
      <xdr:colOff>609600</xdr:colOff>
      <xdr:row>63</xdr:row>
      <xdr:rowOff>12277</xdr:rowOff>
    </xdr:to>
    <xdr:sp macro="" textlink="">
      <xdr:nvSpPr>
        <xdr:cNvPr id="342" name="円/楕円 341"/>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54204</xdr:rowOff>
    </xdr:from>
    <xdr:ext cx="762000" cy="259045"/>
    <xdr:sp macro="" textlink="">
      <xdr:nvSpPr>
        <xdr:cNvPr id="343" name="定員管理の状況該当値テキスト"/>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82127</xdr:rowOff>
    </xdr:from>
    <xdr:to>
      <xdr:col>23</xdr:col>
      <xdr:colOff>457200</xdr:colOff>
      <xdr:row>63</xdr:row>
      <xdr:rowOff>12277</xdr:rowOff>
    </xdr:to>
    <xdr:sp macro="" textlink="">
      <xdr:nvSpPr>
        <xdr:cNvPr id="344" name="円/楕円 343"/>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168504</xdr:rowOff>
    </xdr:from>
    <xdr:ext cx="736600" cy="259045"/>
    <xdr:sp macro="" textlink="">
      <xdr:nvSpPr>
        <xdr:cNvPr id="345" name="テキスト ボックス 344"/>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82127</xdr:rowOff>
    </xdr:from>
    <xdr:to>
      <xdr:col>22</xdr:col>
      <xdr:colOff>254000</xdr:colOff>
      <xdr:row>63</xdr:row>
      <xdr:rowOff>12277</xdr:rowOff>
    </xdr:to>
    <xdr:sp macro="" textlink="">
      <xdr:nvSpPr>
        <xdr:cNvPr id="346" name="円/楕円 345"/>
        <xdr:cNvSpPr/>
      </xdr:nvSpPr>
      <xdr:spPr>
        <a:xfrm>
          <a:off x="15240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168504</xdr:rowOff>
    </xdr:from>
    <xdr:ext cx="762000" cy="259045"/>
    <xdr:sp macro="" textlink="">
      <xdr:nvSpPr>
        <xdr:cNvPr id="347" name="テキスト ボックス 346"/>
        <xdr:cNvSpPr txBox="1"/>
      </xdr:nvSpPr>
      <xdr:spPr>
        <a:xfrm>
          <a:off x="14909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138430</xdr:rowOff>
    </xdr:from>
    <xdr:to>
      <xdr:col>21</xdr:col>
      <xdr:colOff>50800</xdr:colOff>
      <xdr:row>63</xdr:row>
      <xdr:rowOff>68580</xdr:rowOff>
    </xdr:to>
    <xdr:sp macro="" textlink="">
      <xdr:nvSpPr>
        <xdr:cNvPr id="348" name="円/楕円 347"/>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53357</xdr:rowOff>
    </xdr:from>
    <xdr:ext cx="762000" cy="259045"/>
    <xdr:sp macro="" textlink="">
      <xdr:nvSpPr>
        <xdr:cNvPr id="349" name="テキスト ボックス 348"/>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31327</xdr:rowOff>
    </xdr:from>
    <xdr:to>
      <xdr:col>19</xdr:col>
      <xdr:colOff>533400</xdr:colOff>
      <xdr:row>63</xdr:row>
      <xdr:rowOff>132927</xdr:rowOff>
    </xdr:to>
    <xdr:sp macro="" textlink="">
      <xdr:nvSpPr>
        <xdr:cNvPr id="350" name="円/楕円 349"/>
        <xdr:cNvSpPr/>
      </xdr:nvSpPr>
      <xdr:spPr>
        <a:xfrm>
          <a:off x="13462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117704</xdr:rowOff>
    </xdr:from>
    <xdr:ext cx="762000" cy="259045"/>
    <xdr:sp macro="" textlink="">
      <xdr:nvSpPr>
        <xdr:cNvPr id="351" name="テキスト ボックス 350"/>
        <xdr:cNvSpPr txBox="1"/>
      </xdr:nvSpPr>
      <xdr:spPr>
        <a:xfrm>
          <a:off x="13131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実質公債費比率については、単年度では、</a:t>
          </a:r>
          <a:r>
            <a:rPr kumimoji="1" lang="en-US" altLang="ja-JP" sz="1100">
              <a:solidFill>
                <a:schemeClr val="dk1"/>
              </a:solidFill>
              <a:effectLst/>
              <a:latin typeface="+mn-lt"/>
              <a:ea typeface="+mn-ea"/>
              <a:cs typeface="+mn-cs"/>
            </a:rPr>
            <a:t>12.9</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ポイント改善し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％と、前年度比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主な要因としては、元利償還金は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ja-JP" sz="1100">
              <a:solidFill>
                <a:sysClr val="windowText" lastClr="000000"/>
              </a:solidFill>
              <a:effectLst/>
              <a:latin typeface="+mn-lt"/>
              <a:ea typeface="+mn-ea"/>
              <a:cs typeface="+mn-cs"/>
            </a:rPr>
            <a:t>ものの、</a:t>
          </a:r>
          <a:r>
            <a:rPr kumimoji="1" lang="ja-JP" altLang="en-US" sz="1100">
              <a:solidFill>
                <a:sysClr val="windowText" lastClr="000000"/>
              </a:solidFill>
              <a:effectLst/>
              <a:latin typeface="+mn-lt"/>
              <a:ea typeface="+mn-ea"/>
              <a:cs typeface="+mn-cs"/>
            </a:rPr>
            <a:t>下水道事業に係る準元利償還金が減少</a:t>
          </a:r>
          <a:r>
            <a:rPr kumimoji="1" lang="ja-JP" altLang="en-US" sz="1100">
              <a:solidFill>
                <a:schemeClr val="dk1"/>
              </a:solidFill>
              <a:effectLst/>
              <a:latin typeface="+mn-lt"/>
              <a:ea typeface="+mn-ea"/>
              <a:cs typeface="+mn-cs"/>
            </a:rPr>
            <a:t>したことと</a:t>
          </a:r>
          <a:r>
            <a:rPr kumimoji="1" lang="ja-JP" altLang="ja-JP" sz="1100">
              <a:solidFill>
                <a:schemeClr val="dk1"/>
              </a:solidFill>
              <a:effectLst/>
              <a:latin typeface="+mn-lt"/>
              <a:ea typeface="+mn-ea"/>
              <a:cs typeface="+mn-cs"/>
            </a:rPr>
            <a:t>、控除項目である基準財政需要額算入額が臨時財政対策債の算入額増等により、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したことなど</a:t>
          </a:r>
          <a:r>
            <a:rPr kumimoji="1" lang="ja-JP" altLang="en-US" sz="1100">
              <a:solidFill>
                <a:schemeClr val="dk1"/>
              </a:solidFill>
              <a:effectLst/>
              <a:latin typeface="+mn-lt"/>
              <a:ea typeface="+mn-ea"/>
              <a:cs typeface="+mn-cs"/>
            </a:rPr>
            <a:t>が挙げられる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8" name="直線コネクタ 377"/>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0" name="直線コネクタ 37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1"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2" name="直線コネクタ 381"/>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153162</xdr:rowOff>
    </xdr:from>
    <xdr:to>
      <xdr:col>24</xdr:col>
      <xdr:colOff>558800</xdr:colOff>
      <xdr:row>44</xdr:row>
      <xdr:rowOff>10668</xdr:rowOff>
    </xdr:to>
    <xdr:cxnSp macro="">
      <xdr:nvCxnSpPr>
        <xdr:cNvPr id="383" name="直線コネクタ 382"/>
        <xdr:cNvCxnSpPr/>
      </xdr:nvCxnSpPr>
      <xdr:spPr>
        <a:xfrm flipV="1">
          <a:off x="16179800" y="752551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158005</xdr:rowOff>
    </xdr:from>
    <xdr:ext cx="762000" cy="259045"/>
    <xdr:sp macro="" textlink="">
      <xdr:nvSpPr>
        <xdr:cNvPr id="384"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5" name="フローチャート : 判断 384"/>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1016</xdr:rowOff>
    </xdr:from>
    <xdr:to>
      <xdr:col>23</xdr:col>
      <xdr:colOff>406400</xdr:colOff>
      <xdr:row>44</xdr:row>
      <xdr:rowOff>10668</xdr:rowOff>
    </xdr:to>
    <xdr:cxnSp macro="">
      <xdr:nvCxnSpPr>
        <xdr:cNvPr id="386" name="直線コネクタ 385"/>
        <xdr:cNvCxnSpPr/>
      </xdr:nvCxnSpPr>
      <xdr:spPr>
        <a:xfrm>
          <a:off x="15290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7" name="フローチャート : 判断 386"/>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388" name="テキスト ボックス 387"/>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1016</xdr:rowOff>
    </xdr:from>
    <xdr:to>
      <xdr:col>22</xdr:col>
      <xdr:colOff>203200</xdr:colOff>
      <xdr:row>44</xdr:row>
      <xdr:rowOff>10668</xdr:rowOff>
    </xdr:to>
    <xdr:cxnSp macro="">
      <xdr:nvCxnSpPr>
        <xdr:cNvPr id="389" name="直線コネクタ 388"/>
        <xdr:cNvCxnSpPr/>
      </xdr:nvCxnSpPr>
      <xdr:spPr>
        <a:xfrm flipV="1">
          <a:off x="14401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0" name="フローチャート : 判断 389"/>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91" name="テキスト ボックス 390"/>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10668</xdr:rowOff>
    </xdr:from>
    <xdr:to>
      <xdr:col>21</xdr:col>
      <xdr:colOff>0</xdr:colOff>
      <xdr:row>44</xdr:row>
      <xdr:rowOff>20320</xdr:rowOff>
    </xdr:to>
    <xdr:cxnSp macro="">
      <xdr:nvCxnSpPr>
        <xdr:cNvPr id="392" name="直線コネクタ 391"/>
        <xdr:cNvCxnSpPr/>
      </xdr:nvCxnSpPr>
      <xdr:spPr>
        <a:xfrm flipV="1">
          <a:off x="13512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3" name="フローチャート : 判断 392"/>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4" name="テキスト ボックス 393"/>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5" name="フローチャート : 判断 394"/>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6" name="テキスト ボックス 395"/>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102362</xdr:rowOff>
    </xdr:from>
    <xdr:to>
      <xdr:col>24</xdr:col>
      <xdr:colOff>609600</xdr:colOff>
      <xdr:row>44</xdr:row>
      <xdr:rowOff>32512</xdr:rowOff>
    </xdr:to>
    <xdr:sp macro="" textlink="">
      <xdr:nvSpPr>
        <xdr:cNvPr id="402" name="円/楕円 401"/>
        <xdr:cNvSpPr/>
      </xdr:nvSpPr>
      <xdr:spPr>
        <a:xfrm>
          <a:off x="16967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74439</xdr:rowOff>
    </xdr:from>
    <xdr:ext cx="762000" cy="259045"/>
    <xdr:sp macro="" textlink="">
      <xdr:nvSpPr>
        <xdr:cNvPr id="403" name="公債費負担の状況該当値テキスト"/>
        <xdr:cNvSpPr txBox="1"/>
      </xdr:nvSpPr>
      <xdr:spPr>
        <a:xfrm>
          <a:off x="17106900" y="744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131318</xdr:rowOff>
    </xdr:from>
    <xdr:to>
      <xdr:col>23</xdr:col>
      <xdr:colOff>457200</xdr:colOff>
      <xdr:row>44</xdr:row>
      <xdr:rowOff>61468</xdr:rowOff>
    </xdr:to>
    <xdr:sp macro="" textlink="">
      <xdr:nvSpPr>
        <xdr:cNvPr id="404" name="円/楕円 403"/>
        <xdr:cNvSpPr/>
      </xdr:nvSpPr>
      <xdr:spPr>
        <a:xfrm>
          <a:off x="16129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46245</xdr:rowOff>
    </xdr:from>
    <xdr:ext cx="736600" cy="259045"/>
    <xdr:sp macro="" textlink="">
      <xdr:nvSpPr>
        <xdr:cNvPr id="405" name="テキスト ボックス 404"/>
        <xdr:cNvSpPr txBox="1"/>
      </xdr:nvSpPr>
      <xdr:spPr>
        <a:xfrm>
          <a:off x="15798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121666</xdr:rowOff>
    </xdr:from>
    <xdr:to>
      <xdr:col>22</xdr:col>
      <xdr:colOff>254000</xdr:colOff>
      <xdr:row>44</xdr:row>
      <xdr:rowOff>51816</xdr:rowOff>
    </xdr:to>
    <xdr:sp macro="" textlink="">
      <xdr:nvSpPr>
        <xdr:cNvPr id="406" name="円/楕円 405"/>
        <xdr:cNvSpPr/>
      </xdr:nvSpPr>
      <xdr:spPr>
        <a:xfrm>
          <a:off x="15240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36593</xdr:rowOff>
    </xdr:from>
    <xdr:ext cx="762000" cy="259045"/>
    <xdr:sp macro="" textlink="">
      <xdr:nvSpPr>
        <xdr:cNvPr id="407" name="テキスト ボックス 406"/>
        <xdr:cNvSpPr txBox="1"/>
      </xdr:nvSpPr>
      <xdr:spPr>
        <a:xfrm>
          <a:off x="14909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131318</xdr:rowOff>
    </xdr:from>
    <xdr:to>
      <xdr:col>21</xdr:col>
      <xdr:colOff>50800</xdr:colOff>
      <xdr:row>44</xdr:row>
      <xdr:rowOff>61468</xdr:rowOff>
    </xdr:to>
    <xdr:sp macro="" textlink="">
      <xdr:nvSpPr>
        <xdr:cNvPr id="408" name="円/楕円 407"/>
        <xdr:cNvSpPr/>
      </xdr:nvSpPr>
      <xdr:spPr>
        <a:xfrm>
          <a:off x="14351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46245</xdr:rowOff>
    </xdr:from>
    <xdr:ext cx="762000" cy="259045"/>
    <xdr:sp macro="" textlink="">
      <xdr:nvSpPr>
        <xdr:cNvPr id="409" name="テキスト ボックス 408"/>
        <xdr:cNvSpPr txBox="1"/>
      </xdr:nvSpPr>
      <xdr:spPr>
        <a:xfrm>
          <a:off x="14020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10" name="円/楕円 409"/>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11" name="テキスト ボックス 410"/>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将来負担比率については、</a:t>
          </a:r>
          <a:r>
            <a:rPr kumimoji="1" lang="en-US" altLang="ja-JP" sz="1100" b="0" i="0" baseline="0">
              <a:solidFill>
                <a:schemeClr val="dk1"/>
              </a:solidFill>
              <a:effectLst/>
              <a:latin typeface="+mn-lt"/>
              <a:ea typeface="+mn-ea"/>
              <a:cs typeface="+mn-cs"/>
            </a:rPr>
            <a:t>166.1</a:t>
          </a:r>
          <a:r>
            <a:rPr kumimoji="1" lang="ja-JP" altLang="ja-JP" sz="1100" b="0" i="0" baseline="0">
              <a:solidFill>
                <a:schemeClr val="dk1"/>
              </a:solidFill>
              <a:effectLst/>
              <a:latin typeface="+mn-lt"/>
              <a:ea typeface="+mn-ea"/>
              <a:cs typeface="+mn-cs"/>
            </a:rPr>
            <a:t>％となり、前年度比</a:t>
          </a:r>
          <a:r>
            <a:rPr kumimoji="1" lang="en-US" altLang="ja-JP" sz="1100" b="0" i="0" baseline="0">
              <a:solidFill>
                <a:schemeClr val="dk1"/>
              </a:solidFill>
              <a:effectLst/>
              <a:latin typeface="+mn-lt"/>
              <a:ea typeface="+mn-ea"/>
              <a:cs typeface="+mn-cs"/>
            </a:rPr>
            <a:t>5.4</a:t>
          </a:r>
          <a:r>
            <a:rPr kumimoji="1" lang="ja-JP" altLang="ja-JP" sz="1100" b="0" i="0" baseline="0">
              <a:solidFill>
                <a:schemeClr val="dk1"/>
              </a:solidFill>
              <a:effectLst/>
              <a:latin typeface="+mn-lt"/>
              <a:ea typeface="+mn-ea"/>
              <a:cs typeface="+mn-cs"/>
            </a:rPr>
            <a:t>ポイントの改善となった。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a:t>
          </a:r>
          <a:r>
            <a:rPr kumimoji="1" lang="ja-JP" altLang="ja-JP" sz="1100" b="0" i="0" baseline="0">
              <a:solidFill>
                <a:sysClr val="windowText" lastClr="000000"/>
              </a:solidFill>
              <a:effectLst/>
              <a:latin typeface="+mn-lt"/>
              <a:ea typeface="+mn-ea"/>
              <a:cs typeface="+mn-cs"/>
            </a:rPr>
            <a:t>して、充当可能特定財源見込額の減少</a:t>
          </a:r>
          <a:r>
            <a:rPr kumimoji="1" lang="ja-JP" altLang="en-US" sz="1100" b="0" i="0" baseline="0">
              <a:solidFill>
                <a:sysClr val="windowText" lastClr="000000"/>
              </a:solidFill>
              <a:effectLst/>
              <a:latin typeface="+mn-lt"/>
              <a:ea typeface="+mn-ea"/>
              <a:cs typeface="+mn-cs"/>
            </a:rPr>
            <a:t>等の結果、</a:t>
          </a:r>
          <a:r>
            <a:rPr kumimoji="1" lang="ja-JP" altLang="ja-JP" sz="1100" b="0" i="0" baseline="0">
              <a:solidFill>
                <a:sysClr val="windowText" lastClr="000000"/>
              </a:solidFill>
              <a:effectLst/>
              <a:latin typeface="+mn-lt"/>
              <a:ea typeface="+mn-ea"/>
              <a:cs typeface="+mn-cs"/>
            </a:rPr>
            <a:t>控除額は減少したものの、</a:t>
          </a:r>
          <a:r>
            <a:rPr kumimoji="1" lang="ja-JP" altLang="en-US" sz="1100" b="0" i="0" baseline="0">
              <a:solidFill>
                <a:sysClr val="windowText" lastClr="000000"/>
              </a:solidFill>
              <a:effectLst/>
              <a:latin typeface="+mn-lt"/>
              <a:ea typeface="+mn-ea"/>
              <a:cs typeface="+mn-cs"/>
            </a:rPr>
            <a:t>新たな市債の借入を抑制したことにより、</a:t>
          </a:r>
          <a:r>
            <a:rPr kumimoji="1" lang="ja-JP" altLang="ja-JP" sz="1100" b="0" i="0" baseline="0">
              <a:solidFill>
                <a:sysClr val="windowText" lastClr="000000"/>
              </a:solidFill>
              <a:effectLst/>
              <a:latin typeface="+mn-lt"/>
              <a:ea typeface="+mn-ea"/>
              <a:cs typeface="+mn-cs"/>
            </a:rPr>
            <a:t>地方債現在高</a:t>
          </a:r>
          <a:r>
            <a:rPr kumimoji="1" lang="ja-JP" altLang="en-US" sz="1100" b="0" i="0" baseline="0">
              <a:solidFill>
                <a:sysClr val="windowText" lastClr="000000"/>
              </a:solidFill>
              <a:effectLst/>
              <a:latin typeface="+mn-lt"/>
              <a:ea typeface="+mn-ea"/>
              <a:cs typeface="+mn-cs"/>
            </a:rPr>
            <a:t>や</a:t>
          </a:r>
          <a:r>
            <a:rPr kumimoji="1" lang="ja-JP" altLang="ja-JP" sz="1100" b="0" i="0" baseline="0">
              <a:solidFill>
                <a:sysClr val="windowText" lastClr="000000"/>
              </a:solidFill>
              <a:effectLst/>
              <a:latin typeface="+mn-lt"/>
              <a:ea typeface="+mn-ea"/>
              <a:cs typeface="+mn-cs"/>
            </a:rPr>
            <a:t>公営企業債等繰入見込額</a:t>
          </a:r>
          <a:r>
            <a:rPr kumimoji="1" lang="ja-JP" altLang="en-US" sz="1100" b="0" i="0" baseline="0">
              <a:solidFill>
                <a:sysClr val="windowText" lastClr="000000"/>
              </a:solidFill>
              <a:effectLst/>
              <a:latin typeface="+mn-lt"/>
              <a:ea typeface="+mn-ea"/>
              <a:cs typeface="+mn-cs"/>
            </a:rPr>
            <a:t>が</a:t>
          </a:r>
          <a:r>
            <a:rPr kumimoji="1" lang="ja-JP" altLang="ja-JP" sz="1100" b="0" i="0" baseline="0">
              <a:solidFill>
                <a:sysClr val="windowText" lastClr="000000"/>
              </a:solidFill>
              <a:effectLst/>
              <a:latin typeface="+mn-lt"/>
              <a:ea typeface="+mn-ea"/>
              <a:cs typeface="+mn-cs"/>
            </a:rPr>
            <a:t>減少</a:t>
          </a:r>
          <a:r>
            <a:rPr kumimoji="1" lang="ja-JP" altLang="en-US" sz="1100" b="0" i="0" baseline="0">
              <a:solidFill>
                <a:sysClr val="windowText" lastClr="000000"/>
              </a:solidFill>
              <a:effectLst/>
              <a:latin typeface="+mn-lt"/>
              <a:ea typeface="+mn-ea"/>
              <a:cs typeface="+mn-cs"/>
            </a:rPr>
            <a:t>した結果</a:t>
          </a:r>
          <a:r>
            <a:rPr kumimoji="1" lang="ja-JP" altLang="ja-JP" sz="1100" b="0" i="0" baseline="0">
              <a:solidFill>
                <a:sysClr val="windowText" lastClr="000000"/>
              </a:solidFill>
              <a:effectLst/>
              <a:latin typeface="+mn-lt"/>
              <a:ea typeface="+mn-ea"/>
              <a:cs typeface="+mn-cs"/>
            </a:rPr>
            <a:t>、将来負担額</a:t>
          </a:r>
          <a:r>
            <a:rPr kumimoji="1" lang="ja-JP" altLang="en-US" sz="1100" b="0" i="0" baseline="0">
              <a:solidFill>
                <a:sysClr val="windowText" lastClr="000000"/>
              </a:solidFill>
              <a:effectLst/>
              <a:latin typeface="+mn-lt"/>
              <a:ea typeface="+mn-ea"/>
              <a:cs typeface="+mn-cs"/>
            </a:rPr>
            <a:t>が大きく</a:t>
          </a:r>
          <a:r>
            <a:rPr kumimoji="1" lang="ja-JP" altLang="ja-JP" sz="1100" b="0" i="0" baseline="0">
              <a:solidFill>
                <a:sysClr val="windowText" lastClr="000000"/>
              </a:solidFill>
              <a:effectLst/>
              <a:latin typeface="+mn-lt"/>
              <a:ea typeface="+mn-ea"/>
              <a:cs typeface="+mn-cs"/>
            </a:rPr>
            <a:t>減</a:t>
          </a:r>
          <a:r>
            <a:rPr kumimoji="1" lang="ja-JP" altLang="en-US" sz="1100" b="0" i="0" baseline="0">
              <a:solidFill>
                <a:sysClr val="windowText" lastClr="000000"/>
              </a:solidFill>
              <a:effectLst/>
              <a:latin typeface="+mn-lt"/>
              <a:ea typeface="+mn-ea"/>
              <a:cs typeface="+mn-cs"/>
            </a:rPr>
            <a:t>少</a:t>
          </a:r>
          <a:r>
            <a:rPr kumimoji="1" lang="ja-JP" altLang="ja-JP" sz="1100" b="0" i="0" baseline="0">
              <a:solidFill>
                <a:sysClr val="windowText" lastClr="000000"/>
              </a:solidFill>
              <a:effectLst/>
              <a:latin typeface="+mn-lt"/>
              <a:ea typeface="+mn-ea"/>
              <a:cs typeface="+mn-cs"/>
            </a:rPr>
            <a:t>したためである。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0" name="直線コネクタ 439"/>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1"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2" name="直線コネクタ 441"/>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106214</xdr:rowOff>
    </xdr:from>
    <xdr:to>
      <xdr:col>24</xdr:col>
      <xdr:colOff>558800</xdr:colOff>
      <xdr:row>21</xdr:row>
      <xdr:rowOff>149648</xdr:rowOff>
    </xdr:to>
    <xdr:cxnSp macro="">
      <xdr:nvCxnSpPr>
        <xdr:cNvPr id="445" name="直線コネクタ 444"/>
        <xdr:cNvCxnSpPr/>
      </xdr:nvCxnSpPr>
      <xdr:spPr>
        <a:xfrm flipV="1">
          <a:off x="16179800" y="370666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77529</xdr:rowOff>
    </xdr:from>
    <xdr:ext cx="762000" cy="259045"/>
    <xdr:sp macro="" textlink="">
      <xdr:nvSpPr>
        <xdr:cNvPr id="446" name="将来負担の状況平均値テキスト"/>
        <xdr:cNvSpPr txBox="1"/>
      </xdr:nvSpPr>
      <xdr:spPr>
        <a:xfrm>
          <a:off x="17106900" y="2477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7" name="フローチャート : 判断 446"/>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149648</xdr:rowOff>
    </xdr:from>
    <xdr:to>
      <xdr:col>23</xdr:col>
      <xdr:colOff>406400</xdr:colOff>
      <xdr:row>22</xdr:row>
      <xdr:rowOff>69892</xdr:rowOff>
    </xdr:to>
    <xdr:cxnSp macro="">
      <xdr:nvCxnSpPr>
        <xdr:cNvPr id="448" name="直線コネクタ 447"/>
        <xdr:cNvCxnSpPr/>
      </xdr:nvCxnSpPr>
      <xdr:spPr>
        <a:xfrm flipV="1">
          <a:off x="15290800" y="375009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9" name="フローチャート : 判断 448"/>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50" name="テキスト ボックス 449"/>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69892</xdr:rowOff>
    </xdr:from>
    <xdr:to>
      <xdr:col>22</xdr:col>
      <xdr:colOff>203200</xdr:colOff>
      <xdr:row>22</xdr:row>
      <xdr:rowOff>111718</xdr:rowOff>
    </xdr:to>
    <xdr:cxnSp macro="">
      <xdr:nvCxnSpPr>
        <xdr:cNvPr id="451" name="直線コネクタ 450"/>
        <xdr:cNvCxnSpPr/>
      </xdr:nvCxnSpPr>
      <xdr:spPr>
        <a:xfrm flipV="1">
          <a:off x="14401800" y="3841792"/>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2" name="フローチャート : 判断 451"/>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53" name="テキスト ボックス 452"/>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111718</xdr:rowOff>
    </xdr:from>
    <xdr:to>
      <xdr:col>21</xdr:col>
      <xdr:colOff>0</xdr:colOff>
      <xdr:row>23</xdr:row>
      <xdr:rowOff>7832</xdr:rowOff>
    </xdr:to>
    <xdr:cxnSp macro="">
      <xdr:nvCxnSpPr>
        <xdr:cNvPr id="454" name="直線コネクタ 453"/>
        <xdr:cNvCxnSpPr/>
      </xdr:nvCxnSpPr>
      <xdr:spPr>
        <a:xfrm flipV="1">
          <a:off x="13512800" y="388361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5" name="フローチャート : 判断 454"/>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6" name="テキスト ボックス 455"/>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7" name="フローチャート : 判断 456"/>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8" name="テキスト ボックス 457"/>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55414</xdr:rowOff>
    </xdr:from>
    <xdr:to>
      <xdr:col>24</xdr:col>
      <xdr:colOff>609600</xdr:colOff>
      <xdr:row>21</xdr:row>
      <xdr:rowOff>157014</xdr:rowOff>
    </xdr:to>
    <xdr:sp macro="" textlink="">
      <xdr:nvSpPr>
        <xdr:cNvPr id="464" name="円/楕円 463"/>
        <xdr:cNvSpPr/>
      </xdr:nvSpPr>
      <xdr:spPr>
        <a:xfrm>
          <a:off x="16967200" y="36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122741</xdr:rowOff>
    </xdr:from>
    <xdr:ext cx="762000" cy="259045"/>
    <xdr:sp macro="" textlink="">
      <xdr:nvSpPr>
        <xdr:cNvPr id="465" name="将来負担の状況該当値テキスト"/>
        <xdr:cNvSpPr txBox="1"/>
      </xdr:nvSpPr>
      <xdr:spPr>
        <a:xfrm>
          <a:off x="17106900" y="355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98848</xdr:rowOff>
    </xdr:from>
    <xdr:to>
      <xdr:col>23</xdr:col>
      <xdr:colOff>457200</xdr:colOff>
      <xdr:row>22</xdr:row>
      <xdr:rowOff>28998</xdr:rowOff>
    </xdr:to>
    <xdr:sp macro="" textlink="">
      <xdr:nvSpPr>
        <xdr:cNvPr id="466" name="円/楕円 465"/>
        <xdr:cNvSpPr/>
      </xdr:nvSpPr>
      <xdr:spPr>
        <a:xfrm>
          <a:off x="16129000" y="36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13775</xdr:rowOff>
    </xdr:from>
    <xdr:ext cx="736600" cy="259045"/>
    <xdr:sp macro="" textlink="">
      <xdr:nvSpPr>
        <xdr:cNvPr id="467" name="テキスト ボックス 466"/>
        <xdr:cNvSpPr txBox="1"/>
      </xdr:nvSpPr>
      <xdr:spPr>
        <a:xfrm>
          <a:off x="15798800" y="3785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19092</xdr:rowOff>
    </xdr:from>
    <xdr:to>
      <xdr:col>22</xdr:col>
      <xdr:colOff>254000</xdr:colOff>
      <xdr:row>22</xdr:row>
      <xdr:rowOff>120692</xdr:rowOff>
    </xdr:to>
    <xdr:sp macro="" textlink="">
      <xdr:nvSpPr>
        <xdr:cNvPr id="468" name="円/楕円 467"/>
        <xdr:cNvSpPr/>
      </xdr:nvSpPr>
      <xdr:spPr>
        <a:xfrm>
          <a:off x="15240000" y="379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105469</xdr:rowOff>
    </xdr:from>
    <xdr:ext cx="762000" cy="259045"/>
    <xdr:sp macro="" textlink="">
      <xdr:nvSpPr>
        <xdr:cNvPr id="469" name="テキスト ボックス 468"/>
        <xdr:cNvSpPr txBox="1"/>
      </xdr:nvSpPr>
      <xdr:spPr>
        <a:xfrm>
          <a:off x="14909800" y="387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182.9</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60918</xdr:rowOff>
    </xdr:from>
    <xdr:to>
      <xdr:col>21</xdr:col>
      <xdr:colOff>50800</xdr:colOff>
      <xdr:row>22</xdr:row>
      <xdr:rowOff>162518</xdr:rowOff>
    </xdr:to>
    <xdr:sp macro="" textlink="">
      <xdr:nvSpPr>
        <xdr:cNvPr id="470" name="円/楕円 469"/>
        <xdr:cNvSpPr/>
      </xdr:nvSpPr>
      <xdr:spPr>
        <a:xfrm>
          <a:off x="14351000" y="383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147295</xdr:rowOff>
    </xdr:from>
    <xdr:ext cx="762000" cy="259045"/>
    <xdr:sp macro="" textlink="">
      <xdr:nvSpPr>
        <xdr:cNvPr id="471" name="テキスト ボックス 470"/>
        <xdr:cNvSpPr txBox="1"/>
      </xdr:nvSpPr>
      <xdr:spPr>
        <a:xfrm>
          <a:off x="14020800" y="391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128482</xdr:rowOff>
    </xdr:from>
    <xdr:to>
      <xdr:col>19</xdr:col>
      <xdr:colOff>533400</xdr:colOff>
      <xdr:row>23</xdr:row>
      <xdr:rowOff>58632</xdr:rowOff>
    </xdr:to>
    <xdr:sp macro="" textlink="">
      <xdr:nvSpPr>
        <xdr:cNvPr id="472" name="円/楕円 471"/>
        <xdr:cNvSpPr/>
      </xdr:nvSpPr>
      <xdr:spPr>
        <a:xfrm>
          <a:off x="13462000" y="390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43409</xdr:rowOff>
    </xdr:from>
    <xdr:ext cx="762000" cy="259045"/>
    <xdr:sp macro="" textlink="">
      <xdr:nvSpPr>
        <xdr:cNvPr id="473" name="テキスト ボックス 472"/>
        <xdr:cNvSpPr txBox="1"/>
      </xdr:nvSpPr>
      <xdr:spPr>
        <a:xfrm>
          <a:off x="13131800" y="398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360,459
357,465
276.94
126,719,276
126,155,277
422,425
75,022,708
209,189,282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166.1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28.4</a:t>
          </a:r>
          <a:r>
            <a:rPr kumimoji="1" lang="ja-JP" altLang="ja-JP" sz="1100">
              <a:solidFill>
                <a:schemeClr val="dk1"/>
              </a:solidFill>
              <a:effectLst/>
              <a:latin typeface="+mn-lt"/>
              <a:ea typeface="+mn-ea"/>
              <a:cs typeface="+mn-cs"/>
            </a:rPr>
            <a:t>ポイントと類似団体と比較して人件費が高くなっているのは、ごみ収集業務、保育所・幼稚園等を直営で行って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、職員数が類似団体と比較して多くなっているためである。また、</a:t>
          </a:r>
          <a:r>
            <a:rPr kumimoji="1" lang="ja-JP" altLang="en-US" sz="1100">
              <a:solidFill>
                <a:schemeClr val="dk1"/>
              </a:solidFill>
              <a:effectLst/>
              <a:latin typeface="+mn-lt"/>
              <a:ea typeface="+mn-ea"/>
              <a:cs typeface="+mn-cs"/>
            </a:rPr>
            <a:t>職員の退職手当の額が増え、退職手当債の額は減少したため、</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定員適正化計画に基づく職員数の削減、民間委託化等業務運営の見直し等により、引き続き行財政改革の取組を通じて、人件費の削減に努める。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120142</xdr:rowOff>
    </xdr:from>
    <xdr:to>
      <xdr:col>7</xdr:col>
      <xdr:colOff>15875</xdr:colOff>
      <xdr:row>40</xdr:row>
      <xdr:rowOff>94996</xdr:rowOff>
    </xdr:to>
    <xdr:cxnSp macro="">
      <xdr:nvCxnSpPr>
        <xdr:cNvPr id="64" name="直線コネクタ 63"/>
        <xdr:cNvCxnSpPr/>
      </xdr:nvCxnSpPr>
      <xdr:spPr>
        <a:xfrm>
          <a:off x="3987800" y="680669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120142</xdr:rowOff>
    </xdr:from>
    <xdr:to>
      <xdr:col>5</xdr:col>
      <xdr:colOff>549275</xdr:colOff>
      <xdr:row>40</xdr:row>
      <xdr:rowOff>12700</xdr:rowOff>
    </xdr:to>
    <xdr:cxnSp macro="">
      <xdr:nvCxnSpPr>
        <xdr:cNvPr id="67" name="直線コネクタ 66"/>
        <xdr:cNvCxnSpPr/>
      </xdr:nvCxnSpPr>
      <xdr:spPr>
        <a:xfrm flipV="1">
          <a:off x="3098800" y="68066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40</xdr:row>
      <xdr:rowOff>12700</xdr:rowOff>
    </xdr:to>
    <xdr:cxnSp macro="">
      <xdr:nvCxnSpPr>
        <xdr:cNvPr id="70" name="直線コネクタ 69"/>
        <xdr:cNvCxnSpPr/>
      </xdr:nvCxnSpPr>
      <xdr:spPr>
        <a:xfrm>
          <a:off x="2209800" y="6733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40</xdr:row>
      <xdr:rowOff>67564</xdr:rowOff>
    </xdr:to>
    <xdr:cxnSp macro="">
      <xdr:nvCxnSpPr>
        <xdr:cNvPr id="73" name="直線コネクタ 72"/>
        <xdr:cNvCxnSpPr/>
      </xdr:nvCxnSpPr>
      <xdr:spPr>
        <a:xfrm flipV="1">
          <a:off x="1320800" y="673354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44196</xdr:rowOff>
    </xdr:from>
    <xdr:to>
      <xdr:col>7</xdr:col>
      <xdr:colOff>66675</xdr:colOff>
      <xdr:row>40</xdr:row>
      <xdr:rowOff>145796</xdr:rowOff>
    </xdr:to>
    <xdr:sp macro="" textlink="">
      <xdr:nvSpPr>
        <xdr:cNvPr id="83" name="円/楕円 82"/>
        <xdr:cNvSpPr/>
      </xdr:nvSpPr>
      <xdr:spPr>
        <a:xfrm>
          <a:off x="47752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16273</xdr:rowOff>
    </xdr:from>
    <xdr:ext cx="762000" cy="259045"/>
    <xdr:sp macro="" textlink="">
      <xdr:nvSpPr>
        <xdr:cNvPr id="84" name="人件費該当値テキスト"/>
        <xdr:cNvSpPr txBox="1"/>
      </xdr:nvSpPr>
      <xdr:spPr>
        <a:xfrm>
          <a:off x="49149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69342</xdr:rowOff>
    </xdr:from>
    <xdr:to>
      <xdr:col>5</xdr:col>
      <xdr:colOff>600075</xdr:colOff>
      <xdr:row>39</xdr:row>
      <xdr:rowOff>170942</xdr:rowOff>
    </xdr:to>
    <xdr:sp macro="" textlink="">
      <xdr:nvSpPr>
        <xdr:cNvPr id="85" name="円/楕円 84"/>
        <xdr:cNvSpPr/>
      </xdr:nvSpPr>
      <xdr:spPr>
        <a:xfrm>
          <a:off x="3937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155719</xdr:rowOff>
    </xdr:from>
    <xdr:ext cx="736600" cy="259045"/>
    <xdr:sp macro="" textlink="">
      <xdr:nvSpPr>
        <xdr:cNvPr id="86" name="テキスト ボックス 85"/>
        <xdr:cNvSpPr txBox="1"/>
      </xdr:nvSpPr>
      <xdr:spPr>
        <a:xfrm>
          <a:off x="3606800" y="684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87" name="円/楕円 86"/>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48277</xdr:rowOff>
    </xdr:from>
    <xdr:ext cx="762000" cy="259045"/>
    <xdr:sp macro="" textlink="">
      <xdr:nvSpPr>
        <xdr:cNvPr id="88" name="テキスト ボックス 87"/>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89" name="円/楕円 88"/>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82567</xdr:rowOff>
    </xdr:from>
    <xdr:ext cx="762000" cy="259045"/>
    <xdr:sp macro="" textlink="">
      <xdr:nvSpPr>
        <xdr:cNvPr id="90" name="テキスト ボックス 89"/>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16764</xdr:rowOff>
    </xdr:from>
    <xdr:to>
      <xdr:col>1</xdr:col>
      <xdr:colOff>676275</xdr:colOff>
      <xdr:row>40</xdr:row>
      <xdr:rowOff>118364</xdr:rowOff>
    </xdr:to>
    <xdr:sp macro="" textlink="">
      <xdr:nvSpPr>
        <xdr:cNvPr id="91" name="円/楕円 90"/>
        <xdr:cNvSpPr/>
      </xdr:nvSpPr>
      <xdr:spPr>
        <a:xfrm>
          <a:off x="1270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103141</xdr:rowOff>
    </xdr:from>
    <xdr:ext cx="762000" cy="259045"/>
    <xdr:sp macro="" textlink="">
      <xdr:nvSpPr>
        <xdr:cNvPr id="92" name="テキスト ボックス 91"/>
        <xdr:cNvSpPr txBox="1"/>
      </xdr:nvSpPr>
      <xdr:spPr>
        <a:xfrm>
          <a:off x="939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前年度に比べ、</a:t>
          </a:r>
          <a:r>
            <a:rPr kumimoji="1" lang="ja-JP" altLang="ja-JP" sz="1100">
              <a:solidFill>
                <a:schemeClr val="dk1"/>
              </a:solidFill>
              <a:effectLst/>
              <a:latin typeface="+mn-lt"/>
              <a:ea typeface="+mn-ea"/>
              <a:cs typeface="+mn-cs"/>
            </a:rPr>
            <a:t>住民情報システムの最適化</a:t>
          </a:r>
          <a:r>
            <a:rPr kumimoji="1" lang="ja-JP" altLang="en-US" sz="1100">
              <a:solidFill>
                <a:schemeClr val="dk1"/>
              </a:solidFill>
              <a:effectLst/>
              <a:latin typeface="+mn-lt"/>
              <a:ea typeface="+mn-ea"/>
              <a:cs typeface="+mn-cs"/>
            </a:rPr>
            <a:t>や、消防指令センターの通信機器リースの終了、小学校の講師数減</a:t>
          </a:r>
          <a:r>
            <a:rPr kumimoji="1" lang="ja-JP" altLang="ja-JP" sz="1100">
              <a:solidFill>
                <a:schemeClr val="dk1"/>
              </a:solidFill>
              <a:effectLst/>
              <a:latin typeface="+mn-lt"/>
              <a:ea typeface="+mn-ea"/>
              <a:cs typeface="+mn-cs"/>
            </a:rPr>
            <a:t>などにより、前年度に比べ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他市に比べて高い理由は、</a:t>
          </a:r>
          <a:r>
            <a:rPr kumimoji="1" lang="ja-JP" altLang="ja-JP" sz="1100">
              <a:solidFill>
                <a:schemeClr val="dk1"/>
              </a:solidFill>
              <a:effectLst/>
              <a:latin typeface="+mn-lt"/>
              <a:ea typeface="+mn-ea"/>
              <a:cs typeface="+mn-cs"/>
            </a:rPr>
            <a:t>ごみの収集業務や学校給食調理業務などの民間委託化を推進し、職員人件費等から委託料へのシフトが起きているためで</a:t>
          </a:r>
          <a:r>
            <a:rPr kumimoji="1" lang="ja-JP" altLang="en-US" sz="1100">
              <a:solidFill>
                <a:schemeClr val="dk1"/>
              </a:solidFill>
              <a:effectLst/>
              <a:latin typeface="+mn-lt"/>
              <a:ea typeface="+mn-ea"/>
              <a:cs typeface="+mn-cs"/>
            </a:rPr>
            <a:t>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19</xdr:row>
      <xdr:rowOff>6350</xdr:rowOff>
    </xdr:to>
    <xdr:cxnSp macro="">
      <xdr:nvCxnSpPr>
        <xdr:cNvPr id="125" name="直線コネクタ 124"/>
        <xdr:cNvCxnSpPr/>
      </xdr:nvCxnSpPr>
      <xdr:spPr>
        <a:xfrm flipV="1">
          <a:off x="15671800" y="3213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114300</xdr:rowOff>
    </xdr:from>
    <xdr:to>
      <xdr:col>22</xdr:col>
      <xdr:colOff>565150</xdr:colOff>
      <xdr:row>19</xdr:row>
      <xdr:rowOff>6350</xdr:rowOff>
    </xdr:to>
    <xdr:cxnSp macro="">
      <xdr:nvCxnSpPr>
        <xdr:cNvPr id="128" name="直線コネクタ 127"/>
        <xdr:cNvCxnSpPr/>
      </xdr:nvCxnSpPr>
      <xdr:spPr>
        <a:xfrm>
          <a:off x="14782800" y="3200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101600</xdr:rowOff>
    </xdr:from>
    <xdr:to>
      <xdr:col>21</xdr:col>
      <xdr:colOff>361950</xdr:colOff>
      <xdr:row>18</xdr:row>
      <xdr:rowOff>114300</xdr:rowOff>
    </xdr:to>
    <xdr:cxnSp macro="">
      <xdr:nvCxnSpPr>
        <xdr:cNvPr id="131" name="直線コネクタ 130"/>
        <xdr:cNvCxnSpPr/>
      </xdr:nvCxnSpPr>
      <xdr:spPr>
        <a:xfrm>
          <a:off x="13893800" y="318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133350</xdr:rowOff>
    </xdr:from>
    <xdr:to>
      <xdr:col>20</xdr:col>
      <xdr:colOff>158750</xdr:colOff>
      <xdr:row>18</xdr:row>
      <xdr:rowOff>101600</xdr:rowOff>
    </xdr:to>
    <xdr:cxnSp macro="">
      <xdr:nvCxnSpPr>
        <xdr:cNvPr id="134" name="直線コネクタ 133"/>
        <xdr:cNvCxnSpPr/>
      </xdr:nvCxnSpPr>
      <xdr:spPr>
        <a:xfrm>
          <a:off x="13004800" y="3048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38" name="テキスト ボックス 137"/>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4" name="円/楕円 143"/>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5"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127000</xdr:rowOff>
    </xdr:from>
    <xdr:to>
      <xdr:col>22</xdr:col>
      <xdr:colOff>615950</xdr:colOff>
      <xdr:row>19</xdr:row>
      <xdr:rowOff>57150</xdr:rowOff>
    </xdr:to>
    <xdr:sp macro="" textlink="">
      <xdr:nvSpPr>
        <xdr:cNvPr id="146" name="円/楕円 145"/>
        <xdr:cNvSpPr/>
      </xdr:nvSpPr>
      <xdr:spPr>
        <a:xfrm>
          <a:off x="15621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41927</xdr:rowOff>
    </xdr:from>
    <xdr:ext cx="736600" cy="259045"/>
    <xdr:sp macro="" textlink="">
      <xdr:nvSpPr>
        <xdr:cNvPr id="147" name="テキスト ボックス 146"/>
        <xdr:cNvSpPr txBox="1"/>
      </xdr:nvSpPr>
      <xdr:spPr>
        <a:xfrm>
          <a:off x="15290800" y="329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63500</xdr:rowOff>
    </xdr:from>
    <xdr:to>
      <xdr:col>21</xdr:col>
      <xdr:colOff>412750</xdr:colOff>
      <xdr:row>18</xdr:row>
      <xdr:rowOff>165100</xdr:rowOff>
    </xdr:to>
    <xdr:sp macro="" textlink="">
      <xdr:nvSpPr>
        <xdr:cNvPr id="148" name="円/楕円 147"/>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149877</xdr:rowOff>
    </xdr:from>
    <xdr:ext cx="762000" cy="259045"/>
    <xdr:sp macro="" textlink="">
      <xdr:nvSpPr>
        <xdr:cNvPr id="149" name="テキスト ボックス 148"/>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50800</xdr:rowOff>
    </xdr:from>
    <xdr:to>
      <xdr:col>20</xdr:col>
      <xdr:colOff>209550</xdr:colOff>
      <xdr:row>18</xdr:row>
      <xdr:rowOff>152400</xdr:rowOff>
    </xdr:to>
    <xdr:sp macro="" textlink="">
      <xdr:nvSpPr>
        <xdr:cNvPr id="150" name="円/楕円 149"/>
        <xdr:cNvSpPr/>
      </xdr:nvSpPr>
      <xdr:spPr>
        <a:xfrm>
          <a:off x="13843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137177</xdr:rowOff>
    </xdr:from>
    <xdr:ext cx="762000" cy="259045"/>
    <xdr:sp macro="" textlink="">
      <xdr:nvSpPr>
        <xdr:cNvPr id="151" name="テキスト ボックス 150"/>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82550</xdr:rowOff>
    </xdr:from>
    <xdr:to>
      <xdr:col>19</xdr:col>
      <xdr:colOff>6350</xdr:colOff>
      <xdr:row>18</xdr:row>
      <xdr:rowOff>12700</xdr:rowOff>
    </xdr:to>
    <xdr:sp macro="" textlink="">
      <xdr:nvSpPr>
        <xdr:cNvPr id="152" name="円/楕円 151"/>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168927</xdr:rowOff>
    </xdr:from>
    <xdr:ext cx="762000" cy="259045"/>
    <xdr:sp macro="" textlink="">
      <xdr:nvSpPr>
        <xdr:cNvPr id="153" name="テキスト ボックス 152"/>
        <xdr:cNvSpPr txBox="1"/>
      </xdr:nvSpPr>
      <xdr:spPr>
        <a:xfrm>
          <a:off x="12623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扶助費は</a:t>
          </a:r>
          <a:r>
            <a:rPr kumimoji="1" lang="ja-JP" altLang="ja-JP" sz="1100">
              <a:solidFill>
                <a:schemeClr val="dk1"/>
              </a:solidFill>
              <a:effectLst/>
              <a:latin typeface="+mn-lt"/>
              <a:ea typeface="+mn-ea"/>
              <a:cs typeface="+mn-cs"/>
            </a:rPr>
            <a:t>社会保障関係費の負担増に伴って上昇傾向にあ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前年度に比べて、園数が減ったことにより</a:t>
          </a:r>
          <a:r>
            <a:rPr kumimoji="1" lang="ja-JP" altLang="ja-JP" sz="1100">
              <a:solidFill>
                <a:schemeClr val="dk1"/>
              </a:solidFill>
              <a:effectLst/>
              <a:latin typeface="+mn-lt"/>
              <a:ea typeface="+mn-ea"/>
              <a:cs typeface="+mn-cs"/>
            </a:rPr>
            <a:t>民間保育所措置経費</a:t>
          </a:r>
          <a:r>
            <a:rPr kumimoji="1" lang="ja-JP" altLang="en-US" sz="1100">
              <a:solidFill>
                <a:schemeClr val="dk1"/>
              </a:solidFill>
              <a:effectLst/>
              <a:latin typeface="+mn-lt"/>
              <a:ea typeface="+mn-ea"/>
              <a:cs typeface="+mn-cs"/>
            </a:rPr>
            <a:t>は減少したものの、介護給付費が増加したため</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今後も高水準で推移することが予想されるため、引き続き適切な給付を行うよう努め、社会保障費の増加に対応していく。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158750</xdr:rowOff>
    </xdr:from>
    <xdr:to>
      <xdr:col>7</xdr:col>
      <xdr:colOff>15875</xdr:colOff>
      <xdr:row>56</xdr:row>
      <xdr:rowOff>101600</xdr:rowOff>
    </xdr:to>
    <xdr:cxnSp macro="">
      <xdr:nvCxnSpPr>
        <xdr:cNvPr id="186" name="直線コネクタ 185"/>
        <xdr:cNvCxnSpPr/>
      </xdr:nvCxnSpPr>
      <xdr:spPr>
        <a:xfrm>
          <a:off x="3987800" y="9588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158750</xdr:rowOff>
    </xdr:from>
    <xdr:to>
      <xdr:col>5</xdr:col>
      <xdr:colOff>549275</xdr:colOff>
      <xdr:row>56</xdr:row>
      <xdr:rowOff>114300</xdr:rowOff>
    </xdr:to>
    <xdr:cxnSp macro="">
      <xdr:nvCxnSpPr>
        <xdr:cNvPr id="189" name="直線コネクタ 188"/>
        <xdr:cNvCxnSpPr/>
      </xdr:nvCxnSpPr>
      <xdr:spPr>
        <a:xfrm flipV="1">
          <a:off x="3098800" y="9588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76200</xdr:rowOff>
    </xdr:from>
    <xdr:to>
      <xdr:col>4</xdr:col>
      <xdr:colOff>346075</xdr:colOff>
      <xdr:row>56</xdr:row>
      <xdr:rowOff>114300</xdr:rowOff>
    </xdr:to>
    <xdr:cxnSp macro="">
      <xdr:nvCxnSpPr>
        <xdr:cNvPr id="192" name="直線コネクタ 191"/>
        <xdr:cNvCxnSpPr/>
      </xdr:nvCxnSpPr>
      <xdr:spPr>
        <a:xfrm>
          <a:off x="22098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38100</xdr:rowOff>
    </xdr:from>
    <xdr:to>
      <xdr:col>3</xdr:col>
      <xdr:colOff>142875</xdr:colOff>
      <xdr:row>56</xdr:row>
      <xdr:rowOff>76200</xdr:rowOff>
    </xdr:to>
    <xdr:cxnSp macro="">
      <xdr:nvCxnSpPr>
        <xdr:cNvPr id="195" name="直線コネクタ 194"/>
        <xdr:cNvCxnSpPr/>
      </xdr:nvCxnSpPr>
      <xdr:spPr>
        <a:xfrm>
          <a:off x="1320800" y="963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50800</xdr:rowOff>
    </xdr:from>
    <xdr:to>
      <xdr:col>7</xdr:col>
      <xdr:colOff>66675</xdr:colOff>
      <xdr:row>56</xdr:row>
      <xdr:rowOff>152400</xdr:rowOff>
    </xdr:to>
    <xdr:sp macro="" textlink="">
      <xdr:nvSpPr>
        <xdr:cNvPr id="205" name="円/楕円 204"/>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67327</xdr:rowOff>
    </xdr:from>
    <xdr:ext cx="762000" cy="259045"/>
    <xdr:sp macro="" textlink="">
      <xdr:nvSpPr>
        <xdr:cNvPr id="206"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107950</xdr:rowOff>
    </xdr:from>
    <xdr:to>
      <xdr:col>5</xdr:col>
      <xdr:colOff>600075</xdr:colOff>
      <xdr:row>56</xdr:row>
      <xdr:rowOff>38100</xdr:rowOff>
    </xdr:to>
    <xdr:sp macro="" textlink="">
      <xdr:nvSpPr>
        <xdr:cNvPr id="207" name="円/楕円 206"/>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208" name="テキスト ボックス 207"/>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63500</xdr:rowOff>
    </xdr:from>
    <xdr:to>
      <xdr:col>4</xdr:col>
      <xdr:colOff>396875</xdr:colOff>
      <xdr:row>56</xdr:row>
      <xdr:rowOff>165100</xdr:rowOff>
    </xdr:to>
    <xdr:sp macro="" textlink="">
      <xdr:nvSpPr>
        <xdr:cNvPr id="209" name="円/楕円 208"/>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210" name="テキスト ボックス 209"/>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25400</xdr:rowOff>
    </xdr:from>
    <xdr:to>
      <xdr:col>3</xdr:col>
      <xdr:colOff>193675</xdr:colOff>
      <xdr:row>56</xdr:row>
      <xdr:rowOff>127000</xdr:rowOff>
    </xdr:to>
    <xdr:sp macro="" textlink="">
      <xdr:nvSpPr>
        <xdr:cNvPr id="211" name="円/楕円 210"/>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137177</xdr:rowOff>
    </xdr:from>
    <xdr:ext cx="762000" cy="259045"/>
    <xdr:sp macro="" textlink="">
      <xdr:nvSpPr>
        <xdr:cNvPr id="212" name="テキスト ボックス 211"/>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158750</xdr:rowOff>
    </xdr:from>
    <xdr:to>
      <xdr:col>1</xdr:col>
      <xdr:colOff>676275</xdr:colOff>
      <xdr:row>56</xdr:row>
      <xdr:rowOff>88900</xdr:rowOff>
    </xdr:to>
    <xdr:sp macro="" textlink="">
      <xdr:nvSpPr>
        <xdr:cNvPr id="213" name="円/楕円 212"/>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99077</xdr:rowOff>
    </xdr:from>
    <xdr:ext cx="762000" cy="259045"/>
    <xdr:sp macro="" textlink="">
      <xdr:nvSpPr>
        <xdr:cNvPr id="214" name="テキスト ボックス 213"/>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社会保障関係費の増加に伴う</a:t>
          </a:r>
          <a:r>
            <a:rPr kumimoji="1" lang="ja-JP" altLang="en-US" sz="1100">
              <a:solidFill>
                <a:schemeClr val="dk1"/>
              </a:solidFill>
              <a:effectLst/>
              <a:latin typeface="+mn-lt"/>
              <a:ea typeface="+mn-ea"/>
              <a:cs typeface="+mn-cs"/>
            </a:rPr>
            <a:t>後期高齢者医療療養給付費負担金や</a:t>
          </a:r>
          <a:r>
            <a:rPr kumimoji="1" lang="ja-JP" altLang="ja-JP" sz="1100">
              <a:solidFill>
                <a:schemeClr val="dk1"/>
              </a:solidFill>
              <a:effectLst/>
              <a:latin typeface="+mn-lt"/>
              <a:ea typeface="+mn-ea"/>
              <a:cs typeface="+mn-cs"/>
            </a:rPr>
            <a:t>介護保険特別会計への繰出金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が増加しているため、前年度に比べ</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今後も高齢化等に伴う社会保障関係費の増加等により特別会計への負担増が予想されるが、経費の節減はもとより、給付費の適正化、予防事業の強化等により普通会計の負担額の抑制に努める。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56</xdr:row>
      <xdr:rowOff>20320</xdr:rowOff>
    </xdr:to>
    <xdr:cxnSp macro="">
      <xdr:nvCxnSpPr>
        <xdr:cNvPr id="247" name="直線コネクタ 246"/>
        <xdr:cNvCxnSpPr/>
      </xdr:nvCxnSpPr>
      <xdr:spPr>
        <a:xfrm>
          <a:off x="15671800" y="9568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55</xdr:row>
      <xdr:rowOff>138430</xdr:rowOff>
    </xdr:to>
    <xdr:cxnSp macro="">
      <xdr:nvCxnSpPr>
        <xdr:cNvPr id="250" name="直線コネクタ 249"/>
        <xdr:cNvCxnSpPr/>
      </xdr:nvCxnSpPr>
      <xdr:spPr>
        <a:xfrm>
          <a:off x="14782800" y="953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56</xdr:row>
      <xdr:rowOff>58420</xdr:rowOff>
    </xdr:to>
    <xdr:cxnSp macro="">
      <xdr:nvCxnSpPr>
        <xdr:cNvPr id="253" name="直線コネクタ 252"/>
        <xdr:cNvCxnSpPr/>
      </xdr:nvCxnSpPr>
      <xdr:spPr>
        <a:xfrm flipV="1">
          <a:off x="13893800" y="9537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81280</xdr:rowOff>
    </xdr:to>
    <xdr:cxnSp macro="">
      <xdr:nvCxnSpPr>
        <xdr:cNvPr id="256" name="直線コネクタ 255"/>
        <xdr:cNvCxnSpPr/>
      </xdr:nvCxnSpPr>
      <xdr:spPr>
        <a:xfrm flipV="1">
          <a:off x="13004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8" name="テキスト ボックス 257"/>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0" name="テキスト ボックス 259"/>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66" name="円/楕円 265"/>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67"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68" name="円/楕円 267"/>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69" name="テキスト ボックス 268"/>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0" name="円/楕円 269"/>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1" name="テキスト ボックス 270"/>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2" name="円/楕円 271"/>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73" name="テキスト ボックス 27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4" name="円/楕円 273"/>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75" name="テキスト ボックス 274"/>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比</a:t>
          </a:r>
          <a:r>
            <a:rPr lang="ja-JP" altLang="en-US" sz="1100" b="0" i="0" baseline="0">
              <a:solidFill>
                <a:schemeClr val="dk1"/>
              </a:solidFill>
              <a:effectLst/>
              <a:latin typeface="+mn-lt"/>
              <a:ea typeface="+mn-ea"/>
              <a:cs typeface="+mn-cs"/>
            </a:rPr>
            <a:t>べ</a:t>
          </a:r>
          <a:r>
            <a:rPr lang="ja-JP" altLang="ja-JP" sz="1100" b="0" i="0" baseline="0">
              <a:solidFill>
                <a:schemeClr val="dk1"/>
              </a:solidFill>
              <a:effectLst/>
              <a:latin typeface="+mn-lt"/>
              <a:ea typeface="+mn-ea"/>
              <a:cs typeface="+mn-cs"/>
            </a:rPr>
            <a:t>、</a:t>
          </a:r>
          <a:r>
            <a:rPr kumimoji="1" lang="ja-JP" altLang="en-US" sz="1100">
              <a:solidFill>
                <a:schemeClr val="dk1"/>
              </a:solidFill>
              <a:effectLst/>
              <a:latin typeface="+mn-lt"/>
              <a:ea typeface="+mn-ea"/>
              <a:cs typeface="+mn-cs"/>
            </a:rPr>
            <a:t>起債償還終了により</a:t>
          </a:r>
          <a:r>
            <a:rPr kumimoji="1" lang="ja-JP" altLang="ja-JP" sz="1100">
              <a:solidFill>
                <a:schemeClr val="dk1"/>
              </a:solidFill>
              <a:effectLst/>
              <a:latin typeface="+mn-lt"/>
              <a:ea typeface="+mn-ea"/>
              <a:cs typeface="+mn-cs"/>
            </a:rPr>
            <a:t>水道事業会計</a:t>
          </a:r>
          <a:r>
            <a:rPr kumimoji="1" lang="ja-JP" altLang="en-US" sz="1100">
              <a:solidFill>
                <a:schemeClr val="dk1"/>
              </a:solidFill>
              <a:effectLst/>
              <a:latin typeface="+mn-lt"/>
              <a:ea typeface="+mn-ea"/>
              <a:cs typeface="+mn-cs"/>
            </a:rPr>
            <a:t>や下水道事業会計</a:t>
          </a:r>
          <a:r>
            <a:rPr kumimoji="1" lang="ja-JP" altLang="ja-JP" sz="1100">
              <a:solidFill>
                <a:schemeClr val="dk1"/>
              </a:solidFill>
              <a:effectLst/>
              <a:latin typeface="+mn-lt"/>
              <a:ea typeface="+mn-ea"/>
              <a:cs typeface="+mn-cs"/>
            </a:rPr>
            <a:t>に対する補助が</a:t>
          </a:r>
          <a:r>
            <a:rPr kumimoji="1" lang="ja-JP" altLang="en-US" sz="1100">
              <a:solidFill>
                <a:schemeClr val="dk1"/>
              </a:solidFill>
              <a:effectLst/>
              <a:latin typeface="+mn-lt"/>
              <a:ea typeface="+mn-ea"/>
              <a:cs typeface="+mn-cs"/>
            </a:rPr>
            <a:t>少なく</a:t>
          </a:r>
          <a:r>
            <a:rPr kumimoji="1" lang="ja-JP" altLang="ja-JP" sz="1100">
              <a:solidFill>
                <a:schemeClr val="dk1"/>
              </a:solidFill>
              <a:effectLst/>
              <a:latin typeface="+mn-lt"/>
              <a:ea typeface="+mn-ea"/>
              <a:cs typeface="+mn-cs"/>
            </a:rPr>
            <a:t>なったこと</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ポイント減少となった。</a:t>
          </a:r>
          <a:endParaRPr lang="ja-JP" altLang="ja-JP" sz="1400">
            <a:effectLst/>
          </a:endParaRPr>
        </a:p>
        <a:p>
          <a:r>
            <a:rPr kumimoji="1" lang="ja-JP" altLang="ja-JP" sz="1100">
              <a:solidFill>
                <a:schemeClr val="dk1"/>
              </a:solidFill>
              <a:effectLst/>
              <a:latin typeface="+mn-lt"/>
              <a:ea typeface="+mn-ea"/>
              <a:cs typeface="+mn-cs"/>
            </a:rPr>
            <a:t>　補助費等は類似団体平均と比較して低い水準にはあるが、今後も事務事業や補助金の見直し等を行うことにより経費総額を抑制し、財政健全化に努めて</a:t>
          </a:r>
          <a:r>
            <a:rPr kumimoji="1" lang="ja-JP" altLang="en-US" sz="1100">
              <a:solidFill>
                <a:schemeClr val="dk1"/>
              </a:solidFill>
              <a:effectLst/>
              <a:latin typeface="+mn-lt"/>
              <a:ea typeface="+mn-ea"/>
              <a:cs typeface="+mn-cs"/>
            </a:rPr>
            <a:t>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167822</xdr:rowOff>
    </xdr:from>
    <xdr:to>
      <xdr:col>24</xdr:col>
      <xdr:colOff>31750</xdr:colOff>
      <xdr:row>34</xdr:row>
      <xdr:rowOff>39914</xdr:rowOff>
    </xdr:to>
    <xdr:cxnSp macro="">
      <xdr:nvCxnSpPr>
        <xdr:cNvPr id="310" name="直線コネクタ 309"/>
        <xdr:cNvCxnSpPr/>
      </xdr:nvCxnSpPr>
      <xdr:spPr>
        <a:xfrm flipV="1">
          <a:off x="15671800" y="5825672"/>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39914</xdr:rowOff>
    </xdr:from>
    <xdr:to>
      <xdr:col>22</xdr:col>
      <xdr:colOff>565150</xdr:colOff>
      <xdr:row>34</xdr:row>
      <xdr:rowOff>94343</xdr:rowOff>
    </xdr:to>
    <xdr:cxnSp macro="">
      <xdr:nvCxnSpPr>
        <xdr:cNvPr id="313" name="直線コネクタ 312"/>
        <xdr:cNvCxnSpPr/>
      </xdr:nvCxnSpPr>
      <xdr:spPr>
        <a:xfrm flipV="1">
          <a:off x="14782800" y="5869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146050</xdr:rowOff>
    </xdr:from>
    <xdr:to>
      <xdr:col>21</xdr:col>
      <xdr:colOff>361950</xdr:colOff>
      <xdr:row>34</xdr:row>
      <xdr:rowOff>94343</xdr:rowOff>
    </xdr:to>
    <xdr:cxnSp macro="">
      <xdr:nvCxnSpPr>
        <xdr:cNvPr id="316" name="直線コネクタ 315"/>
        <xdr:cNvCxnSpPr/>
      </xdr:nvCxnSpPr>
      <xdr:spPr>
        <a:xfrm>
          <a:off x="13893800" y="5803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146050</xdr:rowOff>
    </xdr:from>
    <xdr:to>
      <xdr:col>20</xdr:col>
      <xdr:colOff>158750</xdr:colOff>
      <xdr:row>33</xdr:row>
      <xdr:rowOff>167822</xdr:rowOff>
    </xdr:to>
    <xdr:cxnSp macro="">
      <xdr:nvCxnSpPr>
        <xdr:cNvPr id="319" name="直線コネクタ 318"/>
        <xdr:cNvCxnSpPr/>
      </xdr:nvCxnSpPr>
      <xdr:spPr>
        <a:xfrm flipV="1">
          <a:off x="13004800" y="580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117022</xdr:rowOff>
    </xdr:from>
    <xdr:to>
      <xdr:col>24</xdr:col>
      <xdr:colOff>82550</xdr:colOff>
      <xdr:row>34</xdr:row>
      <xdr:rowOff>47172</xdr:rowOff>
    </xdr:to>
    <xdr:sp macro="" textlink="">
      <xdr:nvSpPr>
        <xdr:cNvPr id="329" name="円/楕円 328"/>
        <xdr:cNvSpPr/>
      </xdr:nvSpPr>
      <xdr:spPr>
        <a:xfrm>
          <a:off x="16459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133549</xdr:rowOff>
    </xdr:from>
    <xdr:ext cx="762000" cy="259045"/>
    <xdr:sp macro="" textlink="">
      <xdr:nvSpPr>
        <xdr:cNvPr id="330" name="補助費等該当値テキスト"/>
        <xdr:cNvSpPr txBox="1"/>
      </xdr:nvSpPr>
      <xdr:spPr>
        <a:xfrm>
          <a:off x="165989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160564</xdr:rowOff>
    </xdr:from>
    <xdr:to>
      <xdr:col>22</xdr:col>
      <xdr:colOff>615950</xdr:colOff>
      <xdr:row>34</xdr:row>
      <xdr:rowOff>90714</xdr:rowOff>
    </xdr:to>
    <xdr:sp macro="" textlink="">
      <xdr:nvSpPr>
        <xdr:cNvPr id="331" name="円/楕円 330"/>
        <xdr:cNvSpPr/>
      </xdr:nvSpPr>
      <xdr:spPr>
        <a:xfrm>
          <a:off x="15621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100891</xdr:rowOff>
    </xdr:from>
    <xdr:ext cx="736600" cy="259045"/>
    <xdr:sp macro="" textlink="">
      <xdr:nvSpPr>
        <xdr:cNvPr id="332" name="テキスト ボックス 331"/>
        <xdr:cNvSpPr txBox="1"/>
      </xdr:nvSpPr>
      <xdr:spPr>
        <a:xfrm>
          <a:off x="15290800" y="558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43543</xdr:rowOff>
    </xdr:from>
    <xdr:to>
      <xdr:col>21</xdr:col>
      <xdr:colOff>412750</xdr:colOff>
      <xdr:row>34</xdr:row>
      <xdr:rowOff>145143</xdr:rowOff>
    </xdr:to>
    <xdr:sp macro="" textlink="">
      <xdr:nvSpPr>
        <xdr:cNvPr id="333" name="円/楕円 332"/>
        <xdr:cNvSpPr/>
      </xdr:nvSpPr>
      <xdr:spPr>
        <a:xfrm>
          <a:off x="14732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155320</xdr:rowOff>
    </xdr:from>
    <xdr:ext cx="762000" cy="259045"/>
    <xdr:sp macro="" textlink="">
      <xdr:nvSpPr>
        <xdr:cNvPr id="334" name="テキスト ボックス 333"/>
        <xdr:cNvSpPr txBox="1"/>
      </xdr:nvSpPr>
      <xdr:spPr>
        <a:xfrm>
          <a:off x="14401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95250</xdr:rowOff>
    </xdr:from>
    <xdr:to>
      <xdr:col>20</xdr:col>
      <xdr:colOff>209550</xdr:colOff>
      <xdr:row>34</xdr:row>
      <xdr:rowOff>25400</xdr:rowOff>
    </xdr:to>
    <xdr:sp macro="" textlink="">
      <xdr:nvSpPr>
        <xdr:cNvPr id="335" name="円/楕円 334"/>
        <xdr:cNvSpPr/>
      </xdr:nvSpPr>
      <xdr:spPr>
        <a:xfrm>
          <a:off x="13843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35577</xdr:rowOff>
    </xdr:from>
    <xdr:ext cx="762000" cy="259045"/>
    <xdr:sp macro="" textlink="">
      <xdr:nvSpPr>
        <xdr:cNvPr id="336" name="テキスト ボックス 335"/>
        <xdr:cNvSpPr txBox="1"/>
      </xdr:nvSpPr>
      <xdr:spPr>
        <a:xfrm>
          <a:off x="13512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117022</xdr:rowOff>
    </xdr:from>
    <xdr:to>
      <xdr:col>19</xdr:col>
      <xdr:colOff>6350</xdr:colOff>
      <xdr:row>34</xdr:row>
      <xdr:rowOff>47172</xdr:rowOff>
    </xdr:to>
    <xdr:sp macro="" textlink="">
      <xdr:nvSpPr>
        <xdr:cNvPr id="337" name="円/楕円 336"/>
        <xdr:cNvSpPr/>
      </xdr:nvSpPr>
      <xdr:spPr>
        <a:xfrm>
          <a:off x="12954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57349</xdr:rowOff>
    </xdr:from>
    <xdr:ext cx="762000" cy="259045"/>
    <xdr:sp macro="" textlink="">
      <xdr:nvSpPr>
        <xdr:cNvPr id="338" name="テキスト ボックス 337"/>
        <xdr:cNvSpPr txBox="1"/>
      </xdr:nvSpPr>
      <xdr:spPr>
        <a:xfrm>
          <a:off x="12623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前年度に比べ、</a:t>
          </a:r>
          <a:r>
            <a:rPr kumimoji="1" lang="ja-JP" altLang="ja-JP" sz="1100">
              <a:solidFill>
                <a:sysClr val="windowText" lastClr="000000"/>
              </a:solidFill>
              <a:effectLst/>
              <a:latin typeface="+mn-lt"/>
              <a:ea typeface="+mn-ea"/>
              <a:cs typeface="+mn-cs"/>
            </a:rPr>
            <a:t>市債発行額</a:t>
          </a:r>
          <a:r>
            <a:rPr kumimoji="1" lang="ja-JP" altLang="en-US" sz="1100">
              <a:solidFill>
                <a:sysClr val="windowText" lastClr="000000"/>
              </a:solidFill>
              <a:effectLst/>
              <a:latin typeface="+mn-lt"/>
              <a:ea typeface="+mn-ea"/>
              <a:cs typeface="+mn-cs"/>
            </a:rPr>
            <a:t>や市債残高の減少に伴い、</a:t>
          </a:r>
          <a:r>
            <a:rPr kumimoji="1" lang="ja-JP" altLang="en-US" sz="1100">
              <a:solidFill>
                <a:schemeClr val="dk1"/>
              </a:solidFill>
              <a:effectLst/>
              <a:latin typeface="+mn-lt"/>
              <a:ea typeface="+mn-ea"/>
              <a:cs typeface="+mn-cs"/>
            </a:rPr>
            <a:t>利子</a:t>
          </a:r>
          <a:r>
            <a:rPr kumimoji="1" lang="ja-JP" altLang="ja-JP" sz="1100">
              <a:solidFill>
                <a:schemeClr val="dk1"/>
              </a:solidFill>
              <a:effectLst/>
              <a:latin typeface="+mn-lt"/>
              <a:ea typeface="+mn-ea"/>
              <a:cs typeface="+mn-cs"/>
            </a:rPr>
            <a:t>償還額</a:t>
          </a:r>
          <a:r>
            <a:rPr kumimoji="1" lang="ja-JP" altLang="en-US" sz="1100">
              <a:solidFill>
                <a:schemeClr val="dk1"/>
              </a:solidFill>
              <a:effectLst/>
              <a:latin typeface="+mn-lt"/>
              <a:ea typeface="+mn-ea"/>
              <a:cs typeface="+mn-cs"/>
            </a:rPr>
            <a:t>は減少</a:t>
          </a:r>
          <a:r>
            <a:rPr kumimoji="1" lang="ja-JP" altLang="en-US" sz="1100">
              <a:solidFill>
                <a:sysClr val="windowText" lastClr="000000"/>
              </a:solidFill>
              <a:effectLst/>
              <a:latin typeface="+mn-lt"/>
              <a:ea typeface="+mn-ea"/>
              <a:cs typeface="+mn-cs"/>
            </a:rPr>
            <a:t>しているが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臨時財政対策債をはじめとした元金償還額が増えており、</a:t>
          </a:r>
          <a:r>
            <a:rPr lang="ja-JP" altLang="ja-JP" sz="1100" b="0" i="0" baseline="0">
              <a:solidFill>
                <a:sysClr val="windowText" lastClr="000000"/>
              </a:solidFill>
              <a:effectLst/>
              <a:latin typeface="+mn-lt"/>
              <a:ea typeface="+mn-ea"/>
              <a:cs typeface="+mn-cs"/>
            </a:rPr>
            <a:t>前年度比</a:t>
          </a:r>
          <a:r>
            <a:rPr lang="en-US" altLang="ja-JP" sz="1100" b="0" i="0" baseline="0">
              <a:solidFill>
                <a:sysClr val="windowText" lastClr="000000"/>
              </a:solidFill>
              <a:effectLst/>
              <a:latin typeface="+mn-lt"/>
              <a:ea typeface="+mn-ea"/>
              <a:cs typeface="+mn-cs"/>
            </a:rPr>
            <a:t>1.5</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依然として、</a:t>
          </a:r>
          <a:r>
            <a:rPr lang="ja-JP" altLang="ja-JP" sz="1100" b="0" i="0" baseline="0">
              <a:solidFill>
                <a:sysClr val="windowText" lastClr="000000"/>
              </a:solidFill>
              <a:effectLst/>
              <a:latin typeface="+mn-lt"/>
              <a:ea typeface="+mn-ea"/>
              <a:cs typeface="+mn-cs"/>
            </a:rPr>
            <a:t>土地開発公社等の第三セクター等改革推進債等により、</a:t>
          </a:r>
          <a:r>
            <a:rPr lang="ja-JP" altLang="ja-JP" sz="1100">
              <a:solidFill>
                <a:sysClr val="windowText" lastClr="000000"/>
              </a:solidFill>
              <a:effectLst/>
              <a:latin typeface="+mn-lt"/>
              <a:ea typeface="+mn-ea"/>
              <a:cs typeface="+mn-cs"/>
            </a:rPr>
            <a:t>類似団体平均を</a:t>
          </a:r>
          <a:r>
            <a:rPr lang="en-US" altLang="ja-JP" sz="1100">
              <a:solidFill>
                <a:sysClr val="windowText" lastClr="000000"/>
              </a:solidFill>
              <a:effectLst/>
              <a:latin typeface="+mn-lt"/>
              <a:ea typeface="+mn-ea"/>
              <a:cs typeface="+mn-cs"/>
            </a:rPr>
            <a:t>7.6</a:t>
          </a:r>
          <a:r>
            <a:rPr lang="ja-JP" altLang="ja-JP" sz="1100">
              <a:solidFill>
                <a:sysClr val="windowText" lastClr="000000"/>
              </a:solidFill>
              <a:effectLst/>
              <a:latin typeface="+mn-lt"/>
              <a:ea typeface="+mn-ea"/>
              <a:cs typeface="+mn-cs"/>
            </a:rPr>
            <a:t>ポイント上回っているため、</a:t>
          </a:r>
          <a:r>
            <a:rPr kumimoji="1" lang="ja-JP" altLang="ja-JP" sz="1100">
              <a:solidFill>
                <a:sysClr val="windowText" lastClr="000000"/>
              </a:solidFill>
              <a:effectLst/>
              <a:latin typeface="+mn-lt"/>
              <a:ea typeface="+mn-ea"/>
              <a:cs typeface="+mn-cs"/>
            </a:rPr>
            <a:t>今後も普通建設事業の精査による市債発行の適正化を図り、市債残高の抑制に努めていく。</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1270</xdr:rowOff>
    </xdr:from>
    <xdr:to>
      <xdr:col>7</xdr:col>
      <xdr:colOff>15875</xdr:colOff>
      <xdr:row>81</xdr:row>
      <xdr:rowOff>115570</xdr:rowOff>
    </xdr:to>
    <xdr:cxnSp macro="">
      <xdr:nvCxnSpPr>
        <xdr:cNvPr id="371" name="直線コネクタ 370"/>
        <xdr:cNvCxnSpPr/>
      </xdr:nvCxnSpPr>
      <xdr:spPr>
        <a:xfrm>
          <a:off x="3987800" y="138887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2"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1270</xdr:rowOff>
    </xdr:from>
    <xdr:to>
      <xdr:col>5</xdr:col>
      <xdr:colOff>549275</xdr:colOff>
      <xdr:row>81</xdr:row>
      <xdr:rowOff>54611</xdr:rowOff>
    </xdr:to>
    <xdr:cxnSp macro="">
      <xdr:nvCxnSpPr>
        <xdr:cNvPr id="374" name="直線コネクタ 373"/>
        <xdr:cNvCxnSpPr/>
      </xdr:nvCxnSpPr>
      <xdr:spPr>
        <a:xfrm flipV="1">
          <a:off x="3098800" y="138887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88916</xdr:rowOff>
    </xdr:from>
    <xdr:ext cx="736600" cy="259045"/>
    <xdr:sp macro="" textlink="">
      <xdr:nvSpPr>
        <xdr:cNvPr id="376" name="テキスト ボックス 37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46989</xdr:rowOff>
    </xdr:from>
    <xdr:to>
      <xdr:col>4</xdr:col>
      <xdr:colOff>346075</xdr:colOff>
      <xdr:row>81</xdr:row>
      <xdr:rowOff>54611</xdr:rowOff>
    </xdr:to>
    <xdr:cxnSp macro="">
      <xdr:nvCxnSpPr>
        <xdr:cNvPr id="377" name="直線コネクタ 376"/>
        <xdr:cNvCxnSpPr/>
      </xdr:nvCxnSpPr>
      <xdr:spPr>
        <a:xfrm>
          <a:off x="2209800" y="13934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134620</xdr:rowOff>
    </xdr:from>
    <xdr:to>
      <xdr:col>3</xdr:col>
      <xdr:colOff>142875</xdr:colOff>
      <xdr:row>81</xdr:row>
      <xdr:rowOff>46989</xdr:rowOff>
    </xdr:to>
    <xdr:cxnSp macro="">
      <xdr:nvCxnSpPr>
        <xdr:cNvPr id="380" name="直線コネクタ 379"/>
        <xdr:cNvCxnSpPr/>
      </xdr:nvCxnSpPr>
      <xdr:spPr>
        <a:xfrm>
          <a:off x="1320800" y="138506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2" name="テキスト ボックス 381"/>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47007</xdr:rowOff>
    </xdr:from>
    <xdr:ext cx="762000" cy="259045"/>
    <xdr:sp macro="" textlink="">
      <xdr:nvSpPr>
        <xdr:cNvPr id="384" name="テキスト ボックス 383"/>
        <xdr:cNvSpPr txBox="1"/>
      </xdr:nvSpPr>
      <xdr:spPr>
        <a:xfrm>
          <a:off x="939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81</xdr:row>
      <xdr:rowOff>64770</xdr:rowOff>
    </xdr:from>
    <xdr:to>
      <xdr:col>7</xdr:col>
      <xdr:colOff>66675</xdr:colOff>
      <xdr:row>81</xdr:row>
      <xdr:rowOff>166370</xdr:rowOff>
    </xdr:to>
    <xdr:sp macro="" textlink="">
      <xdr:nvSpPr>
        <xdr:cNvPr id="390" name="円/楕円 389"/>
        <xdr:cNvSpPr/>
      </xdr:nvSpPr>
      <xdr:spPr>
        <a:xfrm>
          <a:off x="47752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144797</xdr:rowOff>
    </xdr:from>
    <xdr:ext cx="762000" cy="259045"/>
    <xdr:sp macro="" textlink="">
      <xdr:nvSpPr>
        <xdr:cNvPr id="391" name="公債費該当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121920</xdr:rowOff>
    </xdr:from>
    <xdr:to>
      <xdr:col>5</xdr:col>
      <xdr:colOff>600075</xdr:colOff>
      <xdr:row>81</xdr:row>
      <xdr:rowOff>52070</xdr:rowOff>
    </xdr:to>
    <xdr:sp macro="" textlink="">
      <xdr:nvSpPr>
        <xdr:cNvPr id="392" name="円/楕円 391"/>
        <xdr:cNvSpPr/>
      </xdr:nvSpPr>
      <xdr:spPr>
        <a:xfrm>
          <a:off x="3937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36847</xdr:rowOff>
    </xdr:from>
    <xdr:ext cx="736600" cy="259045"/>
    <xdr:sp macro="" textlink="">
      <xdr:nvSpPr>
        <xdr:cNvPr id="393" name="テキスト ボックス 392"/>
        <xdr:cNvSpPr txBox="1"/>
      </xdr:nvSpPr>
      <xdr:spPr>
        <a:xfrm>
          <a:off x="3606800" y="1392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3811</xdr:rowOff>
    </xdr:from>
    <xdr:to>
      <xdr:col>4</xdr:col>
      <xdr:colOff>396875</xdr:colOff>
      <xdr:row>81</xdr:row>
      <xdr:rowOff>105411</xdr:rowOff>
    </xdr:to>
    <xdr:sp macro="" textlink="">
      <xdr:nvSpPr>
        <xdr:cNvPr id="394" name="円/楕円 393"/>
        <xdr:cNvSpPr/>
      </xdr:nvSpPr>
      <xdr:spPr>
        <a:xfrm>
          <a:off x="3048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90188</xdr:rowOff>
    </xdr:from>
    <xdr:ext cx="762000" cy="259045"/>
    <xdr:sp macro="" textlink="">
      <xdr:nvSpPr>
        <xdr:cNvPr id="395" name="テキスト ボックス 394"/>
        <xdr:cNvSpPr txBox="1"/>
      </xdr:nvSpPr>
      <xdr:spPr>
        <a:xfrm>
          <a:off x="2717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167639</xdr:rowOff>
    </xdr:from>
    <xdr:to>
      <xdr:col>3</xdr:col>
      <xdr:colOff>193675</xdr:colOff>
      <xdr:row>81</xdr:row>
      <xdr:rowOff>97789</xdr:rowOff>
    </xdr:to>
    <xdr:sp macro="" textlink="">
      <xdr:nvSpPr>
        <xdr:cNvPr id="396" name="円/楕円 395"/>
        <xdr:cNvSpPr/>
      </xdr:nvSpPr>
      <xdr:spPr>
        <a:xfrm>
          <a:off x="2159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82566</xdr:rowOff>
    </xdr:from>
    <xdr:ext cx="762000" cy="259045"/>
    <xdr:sp macro="" textlink="">
      <xdr:nvSpPr>
        <xdr:cNvPr id="397" name="テキスト ボックス 396"/>
        <xdr:cNvSpPr txBox="1"/>
      </xdr:nvSpPr>
      <xdr:spPr>
        <a:xfrm>
          <a:off x="1828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83820</xdr:rowOff>
    </xdr:from>
    <xdr:to>
      <xdr:col>1</xdr:col>
      <xdr:colOff>676275</xdr:colOff>
      <xdr:row>81</xdr:row>
      <xdr:rowOff>13970</xdr:rowOff>
    </xdr:to>
    <xdr:sp macro="" textlink="">
      <xdr:nvSpPr>
        <xdr:cNvPr id="398" name="円/楕円 397"/>
        <xdr:cNvSpPr/>
      </xdr:nvSpPr>
      <xdr:spPr>
        <a:xfrm>
          <a:off x="1270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170197</xdr:rowOff>
    </xdr:from>
    <xdr:ext cx="762000" cy="259045"/>
    <xdr:sp macro="" textlink="">
      <xdr:nvSpPr>
        <xdr:cNvPr id="399" name="テキスト ボックス 398"/>
        <xdr:cNvSpPr txBox="1"/>
      </xdr:nvSpPr>
      <xdr:spPr>
        <a:xfrm>
          <a:off x="939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、退職手当や</a:t>
          </a:r>
          <a:r>
            <a:rPr kumimoji="1" lang="ja-JP" altLang="ja-JP" sz="1100">
              <a:solidFill>
                <a:schemeClr val="dk1"/>
              </a:solidFill>
              <a:effectLst/>
              <a:latin typeface="+mn-lt"/>
              <a:ea typeface="+mn-ea"/>
              <a:cs typeface="+mn-cs"/>
            </a:rPr>
            <a:t>後期高齢者医療療養給付費負担金</a:t>
          </a:r>
          <a:r>
            <a:rPr kumimoji="1" lang="ja-JP" altLang="en-US" sz="1100">
              <a:solidFill>
                <a:schemeClr val="dk1"/>
              </a:solidFill>
              <a:effectLst/>
              <a:latin typeface="+mn-lt"/>
              <a:ea typeface="+mn-ea"/>
              <a:cs typeface="+mn-cs"/>
            </a:rPr>
            <a:t>等による増加はあったものの、</a:t>
          </a:r>
          <a:r>
            <a:rPr kumimoji="1" lang="ja-JP" altLang="ja-JP" sz="1100">
              <a:solidFill>
                <a:schemeClr val="dk1"/>
              </a:solidFill>
              <a:effectLst/>
              <a:latin typeface="+mn-lt"/>
              <a:ea typeface="+mn-ea"/>
              <a:cs typeface="+mn-cs"/>
            </a:rPr>
            <a:t>住民情報システムの最適化や、消防指令センターの通信機器リースの終了</a:t>
          </a:r>
          <a:r>
            <a:rPr kumimoji="1" lang="ja-JP" altLang="en-US" sz="1100">
              <a:solidFill>
                <a:schemeClr val="dk1"/>
              </a:solidFill>
              <a:effectLst/>
              <a:latin typeface="+mn-lt"/>
              <a:ea typeface="+mn-ea"/>
              <a:cs typeface="+mn-cs"/>
            </a:rPr>
            <a:t>等により、分子となる経常経費の総額は減少している。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lang="ja-JP" altLang="ja-JP" sz="1100" b="0" i="0" baseline="0">
              <a:solidFill>
                <a:schemeClr val="dk1"/>
              </a:solidFill>
              <a:effectLst/>
              <a:latin typeface="+mn-lt"/>
              <a:ea typeface="+mn-ea"/>
              <a:cs typeface="+mn-cs"/>
            </a:rPr>
            <a:t>普通交付税</a:t>
          </a:r>
          <a:r>
            <a:rPr lang="ja-JP" altLang="en-US" sz="1100" b="0" i="0" baseline="0">
              <a:solidFill>
                <a:schemeClr val="dk1"/>
              </a:solidFill>
              <a:effectLst/>
              <a:latin typeface="+mn-lt"/>
              <a:ea typeface="+mn-ea"/>
              <a:cs typeface="+mn-cs"/>
            </a:rPr>
            <a:t>をはじめとして、</a:t>
          </a:r>
          <a:r>
            <a:rPr lang="ja-JP" altLang="ja-JP" sz="1100" b="0" i="0" baseline="0">
              <a:solidFill>
                <a:schemeClr val="dk1"/>
              </a:solidFill>
              <a:effectLst/>
              <a:latin typeface="+mn-lt"/>
              <a:ea typeface="+mn-ea"/>
              <a:cs typeface="+mn-cs"/>
            </a:rPr>
            <a:t>地方消費税交付金、市税収入</a:t>
          </a:r>
          <a:r>
            <a:rPr lang="ja-JP" altLang="en-US" sz="1100" b="0" i="0" baseline="0">
              <a:solidFill>
                <a:schemeClr val="dk1"/>
              </a:solidFill>
              <a:effectLst/>
              <a:latin typeface="+mn-lt"/>
              <a:ea typeface="+mn-ea"/>
              <a:cs typeface="+mn-cs"/>
            </a:rPr>
            <a:t>、臨財債の減少により</a:t>
          </a:r>
          <a:r>
            <a:rPr kumimoji="1" lang="ja-JP" altLang="ja-JP" sz="1100">
              <a:solidFill>
                <a:schemeClr val="dk1"/>
              </a:solidFill>
              <a:effectLst/>
              <a:latin typeface="+mn-lt"/>
              <a:ea typeface="+mn-ea"/>
              <a:cs typeface="+mn-cs"/>
            </a:rPr>
            <a:t>、分母となる経常一般</a:t>
          </a:r>
          <a:r>
            <a:rPr kumimoji="1" lang="ja-JP" altLang="en-US" sz="1100">
              <a:solidFill>
                <a:schemeClr val="dk1"/>
              </a:solidFill>
              <a:effectLst/>
              <a:latin typeface="+mn-lt"/>
              <a:ea typeface="+mn-ea"/>
              <a:cs typeface="+mn-cs"/>
            </a:rPr>
            <a:t>財源</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減少した結果、経常収支比率は</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ポイント増加した。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改善を進めるべく、</a:t>
          </a:r>
          <a:r>
            <a:rPr kumimoji="1" lang="ja-JP" altLang="ja-JP" sz="1100">
              <a:solidFill>
                <a:schemeClr val="dk1"/>
              </a:solidFill>
              <a:effectLst/>
              <a:latin typeface="+mn-lt"/>
              <a:ea typeface="+mn-ea"/>
              <a:cs typeface="+mn-cs"/>
            </a:rPr>
            <a:t>職員数の削減や事業の内容・手法の見直しなど行財政改革を推進し、財政の健全化に努める。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19558</xdr:rowOff>
    </xdr:from>
    <xdr:to>
      <xdr:col>24</xdr:col>
      <xdr:colOff>31750</xdr:colOff>
      <xdr:row>77</xdr:row>
      <xdr:rowOff>129287</xdr:rowOff>
    </xdr:to>
    <xdr:cxnSp macro="">
      <xdr:nvCxnSpPr>
        <xdr:cNvPr id="430" name="直線コネクタ 429"/>
        <xdr:cNvCxnSpPr/>
      </xdr:nvCxnSpPr>
      <xdr:spPr>
        <a:xfrm>
          <a:off x="15671800" y="13221208"/>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19558</xdr:rowOff>
    </xdr:from>
    <xdr:to>
      <xdr:col>22</xdr:col>
      <xdr:colOff>565150</xdr:colOff>
      <xdr:row>77</xdr:row>
      <xdr:rowOff>78994</xdr:rowOff>
    </xdr:to>
    <xdr:cxnSp macro="">
      <xdr:nvCxnSpPr>
        <xdr:cNvPr id="433" name="直線コネクタ 432"/>
        <xdr:cNvCxnSpPr/>
      </xdr:nvCxnSpPr>
      <xdr:spPr>
        <a:xfrm flipV="1">
          <a:off x="14782800" y="13221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14987</xdr:rowOff>
    </xdr:from>
    <xdr:to>
      <xdr:col>21</xdr:col>
      <xdr:colOff>361950</xdr:colOff>
      <xdr:row>77</xdr:row>
      <xdr:rowOff>78994</xdr:rowOff>
    </xdr:to>
    <xdr:cxnSp macro="">
      <xdr:nvCxnSpPr>
        <xdr:cNvPr id="436" name="直線コネクタ 435"/>
        <xdr:cNvCxnSpPr/>
      </xdr:nvCxnSpPr>
      <xdr:spPr>
        <a:xfrm>
          <a:off x="13893800" y="132166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14987</xdr:rowOff>
    </xdr:from>
    <xdr:to>
      <xdr:col>20</xdr:col>
      <xdr:colOff>158750</xdr:colOff>
      <xdr:row>77</xdr:row>
      <xdr:rowOff>69850</xdr:rowOff>
    </xdr:to>
    <xdr:cxnSp macro="">
      <xdr:nvCxnSpPr>
        <xdr:cNvPr id="439" name="直線コネクタ 438"/>
        <xdr:cNvCxnSpPr/>
      </xdr:nvCxnSpPr>
      <xdr:spPr>
        <a:xfrm flipV="1">
          <a:off x="13004800" y="132166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78487</xdr:rowOff>
    </xdr:from>
    <xdr:to>
      <xdr:col>24</xdr:col>
      <xdr:colOff>82550</xdr:colOff>
      <xdr:row>78</xdr:row>
      <xdr:rowOff>8637</xdr:rowOff>
    </xdr:to>
    <xdr:sp macro="" textlink="">
      <xdr:nvSpPr>
        <xdr:cNvPr id="449" name="円/楕円 448"/>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50564</xdr:rowOff>
    </xdr:from>
    <xdr:ext cx="762000" cy="259045"/>
    <xdr:sp macro="" textlink="">
      <xdr:nvSpPr>
        <xdr:cNvPr id="450"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140208</xdr:rowOff>
    </xdr:from>
    <xdr:to>
      <xdr:col>22</xdr:col>
      <xdr:colOff>615950</xdr:colOff>
      <xdr:row>77</xdr:row>
      <xdr:rowOff>70358</xdr:rowOff>
    </xdr:to>
    <xdr:sp macro="" textlink="">
      <xdr:nvSpPr>
        <xdr:cNvPr id="451" name="円/楕円 450"/>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55135</xdr:rowOff>
    </xdr:from>
    <xdr:ext cx="736600" cy="259045"/>
    <xdr:sp macro="" textlink="">
      <xdr:nvSpPr>
        <xdr:cNvPr id="452" name="テキスト ボックス 451"/>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28194</xdr:rowOff>
    </xdr:from>
    <xdr:to>
      <xdr:col>21</xdr:col>
      <xdr:colOff>412750</xdr:colOff>
      <xdr:row>77</xdr:row>
      <xdr:rowOff>129794</xdr:rowOff>
    </xdr:to>
    <xdr:sp macro="" textlink="">
      <xdr:nvSpPr>
        <xdr:cNvPr id="453" name="円/楕円 452"/>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114571</xdr:rowOff>
    </xdr:from>
    <xdr:ext cx="762000" cy="259045"/>
    <xdr:sp macro="" textlink="">
      <xdr:nvSpPr>
        <xdr:cNvPr id="454" name="テキスト ボックス 453"/>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135637</xdr:rowOff>
    </xdr:from>
    <xdr:to>
      <xdr:col>20</xdr:col>
      <xdr:colOff>209550</xdr:colOff>
      <xdr:row>77</xdr:row>
      <xdr:rowOff>65787</xdr:rowOff>
    </xdr:to>
    <xdr:sp macro="" textlink="">
      <xdr:nvSpPr>
        <xdr:cNvPr id="455" name="円/楕円 454"/>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50564</xdr:rowOff>
    </xdr:from>
    <xdr:ext cx="762000" cy="259045"/>
    <xdr:sp macro="" textlink="">
      <xdr:nvSpPr>
        <xdr:cNvPr id="456" name="テキスト ボックス 455"/>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7" name="円/楕円 456"/>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58" name="テキスト ボックス 457"/>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奈良県奈良市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125019</xdr:rowOff>
    </xdr:from>
    <xdr:to>
      <xdr:col>4</xdr:col>
      <xdr:colOff>1117600</xdr:colOff>
      <xdr:row>14</xdr:row>
      <xdr:rowOff>132288</xdr:rowOff>
    </xdr:to>
    <xdr:cxnSp macro="">
      <xdr:nvCxnSpPr>
        <xdr:cNvPr id="48" name="直線コネクタ 47"/>
        <xdr:cNvCxnSpPr/>
      </xdr:nvCxnSpPr>
      <xdr:spPr bwMode="auto">
        <a:xfrm>
          <a:off x="5003800" y="2572944"/>
          <a:ext cx="647700" cy="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125019</xdr:rowOff>
    </xdr:from>
    <xdr:to>
      <xdr:col>4</xdr:col>
      <xdr:colOff>469900</xdr:colOff>
      <xdr:row>14</xdr:row>
      <xdr:rowOff>131648</xdr:rowOff>
    </xdr:to>
    <xdr:cxnSp macro="">
      <xdr:nvCxnSpPr>
        <xdr:cNvPr id="51" name="直線コネクタ 50"/>
        <xdr:cNvCxnSpPr/>
      </xdr:nvCxnSpPr>
      <xdr:spPr bwMode="auto">
        <a:xfrm flipV="1">
          <a:off x="4305300" y="2572944"/>
          <a:ext cx="698500" cy="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131648</xdr:rowOff>
    </xdr:from>
    <xdr:to>
      <xdr:col>3</xdr:col>
      <xdr:colOff>904875</xdr:colOff>
      <xdr:row>15</xdr:row>
      <xdr:rowOff>82225</xdr:rowOff>
    </xdr:to>
    <xdr:cxnSp macro="">
      <xdr:nvCxnSpPr>
        <xdr:cNvPr id="54" name="直線コネクタ 53"/>
        <xdr:cNvCxnSpPr/>
      </xdr:nvCxnSpPr>
      <xdr:spPr bwMode="auto">
        <a:xfrm flipV="1">
          <a:off x="3606800" y="2579573"/>
          <a:ext cx="698500" cy="122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83779</xdr:rowOff>
    </xdr:from>
    <xdr:to>
      <xdr:col>3</xdr:col>
      <xdr:colOff>206375</xdr:colOff>
      <xdr:row>15</xdr:row>
      <xdr:rowOff>82225</xdr:rowOff>
    </xdr:to>
    <xdr:cxnSp macro="">
      <xdr:nvCxnSpPr>
        <xdr:cNvPr id="57" name="直線コネクタ 56"/>
        <xdr:cNvCxnSpPr/>
      </xdr:nvCxnSpPr>
      <xdr:spPr bwMode="auto">
        <a:xfrm>
          <a:off x="2908300" y="2531704"/>
          <a:ext cx="698500" cy="16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71076</xdr:rowOff>
    </xdr:from>
    <xdr:ext cx="762000" cy="259045"/>
    <xdr:sp macro="" textlink="">
      <xdr:nvSpPr>
        <xdr:cNvPr id="61" name="テキスト ボックス 60"/>
        <xdr:cNvSpPr txBox="1"/>
      </xdr:nvSpPr>
      <xdr:spPr>
        <a:xfrm>
          <a:off x="2527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81488</xdr:rowOff>
    </xdr:from>
    <xdr:to>
      <xdr:col>5</xdr:col>
      <xdr:colOff>34925</xdr:colOff>
      <xdr:row>15</xdr:row>
      <xdr:rowOff>11638</xdr:rowOff>
    </xdr:to>
    <xdr:sp macro="" textlink="">
      <xdr:nvSpPr>
        <xdr:cNvPr id="67" name="円/楕円 66"/>
        <xdr:cNvSpPr/>
      </xdr:nvSpPr>
      <xdr:spPr bwMode="auto">
        <a:xfrm>
          <a:off x="5600700" y="2529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98015</xdr:rowOff>
    </xdr:from>
    <xdr:ext cx="762000" cy="259045"/>
    <xdr:sp macro="" textlink="">
      <xdr:nvSpPr>
        <xdr:cNvPr id="68" name="人口1人当たり決算額の推移該当値テキスト130"/>
        <xdr:cNvSpPr txBox="1"/>
      </xdr:nvSpPr>
      <xdr:spPr>
        <a:xfrm>
          <a:off x="5740400" y="23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69,676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74219</xdr:rowOff>
    </xdr:from>
    <xdr:to>
      <xdr:col>4</xdr:col>
      <xdr:colOff>520700</xdr:colOff>
      <xdr:row>15</xdr:row>
      <xdr:rowOff>4369</xdr:rowOff>
    </xdr:to>
    <xdr:sp macro="" textlink="">
      <xdr:nvSpPr>
        <xdr:cNvPr id="69" name="円/楕円 68"/>
        <xdr:cNvSpPr/>
      </xdr:nvSpPr>
      <xdr:spPr bwMode="auto">
        <a:xfrm>
          <a:off x="4953000" y="2522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14546</xdr:rowOff>
    </xdr:from>
    <xdr:ext cx="736600" cy="259045"/>
    <xdr:sp macro="" textlink="">
      <xdr:nvSpPr>
        <xdr:cNvPr id="70" name="テキスト ボックス 69"/>
        <xdr:cNvSpPr txBox="1"/>
      </xdr:nvSpPr>
      <xdr:spPr>
        <a:xfrm>
          <a:off x="4622800" y="229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69,835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80848</xdr:rowOff>
    </xdr:from>
    <xdr:to>
      <xdr:col>3</xdr:col>
      <xdr:colOff>955675</xdr:colOff>
      <xdr:row>15</xdr:row>
      <xdr:rowOff>10998</xdr:rowOff>
    </xdr:to>
    <xdr:sp macro="" textlink="">
      <xdr:nvSpPr>
        <xdr:cNvPr id="71" name="円/楕円 70"/>
        <xdr:cNvSpPr/>
      </xdr:nvSpPr>
      <xdr:spPr bwMode="auto">
        <a:xfrm>
          <a:off x="4254500" y="252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21175</xdr:rowOff>
    </xdr:from>
    <xdr:ext cx="762000" cy="259045"/>
    <xdr:sp macro="" textlink="">
      <xdr:nvSpPr>
        <xdr:cNvPr id="72" name="テキスト ボックス 71"/>
        <xdr:cNvSpPr txBox="1"/>
      </xdr:nvSpPr>
      <xdr:spPr>
        <a:xfrm>
          <a:off x="3924300" y="229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69,690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31425</xdr:rowOff>
    </xdr:from>
    <xdr:to>
      <xdr:col>3</xdr:col>
      <xdr:colOff>257175</xdr:colOff>
      <xdr:row>15</xdr:row>
      <xdr:rowOff>133025</xdr:rowOff>
    </xdr:to>
    <xdr:sp macro="" textlink="">
      <xdr:nvSpPr>
        <xdr:cNvPr id="73" name="円/楕円 72"/>
        <xdr:cNvSpPr/>
      </xdr:nvSpPr>
      <xdr:spPr bwMode="auto">
        <a:xfrm>
          <a:off x="3556000" y="2650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143202</xdr:rowOff>
    </xdr:from>
    <xdr:ext cx="762000" cy="259045"/>
    <xdr:sp macro="" textlink="">
      <xdr:nvSpPr>
        <xdr:cNvPr id="74" name="テキスト ボックス 73"/>
        <xdr:cNvSpPr txBox="1"/>
      </xdr:nvSpPr>
      <xdr:spPr>
        <a:xfrm>
          <a:off x="3225800" y="24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67,021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32979</xdr:rowOff>
    </xdr:from>
    <xdr:to>
      <xdr:col>2</xdr:col>
      <xdr:colOff>692150</xdr:colOff>
      <xdr:row>14</xdr:row>
      <xdr:rowOff>134579</xdr:rowOff>
    </xdr:to>
    <xdr:sp macro="" textlink="">
      <xdr:nvSpPr>
        <xdr:cNvPr id="75" name="円/楕円 74"/>
        <xdr:cNvSpPr/>
      </xdr:nvSpPr>
      <xdr:spPr bwMode="auto">
        <a:xfrm>
          <a:off x="2857500" y="2480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144756</xdr:rowOff>
    </xdr:from>
    <xdr:ext cx="762000" cy="259045"/>
    <xdr:sp macro="" textlink="">
      <xdr:nvSpPr>
        <xdr:cNvPr id="76" name="テキスト ボックス 75"/>
        <xdr:cNvSpPr txBox="1"/>
      </xdr:nvSpPr>
      <xdr:spPr>
        <a:xfrm>
          <a:off x="2527300" y="22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105786</xdr:rowOff>
    </xdr:from>
    <xdr:to>
      <xdr:col>4</xdr:col>
      <xdr:colOff>1117600</xdr:colOff>
      <xdr:row>34</xdr:row>
      <xdr:rowOff>139710</xdr:rowOff>
    </xdr:to>
    <xdr:cxnSp macro="">
      <xdr:nvCxnSpPr>
        <xdr:cNvPr id="108" name="直線コネクタ 107"/>
        <xdr:cNvCxnSpPr/>
      </xdr:nvCxnSpPr>
      <xdr:spPr bwMode="auto">
        <a:xfrm>
          <a:off x="5003800" y="6373236"/>
          <a:ext cx="647700" cy="33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266224</xdr:rowOff>
    </xdr:from>
    <xdr:ext cx="762000" cy="259045"/>
    <xdr:sp macro="" textlink="">
      <xdr:nvSpPr>
        <xdr:cNvPr id="109" name="人口1人当たり決算額の推移平均値テキスト445"/>
        <xdr:cNvSpPr txBox="1"/>
      </xdr:nvSpPr>
      <xdr:spPr>
        <a:xfrm>
          <a:off x="5740400" y="6876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105786</xdr:rowOff>
    </xdr:from>
    <xdr:to>
      <xdr:col>4</xdr:col>
      <xdr:colOff>469900</xdr:colOff>
      <xdr:row>34</xdr:row>
      <xdr:rowOff>124623</xdr:rowOff>
    </xdr:to>
    <xdr:cxnSp macro="">
      <xdr:nvCxnSpPr>
        <xdr:cNvPr id="111" name="直線コネクタ 110"/>
        <xdr:cNvCxnSpPr/>
      </xdr:nvCxnSpPr>
      <xdr:spPr bwMode="auto">
        <a:xfrm flipV="1">
          <a:off x="4305300" y="6373236"/>
          <a:ext cx="698500" cy="18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15267</xdr:rowOff>
    </xdr:from>
    <xdr:ext cx="736600" cy="259045"/>
    <xdr:sp macro="" textlink="">
      <xdr:nvSpPr>
        <xdr:cNvPr id="113" name="テキスト ボックス 112"/>
        <xdr:cNvSpPr txBox="1"/>
      </xdr:nvSpPr>
      <xdr:spPr>
        <a:xfrm>
          <a:off x="4622800" y="696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85441</xdr:rowOff>
    </xdr:from>
    <xdr:to>
      <xdr:col>3</xdr:col>
      <xdr:colOff>904875</xdr:colOff>
      <xdr:row>34</xdr:row>
      <xdr:rowOff>124623</xdr:rowOff>
    </xdr:to>
    <xdr:cxnSp macro="">
      <xdr:nvCxnSpPr>
        <xdr:cNvPr id="114" name="直線コネクタ 113"/>
        <xdr:cNvCxnSpPr/>
      </xdr:nvCxnSpPr>
      <xdr:spPr bwMode="auto">
        <a:xfrm>
          <a:off x="3606800" y="6352891"/>
          <a:ext cx="698500" cy="39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10878</xdr:rowOff>
    </xdr:from>
    <xdr:ext cx="762000" cy="259045"/>
    <xdr:sp macro="" textlink="">
      <xdr:nvSpPr>
        <xdr:cNvPr id="116" name="テキスト ボックス 115"/>
        <xdr:cNvSpPr txBox="1"/>
      </xdr:nvSpPr>
      <xdr:spPr>
        <a:xfrm>
          <a:off x="3924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85441</xdr:rowOff>
    </xdr:from>
    <xdr:to>
      <xdr:col>3</xdr:col>
      <xdr:colOff>206375</xdr:colOff>
      <xdr:row>34</xdr:row>
      <xdr:rowOff>158364</xdr:rowOff>
    </xdr:to>
    <xdr:cxnSp macro="">
      <xdr:nvCxnSpPr>
        <xdr:cNvPr id="117" name="直線コネクタ 116"/>
        <xdr:cNvCxnSpPr/>
      </xdr:nvCxnSpPr>
      <xdr:spPr bwMode="auto">
        <a:xfrm flipV="1">
          <a:off x="2908300" y="6352891"/>
          <a:ext cx="698500" cy="72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280443</xdr:rowOff>
    </xdr:from>
    <xdr:ext cx="762000" cy="259045"/>
    <xdr:sp macro="" textlink="">
      <xdr:nvSpPr>
        <xdr:cNvPr id="119" name="テキスト ボックス 118"/>
        <xdr:cNvSpPr txBox="1"/>
      </xdr:nvSpPr>
      <xdr:spPr>
        <a:xfrm>
          <a:off x="32258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245925</xdr:rowOff>
    </xdr:from>
    <xdr:ext cx="762000" cy="259045"/>
    <xdr:sp macro="" textlink="">
      <xdr:nvSpPr>
        <xdr:cNvPr id="121" name="テキスト ボックス 120"/>
        <xdr:cNvSpPr txBox="1"/>
      </xdr:nvSpPr>
      <xdr:spPr>
        <a:xfrm>
          <a:off x="25273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88910</xdr:rowOff>
    </xdr:from>
    <xdr:to>
      <xdr:col>5</xdr:col>
      <xdr:colOff>34925</xdr:colOff>
      <xdr:row>34</xdr:row>
      <xdr:rowOff>190510</xdr:rowOff>
    </xdr:to>
    <xdr:sp macro="" textlink="">
      <xdr:nvSpPr>
        <xdr:cNvPr id="127" name="円/楕円 126"/>
        <xdr:cNvSpPr/>
      </xdr:nvSpPr>
      <xdr:spPr bwMode="auto">
        <a:xfrm>
          <a:off x="5600700" y="6356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276887</xdr:rowOff>
    </xdr:from>
    <xdr:ext cx="762000" cy="259045"/>
    <xdr:sp macro="" textlink="">
      <xdr:nvSpPr>
        <xdr:cNvPr id="128" name="人口1人当たり決算額の推移該当値テキスト445"/>
        <xdr:cNvSpPr txBox="1"/>
      </xdr:nvSpPr>
      <xdr:spPr>
        <a:xfrm>
          <a:off x="5740400" y="620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23,472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54986</xdr:rowOff>
    </xdr:from>
    <xdr:to>
      <xdr:col>4</xdr:col>
      <xdr:colOff>520700</xdr:colOff>
      <xdr:row>34</xdr:row>
      <xdr:rowOff>156586</xdr:rowOff>
    </xdr:to>
    <xdr:sp macro="" textlink="">
      <xdr:nvSpPr>
        <xdr:cNvPr id="129" name="円/楕円 128"/>
        <xdr:cNvSpPr/>
      </xdr:nvSpPr>
      <xdr:spPr bwMode="auto">
        <a:xfrm>
          <a:off x="4953000" y="6322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166763</xdr:rowOff>
    </xdr:from>
    <xdr:ext cx="736600" cy="259045"/>
    <xdr:sp macro="" textlink="">
      <xdr:nvSpPr>
        <xdr:cNvPr id="130" name="テキスト ボックス 129"/>
        <xdr:cNvSpPr txBox="1"/>
      </xdr:nvSpPr>
      <xdr:spPr>
        <a:xfrm>
          <a:off x="4622800" y="6091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24,214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73823</xdr:rowOff>
    </xdr:from>
    <xdr:to>
      <xdr:col>3</xdr:col>
      <xdr:colOff>955675</xdr:colOff>
      <xdr:row>34</xdr:row>
      <xdr:rowOff>175423</xdr:rowOff>
    </xdr:to>
    <xdr:sp macro="" textlink="">
      <xdr:nvSpPr>
        <xdr:cNvPr id="131" name="円/楕円 130"/>
        <xdr:cNvSpPr/>
      </xdr:nvSpPr>
      <xdr:spPr bwMode="auto">
        <a:xfrm>
          <a:off x="4254500" y="6341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185600</xdr:rowOff>
    </xdr:from>
    <xdr:ext cx="762000" cy="259045"/>
    <xdr:sp macro="" textlink="">
      <xdr:nvSpPr>
        <xdr:cNvPr id="132" name="テキスト ボックス 131"/>
        <xdr:cNvSpPr txBox="1"/>
      </xdr:nvSpPr>
      <xdr:spPr>
        <a:xfrm>
          <a:off x="3924300" y="611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23,802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34641</xdr:rowOff>
    </xdr:from>
    <xdr:to>
      <xdr:col>3</xdr:col>
      <xdr:colOff>257175</xdr:colOff>
      <xdr:row>34</xdr:row>
      <xdr:rowOff>136241</xdr:rowOff>
    </xdr:to>
    <xdr:sp macro="" textlink="">
      <xdr:nvSpPr>
        <xdr:cNvPr id="133" name="円/楕円 132"/>
        <xdr:cNvSpPr/>
      </xdr:nvSpPr>
      <xdr:spPr bwMode="auto">
        <a:xfrm>
          <a:off x="3556000" y="6302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146418</xdr:rowOff>
    </xdr:from>
    <xdr:ext cx="762000" cy="259045"/>
    <xdr:sp macro="" textlink="">
      <xdr:nvSpPr>
        <xdr:cNvPr id="134" name="テキスト ボックス 133"/>
        <xdr:cNvSpPr txBox="1"/>
      </xdr:nvSpPr>
      <xdr:spPr>
        <a:xfrm>
          <a:off x="3225800" y="607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24,659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107564</xdr:rowOff>
    </xdr:from>
    <xdr:to>
      <xdr:col>2</xdr:col>
      <xdr:colOff>692150</xdr:colOff>
      <xdr:row>34</xdr:row>
      <xdr:rowOff>209164</xdr:rowOff>
    </xdr:to>
    <xdr:sp macro="" textlink="">
      <xdr:nvSpPr>
        <xdr:cNvPr id="135" name="円/楕円 134"/>
        <xdr:cNvSpPr/>
      </xdr:nvSpPr>
      <xdr:spPr bwMode="auto">
        <a:xfrm>
          <a:off x="2857500" y="6375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219341</xdr:rowOff>
    </xdr:from>
    <xdr:ext cx="762000" cy="259045"/>
    <xdr:sp macro="" textlink="">
      <xdr:nvSpPr>
        <xdr:cNvPr id="136" name="テキスト ボックス 135"/>
        <xdr:cNvSpPr txBox="1"/>
      </xdr:nvSpPr>
      <xdr:spPr>
        <a:xfrm>
          <a:off x="2527300" y="61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360,459
357,465
276.94
126,719,276
126,155,277
422,425
75,022,708
209,189,282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166.1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68948</xdr:rowOff>
    </xdr:from>
    <xdr:to>
      <xdr:col>6</xdr:col>
      <xdr:colOff>511175</xdr:colOff>
      <xdr:row>33</xdr:row>
      <xdr:rowOff>70091</xdr:rowOff>
    </xdr:to>
    <xdr:cxnSp macro="">
      <xdr:nvCxnSpPr>
        <xdr:cNvPr id="61" name="直線コネクタ 60"/>
        <xdr:cNvCxnSpPr/>
      </xdr:nvCxnSpPr>
      <xdr:spPr>
        <a:xfrm flipV="1">
          <a:off x="3797300" y="572679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158538</xdr:rowOff>
    </xdr:from>
    <xdr:ext cx="534377" cy="259045"/>
    <xdr:sp macro="" textlink="">
      <xdr:nvSpPr>
        <xdr:cNvPr id="62" name="人件費平均値テキスト"/>
        <xdr:cNvSpPr txBox="1"/>
      </xdr:nvSpPr>
      <xdr:spPr>
        <a:xfrm>
          <a:off x="4686300" y="5987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11113</xdr:rowOff>
    </xdr:from>
    <xdr:to>
      <xdr:col>5</xdr:col>
      <xdr:colOff>358775</xdr:colOff>
      <xdr:row>33</xdr:row>
      <xdr:rowOff>70091</xdr:rowOff>
    </xdr:to>
    <xdr:cxnSp macro="">
      <xdr:nvCxnSpPr>
        <xdr:cNvPr id="64" name="直線コネクタ 63"/>
        <xdr:cNvCxnSpPr/>
      </xdr:nvCxnSpPr>
      <xdr:spPr>
        <a:xfrm>
          <a:off x="2908300" y="5668963"/>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165875</xdr:rowOff>
    </xdr:from>
    <xdr:to>
      <xdr:col>4</xdr:col>
      <xdr:colOff>155575</xdr:colOff>
      <xdr:row>33</xdr:row>
      <xdr:rowOff>11113</xdr:rowOff>
    </xdr:to>
    <xdr:cxnSp macro="">
      <xdr:nvCxnSpPr>
        <xdr:cNvPr id="67" name="直線コネクタ 66"/>
        <xdr:cNvCxnSpPr/>
      </xdr:nvCxnSpPr>
      <xdr:spPr>
        <a:xfrm>
          <a:off x="2019300" y="5652275"/>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39916</xdr:rowOff>
    </xdr:from>
    <xdr:to>
      <xdr:col>2</xdr:col>
      <xdr:colOff>638175</xdr:colOff>
      <xdr:row>32</xdr:row>
      <xdr:rowOff>165875</xdr:rowOff>
    </xdr:to>
    <xdr:cxnSp macro="">
      <xdr:nvCxnSpPr>
        <xdr:cNvPr id="70" name="直線コネクタ 69"/>
        <xdr:cNvCxnSpPr/>
      </xdr:nvCxnSpPr>
      <xdr:spPr>
        <a:xfrm>
          <a:off x="1130300" y="5526316"/>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21378</xdr:rowOff>
    </xdr:from>
    <xdr:ext cx="534377" cy="259045"/>
    <xdr:sp macro="" textlink="">
      <xdr:nvSpPr>
        <xdr:cNvPr id="74" name="テキスト ボックス 73"/>
        <xdr:cNvSpPr txBox="1"/>
      </xdr:nvSpPr>
      <xdr:spPr>
        <a:xfrm>
          <a:off x="863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18148</xdr:rowOff>
    </xdr:from>
    <xdr:to>
      <xdr:col>6</xdr:col>
      <xdr:colOff>561975</xdr:colOff>
      <xdr:row>33</xdr:row>
      <xdr:rowOff>119748</xdr:rowOff>
    </xdr:to>
    <xdr:sp macro="" textlink="">
      <xdr:nvSpPr>
        <xdr:cNvPr id="80" name="円/楕円 79"/>
        <xdr:cNvSpPr/>
      </xdr:nvSpPr>
      <xdr:spPr>
        <a:xfrm>
          <a:off x="4584700" y="567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41025</xdr:rowOff>
    </xdr:from>
    <xdr:ext cx="534377" cy="259045"/>
    <xdr:sp macro="" textlink="">
      <xdr:nvSpPr>
        <xdr:cNvPr id="81" name="人件費該当値テキスト"/>
        <xdr:cNvSpPr txBox="1"/>
      </xdr:nvSpPr>
      <xdr:spPr>
        <a:xfrm>
          <a:off x="4686300" y="552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66,357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19291</xdr:rowOff>
    </xdr:from>
    <xdr:to>
      <xdr:col>5</xdr:col>
      <xdr:colOff>409575</xdr:colOff>
      <xdr:row>33</xdr:row>
      <xdr:rowOff>120891</xdr:rowOff>
    </xdr:to>
    <xdr:sp macro="" textlink="">
      <xdr:nvSpPr>
        <xdr:cNvPr id="82" name="円/楕円 81"/>
        <xdr:cNvSpPr/>
      </xdr:nvSpPr>
      <xdr:spPr>
        <a:xfrm>
          <a:off x="3746500" y="567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137418</xdr:rowOff>
    </xdr:from>
    <xdr:ext cx="534377" cy="259045"/>
    <xdr:sp macro="" textlink="">
      <xdr:nvSpPr>
        <xdr:cNvPr id="83" name="テキスト ボックス 82"/>
        <xdr:cNvSpPr txBox="1"/>
      </xdr:nvSpPr>
      <xdr:spPr>
        <a:xfrm>
          <a:off x="3530111" y="54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131763</xdr:rowOff>
    </xdr:from>
    <xdr:to>
      <xdr:col>4</xdr:col>
      <xdr:colOff>206375</xdr:colOff>
      <xdr:row>33</xdr:row>
      <xdr:rowOff>61913</xdr:rowOff>
    </xdr:to>
    <xdr:sp macro="" textlink="">
      <xdr:nvSpPr>
        <xdr:cNvPr id="84" name="円/楕円 83"/>
        <xdr:cNvSpPr/>
      </xdr:nvSpPr>
      <xdr:spPr>
        <a:xfrm>
          <a:off x="2857500" y="56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78440</xdr:rowOff>
    </xdr:from>
    <xdr:ext cx="534377" cy="259045"/>
    <xdr:sp macro="" textlink="">
      <xdr:nvSpPr>
        <xdr:cNvPr id="85" name="テキスト ボックス 84"/>
        <xdr:cNvSpPr txBox="1"/>
      </xdr:nvSpPr>
      <xdr:spPr>
        <a:xfrm>
          <a:off x="2641111" y="539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115075</xdr:rowOff>
    </xdr:from>
    <xdr:to>
      <xdr:col>3</xdr:col>
      <xdr:colOff>3175</xdr:colOff>
      <xdr:row>33</xdr:row>
      <xdr:rowOff>45225</xdr:rowOff>
    </xdr:to>
    <xdr:sp macro="" textlink="">
      <xdr:nvSpPr>
        <xdr:cNvPr id="86" name="円/楕円 85"/>
        <xdr:cNvSpPr/>
      </xdr:nvSpPr>
      <xdr:spPr>
        <a:xfrm>
          <a:off x="1968500" y="560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61752</xdr:rowOff>
    </xdr:from>
    <xdr:ext cx="534377" cy="259045"/>
    <xdr:sp macro="" textlink="">
      <xdr:nvSpPr>
        <xdr:cNvPr id="87" name="テキスト ボックス 86"/>
        <xdr:cNvSpPr txBox="1"/>
      </xdr:nvSpPr>
      <xdr:spPr>
        <a:xfrm>
          <a:off x="1752111" y="537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68,313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160566</xdr:rowOff>
    </xdr:from>
    <xdr:to>
      <xdr:col>1</xdr:col>
      <xdr:colOff>485775</xdr:colOff>
      <xdr:row>32</xdr:row>
      <xdr:rowOff>90716</xdr:rowOff>
    </xdr:to>
    <xdr:sp macro="" textlink="">
      <xdr:nvSpPr>
        <xdr:cNvPr id="88" name="円/楕円 87"/>
        <xdr:cNvSpPr/>
      </xdr:nvSpPr>
      <xdr:spPr>
        <a:xfrm>
          <a:off x="1079500" y="54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107243</xdr:rowOff>
    </xdr:from>
    <xdr:ext cx="534377" cy="259045"/>
    <xdr:sp macro="" textlink="">
      <xdr:nvSpPr>
        <xdr:cNvPr id="89" name="テキスト ボックス 88"/>
        <xdr:cNvSpPr txBox="1"/>
      </xdr:nvSpPr>
      <xdr:spPr>
        <a:xfrm>
          <a:off x="863111" y="525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119977</xdr:rowOff>
    </xdr:from>
    <xdr:to>
      <xdr:col>6</xdr:col>
      <xdr:colOff>511175</xdr:colOff>
      <xdr:row>57</xdr:row>
      <xdr:rowOff>147333</xdr:rowOff>
    </xdr:to>
    <xdr:cxnSp macro="">
      <xdr:nvCxnSpPr>
        <xdr:cNvPr id="119" name="直線コネクタ 118"/>
        <xdr:cNvCxnSpPr/>
      </xdr:nvCxnSpPr>
      <xdr:spPr>
        <a:xfrm>
          <a:off x="3797300" y="9892627"/>
          <a:ext cx="8382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82504</xdr:rowOff>
    </xdr:from>
    <xdr:ext cx="534377" cy="259045"/>
    <xdr:sp macro="" textlink="">
      <xdr:nvSpPr>
        <xdr:cNvPr id="120" name="物件費平均値テキスト"/>
        <xdr:cNvSpPr txBox="1"/>
      </xdr:nvSpPr>
      <xdr:spPr>
        <a:xfrm>
          <a:off x="4686300" y="9855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119977</xdr:rowOff>
    </xdr:from>
    <xdr:to>
      <xdr:col>5</xdr:col>
      <xdr:colOff>358775</xdr:colOff>
      <xdr:row>58</xdr:row>
      <xdr:rowOff>3124</xdr:rowOff>
    </xdr:to>
    <xdr:cxnSp macro="">
      <xdr:nvCxnSpPr>
        <xdr:cNvPr id="122" name="直線コネクタ 121"/>
        <xdr:cNvCxnSpPr/>
      </xdr:nvCxnSpPr>
      <xdr:spPr>
        <a:xfrm flipV="1">
          <a:off x="2908300" y="9892627"/>
          <a:ext cx="889000" cy="5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34777</xdr:rowOff>
    </xdr:from>
    <xdr:ext cx="534377" cy="259045"/>
    <xdr:sp macro="" textlink="">
      <xdr:nvSpPr>
        <xdr:cNvPr id="124" name="テキスト ボックス 123"/>
        <xdr:cNvSpPr txBox="1"/>
      </xdr:nvSpPr>
      <xdr:spPr>
        <a:xfrm>
          <a:off x="3530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3124</xdr:rowOff>
    </xdr:from>
    <xdr:to>
      <xdr:col>4</xdr:col>
      <xdr:colOff>155575</xdr:colOff>
      <xdr:row>58</xdr:row>
      <xdr:rowOff>64071</xdr:rowOff>
    </xdr:to>
    <xdr:cxnSp macro="">
      <xdr:nvCxnSpPr>
        <xdr:cNvPr id="125" name="直線コネクタ 124"/>
        <xdr:cNvCxnSpPr/>
      </xdr:nvCxnSpPr>
      <xdr:spPr>
        <a:xfrm flipV="1">
          <a:off x="2019300" y="9947224"/>
          <a:ext cx="889000" cy="6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64071</xdr:rowOff>
    </xdr:from>
    <xdr:to>
      <xdr:col>2</xdr:col>
      <xdr:colOff>638175</xdr:colOff>
      <xdr:row>58</xdr:row>
      <xdr:rowOff>91504</xdr:rowOff>
    </xdr:to>
    <xdr:cxnSp macro="">
      <xdr:nvCxnSpPr>
        <xdr:cNvPr id="128" name="直線コネクタ 127"/>
        <xdr:cNvCxnSpPr/>
      </xdr:nvCxnSpPr>
      <xdr:spPr>
        <a:xfrm flipV="1">
          <a:off x="1130300" y="10008171"/>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96533</xdr:rowOff>
    </xdr:from>
    <xdr:to>
      <xdr:col>6</xdr:col>
      <xdr:colOff>561975</xdr:colOff>
      <xdr:row>58</xdr:row>
      <xdr:rowOff>26683</xdr:rowOff>
    </xdr:to>
    <xdr:sp macro="" textlink="">
      <xdr:nvSpPr>
        <xdr:cNvPr id="138" name="円/楕円 137"/>
        <xdr:cNvSpPr/>
      </xdr:nvSpPr>
      <xdr:spPr>
        <a:xfrm>
          <a:off x="4584700" y="98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119410</xdr:rowOff>
    </xdr:from>
    <xdr:ext cx="534377" cy="259045"/>
    <xdr:sp macro="" textlink="">
      <xdr:nvSpPr>
        <xdr:cNvPr id="139" name="物件費該当値テキスト"/>
        <xdr:cNvSpPr txBox="1"/>
      </xdr:nvSpPr>
      <xdr:spPr>
        <a:xfrm>
          <a:off x="4686300" y="972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69177</xdr:rowOff>
    </xdr:from>
    <xdr:to>
      <xdr:col>5</xdr:col>
      <xdr:colOff>409575</xdr:colOff>
      <xdr:row>57</xdr:row>
      <xdr:rowOff>170777</xdr:rowOff>
    </xdr:to>
    <xdr:sp macro="" textlink="">
      <xdr:nvSpPr>
        <xdr:cNvPr id="140" name="円/楕円 139"/>
        <xdr:cNvSpPr/>
      </xdr:nvSpPr>
      <xdr:spPr>
        <a:xfrm>
          <a:off x="3746500" y="984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15854</xdr:rowOff>
    </xdr:from>
    <xdr:ext cx="534377" cy="259045"/>
    <xdr:sp macro="" textlink="">
      <xdr:nvSpPr>
        <xdr:cNvPr id="141" name="テキスト ボックス 140"/>
        <xdr:cNvSpPr txBox="1"/>
      </xdr:nvSpPr>
      <xdr:spPr>
        <a:xfrm>
          <a:off x="3530111" y="961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51,053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123774</xdr:rowOff>
    </xdr:from>
    <xdr:to>
      <xdr:col>4</xdr:col>
      <xdr:colOff>206375</xdr:colOff>
      <xdr:row>58</xdr:row>
      <xdr:rowOff>53924</xdr:rowOff>
    </xdr:to>
    <xdr:sp macro="" textlink="">
      <xdr:nvSpPr>
        <xdr:cNvPr id="142" name="円/楕円 141"/>
        <xdr:cNvSpPr/>
      </xdr:nvSpPr>
      <xdr:spPr>
        <a:xfrm>
          <a:off x="2857500" y="98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45051</xdr:rowOff>
    </xdr:from>
    <xdr:ext cx="534377" cy="259045"/>
    <xdr:sp macro="" textlink="">
      <xdr:nvSpPr>
        <xdr:cNvPr id="143" name="テキスト ボックス 142"/>
        <xdr:cNvSpPr txBox="1"/>
      </xdr:nvSpPr>
      <xdr:spPr>
        <a:xfrm>
          <a:off x="2641111" y="99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13271</xdr:rowOff>
    </xdr:from>
    <xdr:to>
      <xdr:col>3</xdr:col>
      <xdr:colOff>3175</xdr:colOff>
      <xdr:row>58</xdr:row>
      <xdr:rowOff>114871</xdr:rowOff>
    </xdr:to>
    <xdr:sp macro="" textlink="">
      <xdr:nvSpPr>
        <xdr:cNvPr id="144" name="円/楕円 143"/>
        <xdr:cNvSpPr/>
      </xdr:nvSpPr>
      <xdr:spPr>
        <a:xfrm>
          <a:off x="1968500" y="99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105998</xdr:rowOff>
    </xdr:from>
    <xdr:ext cx="534377" cy="259045"/>
    <xdr:sp macro="" textlink="">
      <xdr:nvSpPr>
        <xdr:cNvPr id="145" name="テキスト ボックス 144"/>
        <xdr:cNvSpPr txBox="1"/>
      </xdr:nvSpPr>
      <xdr:spPr>
        <a:xfrm>
          <a:off x="1752111" y="1005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40704</xdr:rowOff>
    </xdr:from>
    <xdr:to>
      <xdr:col>1</xdr:col>
      <xdr:colOff>485775</xdr:colOff>
      <xdr:row>58</xdr:row>
      <xdr:rowOff>142304</xdr:rowOff>
    </xdr:to>
    <xdr:sp macro="" textlink="">
      <xdr:nvSpPr>
        <xdr:cNvPr id="146" name="円/楕円 145"/>
        <xdr:cNvSpPr/>
      </xdr:nvSpPr>
      <xdr:spPr>
        <a:xfrm>
          <a:off x="1079500" y="99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133431</xdr:rowOff>
    </xdr:from>
    <xdr:ext cx="534377" cy="259045"/>
    <xdr:sp macro="" textlink="">
      <xdr:nvSpPr>
        <xdr:cNvPr id="147" name="テキスト ボックス 146"/>
        <xdr:cNvSpPr txBox="1"/>
      </xdr:nvSpPr>
      <xdr:spPr>
        <a:xfrm>
          <a:off x="863111" y="1007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128397</xdr:rowOff>
    </xdr:from>
    <xdr:to>
      <xdr:col>6</xdr:col>
      <xdr:colOff>511175</xdr:colOff>
      <xdr:row>76</xdr:row>
      <xdr:rowOff>133858</xdr:rowOff>
    </xdr:to>
    <xdr:cxnSp macro="">
      <xdr:nvCxnSpPr>
        <xdr:cNvPr id="176" name="直線コネクタ 175"/>
        <xdr:cNvCxnSpPr/>
      </xdr:nvCxnSpPr>
      <xdr:spPr>
        <a:xfrm flipV="1">
          <a:off x="3797300" y="13158597"/>
          <a:ext cx="8382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133858</xdr:rowOff>
    </xdr:from>
    <xdr:to>
      <xdr:col>5</xdr:col>
      <xdr:colOff>358775</xdr:colOff>
      <xdr:row>76</xdr:row>
      <xdr:rowOff>164337</xdr:rowOff>
    </xdr:to>
    <xdr:cxnSp macro="">
      <xdr:nvCxnSpPr>
        <xdr:cNvPr id="179" name="直線コネクタ 178"/>
        <xdr:cNvCxnSpPr/>
      </xdr:nvCxnSpPr>
      <xdr:spPr>
        <a:xfrm flipV="1">
          <a:off x="2908300" y="13164058"/>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107823</xdr:rowOff>
    </xdr:from>
    <xdr:to>
      <xdr:col>4</xdr:col>
      <xdr:colOff>155575</xdr:colOff>
      <xdr:row>76</xdr:row>
      <xdr:rowOff>164337</xdr:rowOff>
    </xdr:to>
    <xdr:cxnSp macro="">
      <xdr:nvCxnSpPr>
        <xdr:cNvPr id="182" name="直線コネクタ 181"/>
        <xdr:cNvCxnSpPr/>
      </xdr:nvCxnSpPr>
      <xdr:spPr>
        <a:xfrm>
          <a:off x="2019300" y="13138023"/>
          <a:ext cx="889000" cy="5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107823</xdr:rowOff>
    </xdr:from>
    <xdr:to>
      <xdr:col>2</xdr:col>
      <xdr:colOff>638175</xdr:colOff>
      <xdr:row>76</xdr:row>
      <xdr:rowOff>121538</xdr:rowOff>
    </xdr:to>
    <xdr:cxnSp macro="">
      <xdr:nvCxnSpPr>
        <xdr:cNvPr id="185" name="直線コネクタ 184"/>
        <xdr:cNvCxnSpPr/>
      </xdr:nvCxnSpPr>
      <xdr:spPr>
        <a:xfrm flipV="1">
          <a:off x="1130300" y="1313802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77597</xdr:rowOff>
    </xdr:from>
    <xdr:to>
      <xdr:col>6</xdr:col>
      <xdr:colOff>561975</xdr:colOff>
      <xdr:row>77</xdr:row>
      <xdr:rowOff>7747</xdr:rowOff>
    </xdr:to>
    <xdr:sp macro="" textlink="">
      <xdr:nvSpPr>
        <xdr:cNvPr id="195" name="円/楕円 194"/>
        <xdr:cNvSpPr/>
      </xdr:nvSpPr>
      <xdr:spPr>
        <a:xfrm>
          <a:off x="4584700" y="131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56024</xdr:rowOff>
    </xdr:from>
    <xdr:ext cx="469744" cy="259045"/>
    <xdr:sp macro="" textlink="">
      <xdr:nvSpPr>
        <xdr:cNvPr id="196" name="維持補修費該当値テキスト"/>
        <xdr:cNvSpPr txBox="1"/>
      </xdr:nvSpPr>
      <xdr:spPr>
        <a:xfrm>
          <a:off x="4686300" y="1308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83058</xdr:rowOff>
    </xdr:from>
    <xdr:to>
      <xdr:col>5</xdr:col>
      <xdr:colOff>409575</xdr:colOff>
      <xdr:row>77</xdr:row>
      <xdr:rowOff>13208</xdr:rowOff>
    </xdr:to>
    <xdr:sp macro="" textlink="">
      <xdr:nvSpPr>
        <xdr:cNvPr id="197" name="円/楕円 196"/>
        <xdr:cNvSpPr/>
      </xdr:nvSpPr>
      <xdr:spPr>
        <a:xfrm>
          <a:off x="3746500" y="131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4335</xdr:rowOff>
    </xdr:from>
    <xdr:ext cx="469744" cy="259045"/>
    <xdr:sp macro="" textlink="">
      <xdr:nvSpPr>
        <xdr:cNvPr id="198" name="テキスト ボックス 197"/>
        <xdr:cNvSpPr txBox="1"/>
      </xdr:nvSpPr>
      <xdr:spPr>
        <a:xfrm>
          <a:off x="3562427" y="1320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113537</xdr:rowOff>
    </xdr:from>
    <xdr:to>
      <xdr:col>4</xdr:col>
      <xdr:colOff>206375</xdr:colOff>
      <xdr:row>77</xdr:row>
      <xdr:rowOff>43687</xdr:rowOff>
    </xdr:to>
    <xdr:sp macro="" textlink="">
      <xdr:nvSpPr>
        <xdr:cNvPr id="199" name="円/楕円 198"/>
        <xdr:cNvSpPr/>
      </xdr:nvSpPr>
      <xdr:spPr>
        <a:xfrm>
          <a:off x="2857500" y="1314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34814</xdr:rowOff>
    </xdr:from>
    <xdr:ext cx="469744" cy="259045"/>
    <xdr:sp macro="" textlink="">
      <xdr:nvSpPr>
        <xdr:cNvPr id="200" name="テキスト ボックス 199"/>
        <xdr:cNvSpPr txBox="1"/>
      </xdr:nvSpPr>
      <xdr:spPr>
        <a:xfrm>
          <a:off x="2673427" y="1323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57023</xdr:rowOff>
    </xdr:from>
    <xdr:to>
      <xdr:col>3</xdr:col>
      <xdr:colOff>3175</xdr:colOff>
      <xdr:row>76</xdr:row>
      <xdr:rowOff>158623</xdr:rowOff>
    </xdr:to>
    <xdr:sp macro="" textlink="">
      <xdr:nvSpPr>
        <xdr:cNvPr id="201" name="円/楕円 200"/>
        <xdr:cNvSpPr/>
      </xdr:nvSpPr>
      <xdr:spPr>
        <a:xfrm>
          <a:off x="1968500" y="130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149750</xdr:rowOff>
    </xdr:from>
    <xdr:ext cx="469744" cy="259045"/>
    <xdr:sp macro="" textlink="">
      <xdr:nvSpPr>
        <xdr:cNvPr id="202" name="テキスト ボックス 201"/>
        <xdr:cNvSpPr txBox="1"/>
      </xdr:nvSpPr>
      <xdr:spPr>
        <a:xfrm>
          <a:off x="1784427" y="1317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70738</xdr:rowOff>
    </xdr:from>
    <xdr:to>
      <xdr:col>1</xdr:col>
      <xdr:colOff>485775</xdr:colOff>
      <xdr:row>77</xdr:row>
      <xdr:rowOff>888</xdr:rowOff>
    </xdr:to>
    <xdr:sp macro="" textlink="">
      <xdr:nvSpPr>
        <xdr:cNvPr id="203" name="円/楕円 202"/>
        <xdr:cNvSpPr/>
      </xdr:nvSpPr>
      <xdr:spPr>
        <a:xfrm>
          <a:off x="1079500" y="131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163465</xdr:rowOff>
    </xdr:from>
    <xdr:ext cx="469744" cy="259045"/>
    <xdr:sp macro="" textlink="">
      <xdr:nvSpPr>
        <xdr:cNvPr id="204" name="テキスト ボックス 203"/>
        <xdr:cNvSpPr txBox="1"/>
      </xdr:nvSpPr>
      <xdr:spPr>
        <a:xfrm>
          <a:off x="895427" y="1319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66878</xdr:rowOff>
    </xdr:from>
    <xdr:to>
      <xdr:col>6</xdr:col>
      <xdr:colOff>511175</xdr:colOff>
      <xdr:row>96</xdr:row>
      <xdr:rowOff>117577</xdr:rowOff>
    </xdr:to>
    <xdr:cxnSp macro="">
      <xdr:nvCxnSpPr>
        <xdr:cNvPr id="234" name="直線コネクタ 233"/>
        <xdr:cNvCxnSpPr/>
      </xdr:nvCxnSpPr>
      <xdr:spPr>
        <a:xfrm flipV="1">
          <a:off x="3797300" y="16526078"/>
          <a:ext cx="838200" cy="5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117577</xdr:rowOff>
    </xdr:from>
    <xdr:to>
      <xdr:col>5</xdr:col>
      <xdr:colOff>358775</xdr:colOff>
      <xdr:row>96</xdr:row>
      <xdr:rowOff>134607</xdr:rowOff>
    </xdr:to>
    <xdr:cxnSp macro="">
      <xdr:nvCxnSpPr>
        <xdr:cNvPr id="237" name="直線コネクタ 236"/>
        <xdr:cNvCxnSpPr/>
      </xdr:nvCxnSpPr>
      <xdr:spPr>
        <a:xfrm flipV="1">
          <a:off x="2908300" y="16576777"/>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134607</xdr:rowOff>
    </xdr:from>
    <xdr:to>
      <xdr:col>4</xdr:col>
      <xdr:colOff>155575</xdr:colOff>
      <xdr:row>97</xdr:row>
      <xdr:rowOff>23037</xdr:rowOff>
    </xdr:to>
    <xdr:cxnSp macro="">
      <xdr:nvCxnSpPr>
        <xdr:cNvPr id="240" name="直線コネクタ 239"/>
        <xdr:cNvCxnSpPr/>
      </xdr:nvCxnSpPr>
      <xdr:spPr>
        <a:xfrm flipV="1">
          <a:off x="2019300" y="16593807"/>
          <a:ext cx="889000" cy="5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23037</xdr:rowOff>
    </xdr:from>
    <xdr:to>
      <xdr:col>2</xdr:col>
      <xdr:colOff>638175</xdr:colOff>
      <xdr:row>97</xdr:row>
      <xdr:rowOff>34582</xdr:rowOff>
    </xdr:to>
    <xdr:cxnSp macro="">
      <xdr:nvCxnSpPr>
        <xdr:cNvPr id="243" name="直線コネクタ 242"/>
        <xdr:cNvCxnSpPr/>
      </xdr:nvCxnSpPr>
      <xdr:spPr>
        <a:xfrm flipV="1">
          <a:off x="1130300" y="16653687"/>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16078</xdr:rowOff>
    </xdr:from>
    <xdr:to>
      <xdr:col>6</xdr:col>
      <xdr:colOff>561975</xdr:colOff>
      <xdr:row>96</xdr:row>
      <xdr:rowOff>117678</xdr:rowOff>
    </xdr:to>
    <xdr:sp macro="" textlink="">
      <xdr:nvSpPr>
        <xdr:cNvPr id="253" name="円/楕円 252"/>
        <xdr:cNvSpPr/>
      </xdr:nvSpPr>
      <xdr:spPr>
        <a:xfrm>
          <a:off x="4584700" y="164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165955</xdr:rowOff>
    </xdr:from>
    <xdr:ext cx="534377" cy="259045"/>
    <xdr:sp macro="" textlink="">
      <xdr:nvSpPr>
        <xdr:cNvPr id="254" name="扶助費該当値テキスト"/>
        <xdr:cNvSpPr txBox="1"/>
      </xdr:nvSpPr>
      <xdr:spPr>
        <a:xfrm>
          <a:off x="4686300" y="1645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98,734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66777</xdr:rowOff>
    </xdr:from>
    <xdr:to>
      <xdr:col>5</xdr:col>
      <xdr:colOff>409575</xdr:colOff>
      <xdr:row>96</xdr:row>
      <xdr:rowOff>168377</xdr:rowOff>
    </xdr:to>
    <xdr:sp macro="" textlink="">
      <xdr:nvSpPr>
        <xdr:cNvPr id="255" name="円/楕円 254"/>
        <xdr:cNvSpPr/>
      </xdr:nvSpPr>
      <xdr:spPr>
        <a:xfrm>
          <a:off x="3746500" y="165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159504</xdr:rowOff>
    </xdr:from>
    <xdr:ext cx="534377" cy="259045"/>
    <xdr:sp macro="" textlink="">
      <xdr:nvSpPr>
        <xdr:cNvPr id="256" name="テキスト ボックス 255"/>
        <xdr:cNvSpPr txBox="1"/>
      </xdr:nvSpPr>
      <xdr:spPr>
        <a:xfrm>
          <a:off x="3530111" y="166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94,742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83807</xdr:rowOff>
    </xdr:from>
    <xdr:to>
      <xdr:col>4</xdr:col>
      <xdr:colOff>206375</xdr:colOff>
      <xdr:row>97</xdr:row>
      <xdr:rowOff>13957</xdr:rowOff>
    </xdr:to>
    <xdr:sp macro="" textlink="">
      <xdr:nvSpPr>
        <xdr:cNvPr id="257" name="円/楕円 256"/>
        <xdr:cNvSpPr/>
      </xdr:nvSpPr>
      <xdr:spPr>
        <a:xfrm>
          <a:off x="2857500" y="165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5084</xdr:rowOff>
    </xdr:from>
    <xdr:ext cx="534377" cy="259045"/>
    <xdr:sp macro="" textlink="">
      <xdr:nvSpPr>
        <xdr:cNvPr id="258" name="テキスト ボックス 257"/>
        <xdr:cNvSpPr txBox="1"/>
      </xdr:nvSpPr>
      <xdr:spPr>
        <a:xfrm>
          <a:off x="2641111" y="1663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93,401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143687</xdr:rowOff>
    </xdr:from>
    <xdr:to>
      <xdr:col>3</xdr:col>
      <xdr:colOff>3175</xdr:colOff>
      <xdr:row>97</xdr:row>
      <xdr:rowOff>73837</xdr:rowOff>
    </xdr:to>
    <xdr:sp macro="" textlink="">
      <xdr:nvSpPr>
        <xdr:cNvPr id="259" name="円/楕円 258"/>
        <xdr:cNvSpPr/>
      </xdr:nvSpPr>
      <xdr:spPr>
        <a:xfrm>
          <a:off x="1968500" y="166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64964</xdr:rowOff>
    </xdr:from>
    <xdr:ext cx="534377" cy="259045"/>
    <xdr:sp macro="" textlink="">
      <xdr:nvSpPr>
        <xdr:cNvPr id="260" name="テキスト ボックス 259"/>
        <xdr:cNvSpPr txBox="1"/>
      </xdr:nvSpPr>
      <xdr:spPr>
        <a:xfrm>
          <a:off x="1752111" y="1669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88,686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155232</xdr:rowOff>
    </xdr:from>
    <xdr:to>
      <xdr:col>1</xdr:col>
      <xdr:colOff>485775</xdr:colOff>
      <xdr:row>97</xdr:row>
      <xdr:rowOff>85382</xdr:rowOff>
    </xdr:to>
    <xdr:sp macro="" textlink="">
      <xdr:nvSpPr>
        <xdr:cNvPr id="261" name="円/楕円 260"/>
        <xdr:cNvSpPr/>
      </xdr:nvSpPr>
      <xdr:spPr>
        <a:xfrm>
          <a:off x="1079500" y="166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76509</xdr:rowOff>
    </xdr:from>
    <xdr:ext cx="534377" cy="259045"/>
    <xdr:sp macro="" textlink="">
      <xdr:nvSpPr>
        <xdr:cNvPr id="262" name="テキスト ボックス 261"/>
        <xdr:cNvSpPr txBox="1"/>
      </xdr:nvSpPr>
      <xdr:spPr>
        <a:xfrm>
          <a:off x="863111" y="1670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37722</xdr:rowOff>
    </xdr:from>
    <xdr:to>
      <xdr:col>15</xdr:col>
      <xdr:colOff>180975</xdr:colOff>
      <xdr:row>36</xdr:row>
      <xdr:rowOff>52055</xdr:rowOff>
    </xdr:to>
    <xdr:cxnSp macro="">
      <xdr:nvCxnSpPr>
        <xdr:cNvPr id="289" name="直線コネクタ 288"/>
        <xdr:cNvCxnSpPr/>
      </xdr:nvCxnSpPr>
      <xdr:spPr>
        <a:xfrm flipV="1">
          <a:off x="9639300" y="6209922"/>
          <a:ext cx="8382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132682</xdr:rowOff>
    </xdr:from>
    <xdr:to>
      <xdr:col>14</xdr:col>
      <xdr:colOff>28575</xdr:colOff>
      <xdr:row>36</xdr:row>
      <xdr:rowOff>52055</xdr:rowOff>
    </xdr:to>
    <xdr:cxnSp macro="">
      <xdr:nvCxnSpPr>
        <xdr:cNvPr id="292" name="直線コネクタ 291"/>
        <xdr:cNvCxnSpPr/>
      </xdr:nvCxnSpPr>
      <xdr:spPr>
        <a:xfrm>
          <a:off x="8750300" y="6133432"/>
          <a:ext cx="889000" cy="9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132682</xdr:rowOff>
    </xdr:from>
    <xdr:to>
      <xdr:col>12</xdr:col>
      <xdr:colOff>511175</xdr:colOff>
      <xdr:row>36</xdr:row>
      <xdr:rowOff>133711</xdr:rowOff>
    </xdr:to>
    <xdr:cxnSp macro="">
      <xdr:nvCxnSpPr>
        <xdr:cNvPr id="295" name="直線コネクタ 294"/>
        <xdr:cNvCxnSpPr/>
      </xdr:nvCxnSpPr>
      <xdr:spPr>
        <a:xfrm flipV="1">
          <a:off x="7861300" y="6133432"/>
          <a:ext cx="889000" cy="1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9672</xdr:rowOff>
    </xdr:from>
    <xdr:to>
      <xdr:col>11</xdr:col>
      <xdr:colOff>307975</xdr:colOff>
      <xdr:row>36</xdr:row>
      <xdr:rowOff>133711</xdr:rowOff>
    </xdr:to>
    <xdr:cxnSp macro="">
      <xdr:nvCxnSpPr>
        <xdr:cNvPr id="298" name="直線コネクタ 297"/>
        <xdr:cNvCxnSpPr/>
      </xdr:nvCxnSpPr>
      <xdr:spPr>
        <a:xfrm>
          <a:off x="6972300" y="5153172"/>
          <a:ext cx="889000" cy="115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42364</xdr:rowOff>
    </xdr:from>
    <xdr:ext cx="534377" cy="259045"/>
    <xdr:sp macro="" textlink="">
      <xdr:nvSpPr>
        <xdr:cNvPr id="302" name="テキスト ボックス 301"/>
        <xdr:cNvSpPr txBox="1"/>
      </xdr:nvSpPr>
      <xdr:spPr>
        <a:xfrm>
          <a:off x="6705111" y="60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158372</xdr:rowOff>
    </xdr:from>
    <xdr:to>
      <xdr:col>15</xdr:col>
      <xdr:colOff>231775</xdr:colOff>
      <xdr:row>36</xdr:row>
      <xdr:rowOff>88522</xdr:rowOff>
    </xdr:to>
    <xdr:sp macro="" textlink="">
      <xdr:nvSpPr>
        <xdr:cNvPr id="308" name="円/楕円 307"/>
        <xdr:cNvSpPr/>
      </xdr:nvSpPr>
      <xdr:spPr>
        <a:xfrm>
          <a:off x="10426700" y="61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136799</xdr:rowOff>
    </xdr:from>
    <xdr:ext cx="534377" cy="259045"/>
    <xdr:sp macro="" textlink="">
      <xdr:nvSpPr>
        <xdr:cNvPr id="309" name="補助費等該当値テキスト"/>
        <xdr:cNvSpPr txBox="1"/>
      </xdr:nvSpPr>
      <xdr:spPr>
        <a:xfrm>
          <a:off x="10528300" y="613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19,461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1255</xdr:rowOff>
    </xdr:from>
    <xdr:to>
      <xdr:col>14</xdr:col>
      <xdr:colOff>79375</xdr:colOff>
      <xdr:row>36</xdr:row>
      <xdr:rowOff>102855</xdr:rowOff>
    </xdr:to>
    <xdr:sp macro="" textlink="">
      <xdr:nvSpPr>
        <xdr:cNvPr id="310" name="円/楕円 309"/>
        <xdr:cNvSpPr/>
      </xdr:nvSpPr>
      <xdr:spPr>
        <a:xfrm>
          <a:off x="9588500" y="61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93982</xdr:rowOff>
    </xdr:from>
    <xdr:ext cx="534377" cy="259045"/>
    <xdr:sp macro="" textlink="">
      <xdr:nvSpPr>
        <xdr:cNvPr id="311" name="テキスト ボックス 310"/>
        <xdr:cNvSpPr txBox="1"/>
      </xdr:nvSpPr>
      <xdr:spPr>
        <a:xfrm>
          <a:off x="9372111" y="62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81882</xdr:rowOff>
    </xdr:from>
    <xdr:to>
      <xdr:col>12</xdr:col>
      <xdr:colOff>561975</xdr:colOff>
      <xdr:row>36</xdr:row>
      <xdr:rowOff>12032</xdr:rowOff>
    </xdr:to>
    <xdr:sp macro="" textlink="">
      <xdr:nvSpPr>
        <xdr:cNvPr id="312" name="円/楕円 311"/>
        <xdr:cNvSpPr/>
      </xdr:nvSpPr>
      <xdr:spPr>
        <a:xfrm>
          <a:off x="8699500" y="608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3159</xdr:rowOff>
    </xdr:from>
    <xdr:ext cx="534377" cy="259045"/>
    <xdr:sp macro="" textlink="">
      <xdr:nvSpPr>
        <xdr:cNvPr id="313" name="テキスト ボックス 312"/>
        <xdr:cNvSpPr txBox="1"/>
      </xdr:nvSpPr>
      <xdr:spPr>
        <a:xfrm>
          <a:off x="8483111" y="617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82911</xdr:rowOff>
    </xdr:from>
    <xdr:to>
      <xdr:col>11</xdr:col>
      <xdr:colOff>358775</xdr:colOff>
      <xdr:row>37</xdr:row>
      <xdr:rowOff>13061</xdr:rowOff>
    </xdr:to>
    <xdr:sp macro="" textlink="">
      <xdr:nvSpPr>
        <xdr:cNvPr id="314" name="円/楕円 313"/>
        <xdr:cNvSpPr/>
      </xdr:nvSpPr>
      <xdr:spPr>
        <a:xfrm>
          <a:off x="7810500" y="62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4188</xdr:rowOff>
    </xdr:from>
    <xdr:ext cx="534377" cy="259045"/>
    <xdr:sp macro="" textlink="">
      <xdr:nvSpPr>
        <xdr:cNvPr id="315" name="テキスト ボックス 314"/>
        <xdr:cNvSpPr txBox="1"/>
      </xdr:nvSpPr>
      <xdr:spPr>
        <a:xfrm>
          <a:off x="7594111" y="634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15,262</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130322</xdr:rowOff>
    </xdr:from>
    <xdr:to>
      <xdr:col>10</xdr:col>
      <xdr:colOff>155575</xdr:colOff>
      <xdr:row>30</xdr:row>
      <xdr:rowOff>60472</xdr:rowOff>
    </xdr:to>
    <xdr:sp macro="" textlink="">
      <xdr:nvSpPr>
        <xdr:cNvPr id="316" name="円/楕円 315"/>
        <xdr:cNvSpPr/>
      </xdr:nvSpPr>
      <xdr:spPr>
        <a:xfrm>
          <a:off x="6921500" y="510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76999</xdr:rowOff>
    </xdr:from>
    <xdr:ext cx="534377" cy="259045"/>
    <xdr:sp macro="" textlink="">
      <xdr:nvSpPr>
        <xdr:cNvPr id="317" name="テキスト ボックス 316"/>
        <xdr:cNvSpPr txBox="1"/>
      </xdr:nvSpPr>
      <xdr:spPr>
        <a:xfrm>
          <a:off x="6705111" y="487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96800</xdr:rowOff>
    </xdr:from>
    <xdr:to>
      <xdr:col>15</xdr:col>
      <xdr:colOff>180975</xdr:colOff>
      <xdr:row>58</xdr:row>
      <xdr:rowOff>106591</xdr:rowOff>
    </xdr:to>
    <xdr:cxnSp macro="">
      <xdr:nvCxnSpPr>
        <xdr:cNvPr id="347" name="直線コネクタ 346"/>
        <xdr:cNvCxnSpPr/>
      </xdr:nvCxnSpPr>
      <xdr:spPr>
        <a:xfrm flipV="1">
          <a:off x="9639300" y="10040900"/>
          <a:ext cx="8382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106591</xdr:rowOff>
    </xdr:from>
    <xdr:to>
      <xdr:col>14</xdr:col>
      <xdr:colOff>28575</xdr:colOff>
      <xdr:row>58</xdr:row>
      <xdr:rowOff>109334</xdr:rowOff>
    </xdr:to>
    <xdr:cxnSp macro="">
      <xdr:nvCxnSpPr>
        <xdr:cNvPr id="350" name="直線コネクタ 349"/>
        <xdr:cNvCxnSpPr/>
      </xdr:nvCxnSpPr>
      <xdr:spPr>
        <a:xfrm flipV="1">
          <a:off x="8750300" y="1005069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35096</xdr:rowOff>
    </xdr:from>
    <xdr:to>
      <xdr:col>12</xdr:col>
      <xdr:colOff>511175</xdr:colOff>
      <xdr:row>58</xdr:row>
      <xdr:rowOff>109334</xdr:rowOff>
    </xdr:to>
    <xdr:cxnSp macro="">
      <xdr:nvCxnSpPr>
        <xdr:cNvPr id="353" name="直線コネクタ 352"/>
        <xdr:cNvCxnSpPr/>
      </xdr:nvCxnSpPr>
      <xdr:spPr>
        <a:xfrm>
          <a:off x="7861300" y="9979196"/>
          <a:ext cx="889000" cy="7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35096</xdr:rowOff>
    </xdr:from>
    <xdr:to>
      <xdr:col>11</xdr:col>
      <xdr:colOff>307975</xdr:colOff>
      <xdr:row>58</xdr:row>
      <xdr:rowOff>66643</xdr:rowOff>
    </xdr:to>
    <xdr:cxnSp macro="">
      <xdr:nvCxnSpPr>
        <xdr:cNvPr id="356" name="直線コネクタ 355"/>
        <xdr:cNvCxnSpPr/>
      </xdr:nvCxnSpPr>
      <xdr:spPr>
        <a:xfrm flipV="1">
          <a:off x="6972300" y="9979196"/>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46000</xdr:rowOff>
    </xdr:from>
    <xdr:to>
      <xdr:col>15</xdr:col>
      <xdr:colOff>231775</xdr:colOff>
      <xdr:row>58</xdr:row>
      <xdr:rowOff>147600</xdr:rowOff>
    </xdr:to>
    <xdr:sp macro="" textlink="">
      <xdr:nvSpPr>
        <xdr:cNvPr id="366" name="円/楕円 365"/>
        <xdr:cNvSpPr/>
      </xdr:nvSpPr>
      <xdr:spPr>
        <a:xfrm>
          <a:off x="10426700" y="99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132377</xdr:rowOff>
    </xdr:from>
    <xdr:ext cx="534377" cy="259045"/>
    <xdr:sp macro="" textlink="">
      <xdr:nvSpPr>
        <xdr:cNvPr id="367" name="普通建設事業費該当値テキスト"/>
        <xdr:cNvSpPr txBox="1"/>
      </xdr:nvSpPr>
      <xdr:spPr>
        <a:xfrm>
          <a:off x="10528300" y="990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26,252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55791</xdr:rowOff>
    </xdr:from>
    <xdr:to>
      <xdr:col>14</xdr:col>
      <xdr:colOff>79375</xdr:colOff>
      <xdr:row>58</xdr:row>
      <xdr:rowOff>157391</xdr:rowOff>
    </xdr:to>
    <xdr:sp macro="" textlink="">
      <xdr:nvSpPr>
        <xdr:cNvPr id="368" name="円/楕円 367"/>
        <xdr:cNvSpPr/>
      </xdr:nvSpPr>
      <xdr:spPr>
        <a:xfrm>
          <a:off x="9588500" y="99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148518</xdr:rowOff>
    </xdr:from>
    <xdr:ext cx="534377" cy="259045"/>
    <xdr:sp macro="" textlink="">
      <xdr:nvSpPr>
        <xdr:cNvPr id="369" name="テキスト ボックス 368"/>
        <xdr:cNvSpPr txBox="1"/>
      </xdr:nvSpPr>
      <xdr:spPr>
        <a:xfrm>
          <a:off x="9372111" y="100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58534</xdr:rowOff>
    </xdr:from>
    <xdr:to>
      <xdr:col>12</xdr:col>
      <xdr:colOff>561975</xdr:colOff>
      <xdr:row>58</xdr:row>
      <xdr:rowOff>160134</xdr:rowOff>
    </xdr:to>
    <xdr:sp macro="" textlink="">
      <xdr:nvSpPr>
        <xdr:cNvPr id="370" name="円/楕円 369"/>
        <xdr:cNvSpPr/>
      </xdr:nvSpPr>
      <xdr:spPr>
        <a:xfrm>
          <a:off x="8699500" y="100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151261</xdr:rowOff>
    </xdr:from>
    <xdr:ext cx="534377" cy="259045"/>
    <xdr:sp macro="" textlink="">
      <xdr:nvSpPr>
        <xdr:cNvPr id="371" name="テキスト ボックス 370"/>
        <xdr:cNvSpPr txBox="1"/>
      </xdr:nvSpPr>
      <xdr:spPr>
        <a:xfrm>
          <a:off x="8483111" y="1009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155746</xdr:rowOff>
    </xdr:from>
    <xdr:to>
      <xdr:col>11</xdr:col>
      <xdr:colOff>358775</xdr:colOff>
      <xdr:row>58</xdr:row>
      <xdr:rowOff>85896</xdr:rowOff>
    </xdr:to>
    <xdr:sp macro="" textlink="">
      <xdr:nvSpPr>
        <xdr:cNvPr id="372" name="円/楕円 371"/>
        <xdr:cNvSpPr/>
      </xdr:nvSpPr>
      <xdr:spPr>
        <a:xfrm>
          <a:off x="7810500" y="99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77023</xdr:rowOff>
    </xdr:from>
    <xdr:ext cx="534377" cy="259045"/>
    <xdr:sp macro="" textlink="">
      <xdr:nvSpPr>
        <xdr:cNvPr id="373" name="テキスト ボックス 372"/>
        <xdr:cNvSpPr txBox="1"/>
      </xdr:nvSpPr>
      <xdr:spPr>
        <a:xfrm>
          <a:off x="7594111" y="1002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15843</xdr:rowOff>
    </xdr:from>
    <xdr:to>
      <xdr:col>10</xdr:col>
      <xdr:colOff>155575</xdr:colOff>
      <xdr:row>58</xdr:row>
      <xdr:rowOff>117443</xdr:rowOff>
    </xdr:to>
    <xdr:sp macro="" textlink="">
      <xdr:nvSpPr>
        <xdr:cNvPr id="374" name="円/楕円 373"/>
        <xdr:cNvSpPr/>
      </xdr:nvSpPr>
      <xdr:spPr>
        <a:xfrm>
          <a:off x="6921500" y="99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108570</xdr:rowOff>
    </xdr:from>
    <xdr:ext cx="534377" cy="259045"/>
    <xdr:sp macro="" textlink="">
      <xdr:nvSpPr>
        <xdr:cNvPr id="375" name="テキスト ボックス 374"/>
        <xdr:cNvSpPr txBox="1"/>
      </xdr:nvSpPr>
      <xdr:spPr>
        <a:xfrm>
          <a:off x="6705111" y="1005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145438</xdr:rowOff>
    </xdr:from>
    <xdr:to>
      <xdr:col>15</xdr:col>
      <xdr:colOff>180975</xdr:colOff>
      <xdr:row>78</xdr:row>
      <xdr:rowOff>26268</xdr:rowOff>
    </xdr:to>
    <xdr:cxnSp macro="">
      <xdr:nvCxnSpPr>
        <xdr:cNvPr id="402" name="直線コネクタ 401"/>
        <xdr:cNvCxnSpPr/>
      </xdr:nvCxnSpPr>
      <xdr:spPr>
        <a:xfrm>
          <a:off x="9639300" y="13347088"/>
          <a:ext cx="838200" cy="5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101752</xdr:rowOff>
    </xdr:from>
    <xdr:to>
      <xdr:col>14</xdr:col>
      <xdr:colOff>28575</xdr:colOff>
      <xdr:row>77</xdr:row>
      <xdr:rowOff>145438</xdr:rowOff>
    </xdr:to>
    <xdr:cxnSp macro="">
      <xdr:nvCxnSpPr>
        <xdr:cNvPr id="405" name="直線コネクタ 404"/>
        <xdr:cNvCxnSpPr/>
      </xdr:nvCxnSpPr>
      <xdr:spPr>
        <a:xfrm>
          <a:off x="8750300" y="13303402"/>
          <a:ext cx="889000" cy="4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146918</xdr:rowOff>
    </xdr:from>
    <xdr:to>
      <xdr:col>15</xdr:col>
      <xdr:colOff>231775</xdr:colOff>
      <xdr:row>78</xdr:row>
      <xdr:rowOff>77068</xdr:rowOff>
    </xdr:to>
    <xdr:sp macro="" textlink="">
      <xdr:nvSpPr>
        <xdr:cNvPr id="415" name="円/楕円 414"/>
        <xdr:cNvSpPr/>
      </xdr:nvSpPr>
      <xdr:spPr>
        <a:xfrm>
          <a:off x="10426700" y="1334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61845</xdr:rowOff>
    </xdr:from>
    <xdr:ext cx="469744" cy="259045"/>
    <xdr:sp macro="" textlink="">
      <xdr:nvSpPr>
        <xdr:cNvPr id="416" name="普通建設事業費 （ うち新規整備　）該当値テキスト"/>
        <xdr:cNvSpPr txBox="1"/>
      </xdr:nvSpPr>
      <xdr:spPr>
        <a:xfrm>
          <a:off x="10528300" y="1326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94638</xdr:rowOff>
    </xdr:from>
    <xdr:to>
      <xdr:col>14</xdr:col>
      <xdr:colOff>79375</xdr:colOff>
      <xdr:row>78</xdr:row>
      <xdr:rowOff>24788</xdr:rowOff>
    </xdr:to>
    <xdr:sp macro="" textlink="">
      <xdr:nvSpPr>
        <xdr:cNvPr id="417" name="円/楕円 416"/>
        <xdr:cNvSpPr/>
      </xdr:nvSpPr>
      <xdr:spPr>
        <a:xfrm>
          <a:off x="9588500" y="132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15915</xdr:rowOff>
    </xdr:from>
    <xdr:ext cx="469744" cy="259045"/>
    <xdr:sp macro="" textlink="">
      <xdr:nvSpPr>
        <xdr:cNvPr id="418" name="テキスト ボックス 417"/>
        <xdr:cNvSpPr txBox="1"/>
      </xdr:nvSpPr>
      <xdr:spPr>
        <a:xfrm>
          <a:off x="9404427" y="1338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50952</xdr:rowOff>
    </xdr:from>
    <xdr:to>
      <xdr:col>12</xdr:col>
      <xdr:colOff>561975</xdr:colOff>
      <xdr:row>77</xdr:row>
      <xdr:rowOff>152552</xdr:rowOff>
    </xdr:to>
    <xdr:sp macro="" textlink="">
      <xdr:nvSpPr>
        <xdr:cNvPr id="419" name="円/楕円 418"/>
        <xdr:cNvSpPr/>
      </xdr:nvSpPr>
      <xdr:spPr>
        <a:xfrm>
          <a:off x="8699500" y="132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143679</xdr:rowOff>
    </xdr:from>
    <xdr:ext cx="469744" cy="259045"/>
    <xdr:sp macro="" textlink="">
      <xdr:nvSpPr>
        <xdr:cNvPr id="420" name="テキスト ボックス 419"/>
        <xdr:cNvSpPr txBox="1"/>
      </xdr:nvSpPr>
      <xdr:spPr>
        <a:xfrm>
          <a:off x="8515427"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160306</xdr:rowOff>
    </xdr:from>
    <xdr:to>
      <xdr:col>15</xdr:col>
      <xdr:colOff>180975</xdr:colOff>
      <xdr:row>98</xdr:row>
      <xdr:rowOff>99237</xdr:rowOff>
    </xdr:to>
    <xdr:cxnSp macro="">
      <xdr:nvCxnSpPr>
        <xdr:cNvPr id="452" name="直線コネクタ 451"/>
        <xdr:cNvCxnSpPr/>
      </xdr:nvCxnSpPr>
      <xdr:spPr>
        <a:xfrm flipV="1">
          <a:off x="9639300" y="16790956"/>
          <a:ext cx="8382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159718</xdr:rowOff>
    </xdr:from>
    <xdr:ext cx="534377" cy="259045"/>
    <xdr:sp macro="" textlink="">
      <xdr:nvSpPr>
        <xdr:cNvPr id="453" name="普通建設事業費 （ うち更新整備　）平均値テキスト"/>
        <xdr:cNvSpPr txBox="1"/>
      </xdr:nvSpPr>
      <xdr:spPr>
        <a:xfrm>
          <a:off x="10528300" y="1644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99237</xdr:rowOff>
    </xdr:from>
    <xdr:to>
      <xdr:col>14</xdr:col>
      <xdr:colOff>28575</xdr:colOff>
      <xdr:row>99</xdr:row>
      <xdr:rowOff>18117</xdr:rowOff>
    </xdr:to>
    <xdr:cxnSp macro="">
      <xdr:nvCxnSpPr>
        <xdr:cNvPr id="455" name="直線コネクタ 454"/>
        <xdr:cNvCxnSpPr/>
      </xdr:nvCxnSpPr>
      <xdr:spPr>
        <a:xfrm flipV="1">
          <a:off x="8750300" y="16901337"/>
          <a:ext cx="889000" cy="9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95404</xdr:rowOff>
    </xdr:from>
    <xdr:ext cx="534377" cy="259045"/>
    <xdr:sp macro="" textlink="">
      <xdr:nvSpPr>
        <xdr:cNvPr id="457" name="テキスト ボックス 456"/>
        <xdr:cNvSpPr txBox="1"/>
      </xdr:nvSpPr>
      <xdr:spPr>
        <a:xfrm>
          <a:off x="9372111" y="163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113954</xdr:rowOff>
    </xdr:from>
    <xdr:ext cx="534377" cy="259045"/>
    <xdr:sp macro="" textlink="">
      <xdr:nvSpPr>
        <xdr:cNvPr id="459" name="テキスト ボックス 458"/>
        <xdr:cNvSpPr txBox="1"/>
      </xdr:nvSpPr>
      <xdr:spPr>
        <a:xfrm>
          <a:off x="8483111" y="164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109506</xdr:rowOff>
    </xdr:from>
    <xdr:to>
      <xdr:col>15</xdr:col>
      <xdr:colOff>231775</xdr:colOff>
      <xdr:row>98</xdr:row>
      <xdr:rowOff>39656</xdr:rowOff>
    </xdr:to>
    <xdr:sp macro="" textlink="">
      <xdr:nvSpPr>
        <xdr:cNvPr id="465" name="円/楕円 464"/>
        <xdr:cNvSpPr/>
      </xdr:nvSpPr>
      <xdr:spPr>
        <a:xfrm>
          <a:off x="10426700" y="167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87933</xdr:rowOff>
    </xdr:from>
    <xdr:ext cx="534377" cy="259045"/>
    <xdr:sp macro="" textlink="">
      <xdr:nvSpPr>
        <xdr:cNvPr id="466" name="普通建設事業費 （ うち更新整備　）該当値テキスト"/>
        <xdr:cNvSpPr txBox="1"/>
      </xdr:nvSpPr>
      <xdr:spPr>
        <a:xfrm>
          <a:off x="10528300" y="1671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18,619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48437</xdr:rowOff>
    </xdr:from>
    <xdr:to>
      <xdr:col>14</xdr:col>
      <xdr:colOff>79375</xdr:colOff>
      <xdr:row>98</xdr:row>
      <xdr:rowOff>150037</xdr:rowOff>
    </xdr:to>
    <xdr:sp macro="" textlink="">
      <xdr:nvSpPr>
        <xdr:cNvPr id="467" name="円/楕円 466"/>
        <xdr:cNvSpPr/>
      </xdr:nvSpPr>
      <xdr:spPr>
        <a:xfrm>
          <a:off x="9588500" y="168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141164</xdr:rowOff>
    </xdr:from>
    <xdr:ext cx="534377" cy="259045"/>
    <xdr:sp macro="" textlink="">
      <xdr:nvSpPr>
        <xdr:cNvPr id="468" name="テキスト ボックス 467"/>
        <xdr:cNvSpPr txBox="1"/>
      </xdr:nvSpPr>
      <xdr:spPr>
        <a:xfrm>
          <a:off x="9372111" y="1694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138767</xdr:rowOff>
    </xdr:from>
    <xdr:to>
      <xdr:col>12</xdr:col>
      <xdr:colOff>561975</xdr:colOff>
      <xdr:row>99</xdr:row>
      <xdr:rowOff>68917</xdr:rowOff>
    </xdr:to>
    <xdr:sp macro="" textlink="">
      <xdr:nvSpPr>
        <xdr:cNvPr id="469" name="円/楕円 468"/>
        <xdr:cNvSpPr/>
      </xdr:nvSpPr>
      <xdr:spPr>
        <a:xfrm>
          <a:off x="8699500" y="1694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60044</xdr:rowOff>
    </xdr:from>
    <xdr:ext cx="534377" cy="259045"/>
    <xdr:sp macro="" textlink="">
      <xdr:nvSpPr>
        <xdr:cNvPr id="470" name="テキスト ボックス 469"/>
        <xdr:cNvSpPr txBox="1"/>
      </xdr:nvSpPr>
      <xdr:spPr>
        <a:xfrm>
          <a:off x="8483111" y="1703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97997</xdr:rowOff>
    </xdr:from>
    <xdr:to>
      <xdr:col>23</xdr:col>
      <xdr:colOff>517525</xdr:colOff>
      <xdr:row>39</xdr:row>
      <xdr:rowOff>98127</xdr:rowOff>
    </xdr:to>
    <xdr:cxnSp macro="">
      <xdr:nvCxnSpPr>
        <xdr:cNvPr id="501" name="直線コネクタ 500"/>
        <xdr:cNvCxnSpPr/>
      </xdr:nvCxnSpPr>
      <xdr:spPr>
        <a:xfrm>
          <a:off x="15481300" y="6784547"/>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91270</xdr:rowOff>
    </xdr:from>
    <xdr:to>
      <xdr:col>22</xdr:col>
      <xdr:colOff>365125</xdr:colOff>
      <xdr:row>39</xdr:row>
      <xdr:rowOff>97997</xdr:rowOff>
    </xdr:to>
    <xdr:cxnSp macro="">
      <xdr:nvCxnSpPr>
        <xdr:cNvPr id="504" name="直線コネクタ 503"/>
        <xdr:cNvCxnSpPr/>
      </xdr:nvCxnSpPr>
      <xdr:spPr>
        <a:xfrm>
          <a:off x="14592300" y="6777820"/>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90584</xdr:rowOff>
    </xdr:from>
    <xdr:to>
      <xdr:col>21</xdr:col>
      <xdr:colOff>161925</xdr:colOff>
      <xdr:row>39</xdr:row>
      <xdr:rowOff>91270</xdr:rowOff>
    </xdr:to>
    <xdr:cxnSp macro="">
      <xdr:nvCxnSpPr>
        <xdr:cNvPr id="507" name="直線コネクタ 506"/>
        <xdr:cNvCxnSpPr/>
      </xdr:nvCxnSpPr>
      <xdr:spPr>
        <a:xfrm>
          <a:off x="13703300" y="677713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90584</xdr:rowOff>
    </xdr:from>
    <xdr:to>
      <xdr:col>19</xdr:col>
      <xdr:colOff>644525</xdr:colOff>
      <xdr:row>39</xdr:row>
      <xdr:rowOff>92935</xdr:rowOff>
    </xdr:to>
    <xdr:cxnSp macro="">
      <xdr:nvCxnSpPr>
        <xdr:cNvPr id="510" name="直線コネクタ 509"/>
        <xdr:cNvCxnSpPr/>
      </xdr:nvCxnSpPr>
      <xdr:spPr>
        <a:xfrm flipV="1">
          <a:off x="12814300" y="6777134"/>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47327</xdr:rowOff>
    </xdr:from>
    <xdr:to>
      <xdr:col>23</xdr:col>
      <xdr:colOff>568325</xdr:colOff>
      <xdr:row>39</xdr:row>
      <xdr:rowOff>148927</xdr:rowOff>
    </xdr:to>
    <xdr:sp macro="" textlink="">
      <xdr:nvSpPr>
        <xdr:cNvPr id="520" name="円/楕円 519"/>
        <xdr:cNvSpPr/>
      </xdr:nvSpPr>
      <xdr:spPr>
        <a:xfrm>
          <a:off x="16268700" y="673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313932" cy="259045"/>
    <xdr:sp macro="" textlink="">
      <xdr:nvSpPr>
        <xdr:cNvPr id="521" name="災害復旧事業費該当値テキスト"/>
        <xdr:cNvSpPr txBox="1"/>
      </xdr:nvSpPr>
      <xdr:spPr>
        <a:xfrm>
          <a:off x="16370300" y="6668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47197</xdr:rowOff>
    </xdr:from>
    <xdr:to>
      <xdr:col>22</xdr:col>
      <xdr:colOff>415925</xdr:colOff>
      <xdr:row>39</xdr:row>
      <xdr:rowOff>148797</xdr:rowOff>
    </xdr:to>
    <xdr:sp macro="" textlink="">
      <xdr:nvSpPr>
        <xdr:cNvPr id="522" name="円/楕円 521"/>
        <xdr:cNvSpPr/>
      </xdr:nvSpPr>
      <xdr:spPr>
        <a:xfrm>
          <a:off x="154305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139924</xdr:rowOff>
    </xdr:from>
    <xdr:ext cx="313932" cy="259045"/>
    <xdr:sp macro="" textlink="">
      <xdr:nvSpPr>
        <xdr:cNvPr id="523" name="テキスト ボックス 522"/>
        <xdr:cNvSpPr txBox="1"/>
      </xdr:nvSpPr>
      <xdr:spPr>
        <a:xfrm>
          <a:off x="15324333" y="6826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40470</xdr:rowOff>
    </xdr:from>
    <xdr:to>
      <xdr:col>21</xdr:col>
      <xdr:colOff>212725</xdr:colOff>
      <xdr:row>39</xdr:row>
      <xdr:rowOff>142070</xdr:rowOff>
    </xdr:to>
    <xdr:sp macro="" textlink="">
      <xdr:nvSpPr>
        <xdr:cNvPr id="524" name="円/楕円 523"/>
        <xdr:cNvSpPr/>
      </xdr:nvSpPr>
      <xdr:spPr>
        <a:xfrm>
          <a:off x="14541500" y="67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133197</xdr:rowOff>
    </xdr:from>
    <xdr:ext cx="378565" cy="259045"/>
    <xdr:sp macro="" textlink="">
      <xdr:nvSpPr>
        <xdr:cNvPr id="525" name="テキスト ボックス 524"/>
        <xdr:cNvSpPr txBox="1"/>
      </xdr:nvSpPr>
      <xdr:spPr>
        <a:xfrm>
          <a:off x="14403017" y="6819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39784</xdr:rowOff>
    </xdr:from>
    <xdr:to>
      <xdr:col>20</xdr:col>
      <xdr:colOff>9525</xdr:colOff>
      <xdr:row>39</xdr:row>
      <xdr:rowOff>141384</xdr:rowOff>
    </xdr:to>
    <xdr:sp macro="" textlink="">
      <xdr:nvSpPr>
        <xdr:cNvPr id="526" name="円/楕円 525"/>
        <xdr:cNvSpPr/>
      </xdr:nvSpPr>
      <xdr:spPr>
        <a:xfrm>
          <a:off x="13652500" y="67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132511</xdr:rowOff>
    </xdr:from>
    <xdr:ext cx="378565" cy="259045"/>
    <xdr:sp macro="" textlink="">
      <xdr:nvSpPr>
        <xdr:cNvPr id="527" name="テキスト ボックス 526"/>
        <xdr:cNvSpPr txBox="1"/>
      </xdr:nvSpPr>
      <xdr:spPr>
        <a:xfrm>
          <a:off x="13514017" y="681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42135</xdr:rowOff>
    </xdr:from>
    <xdr:to>
      <xdr:col>18</xdr:col>
      <xdr:colOff>492125</xdr:colOff>
      <xdr:row>39</xdr:row>
      <xdr:rowOff>143735</xdr:rowOff>
    </xdr:to>
    <xdr:sp macro="" textlink="">
      <xdr:nvSpPr>
        <xdr:cNvPr id="528" name="円/楕円 527"/>
        <xdr:cNvSpPr/>
      </xdr:nvSpPr>
      <xdr:spPr>
        <a:xfrm>
          <a:off x="12763500" y="672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134862</xdr:rowOff>
    </xdr:from>
    <xdr:ext cx="378565" cy="259045"/>
    <xdr:sp macro="" textlink="">
      <xdr:nvSpPr>
        <xdr:cNvPr id="529" name="テキスト ボックス 528"/>
        <xdr:cNvSpPr txBox="1"/>
      </xdr:nvSpPr>
      <xdr:spPr>
        <a:xfrm>
          <a:off x="12625017" y="6821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113868</xdr:rowOff>
    </xdr:from>
    <xdr:to>
      <xdr:col>23</xdr:col>
      <xdr:colOff>517525</xdr:colOff>
      <xdr:row>71</xdr:row>
      <xdr:rowOff>150313</xdr:rowOff>
    </xdr:to>
    <xdr:cxnSp macro="">
      <xdr:nvCxnSpPr>
        <xdr:cNvPr id="610" name="直線コネクタ 609"/>
        <xdr:cNvCxnSpPr/>
      </xdr:nvCxnSpPr>
      <xdr:spPr>
        <a:xfrm flipV="1">
          <a:off x="15481300" y="12286818"/>
          <a:ext cx="838200" cy="3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127089</xdr:rowOff>
    </xdr:from>
    <xdr:ext cx="534377" cy="259045"/>
    <xdr:sp macro="" textlink="">
      <xdr:nvSpPr>
        <xdr:cNvPr id="611" name="公債費平均値テキスト"/>
        <xdr:cNvSpPr txBox="1"/>
      </xdr:nvSpPr>
      <xdr:spPr>
        <a:xfrm>
          <a:off x="16370300" y="12642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137904</xdr:rowOff>
    </xdr:from>
    <xdr:to>
      <xdr:col>22</xdr:col>
      <xdr:colOff>365125</xdr:colOff>
      <xdr:row>71</xdr:row>
      <xdr:rowOff>150313</xdr:rowOff>
    </xdr:to>
    <xdr:cxnSp macro="">
      <xdr:nvCxnSpPr>
        <xdr:cNvPr id="613" name="直線コネクタ 612"/>
        <xdr:cNvCxnSpPr/>
      </xdr:nvCxnSpPr>
      <xdr:spPr>
        <a:xfrm>
          <a:off x="14592300" y="12310854"/>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64355</xdr:rowOff>
    </xdr:from>
    <xdr:ext cx="534377" cy="259045"/>
    <xdr:sp macro="" textlink="">
      <xdr:nvSpPr>
        <xdr:cNvPr id="615" name="テキスト ボックス 614"/>
        <xdr:cNvSpPr txBox="1"/>
      </xdr:nvSpPr>
      <xdr:spPr>
        <a:xfrm>
          <a:off x="15214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137904</xdr:rowOff>
    </xdr:from>
    <xdr:to>
      <xdr:col>21</xdr:col>
      <xdr:colOff>161925</xdr:colOff>
      <xdr:row>71</xdr:row>
      <xdr:rowOff>147766</xdr:rowOff>
    </xdr:to>
    <xdr:cxnSp macro="">
      <xdr:nvCxnSpPr>
        <xdr:cNvPr id="616" name="直線コネクタ 615"/>
        <xdr:cNvCxnSpPr/>
      </xdr:nvCxnSpPr>
      <xdr:spPr>
        <a:xfrm flipV="1">
          <a:off x="13703300" y="12310854"/>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163600</xdr:rowOff>
    </xdr:from>
    <xdr:ext cx="534377" cy="259045"/>
    <xdr:sp macro="" textlink="">
      <xdr:nvSpPr>
        <xdr:cNvPr id="618" name="テキスト ボックス 617"/>
        <xdr:cNvSpPr txBox="1"/>
      </xdr:nvSpPr>
      <xdr:spPr>
        <a:xfrm>
          <a:off x="14325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147766</xdr:rowOff>
    </xdr:from>
    <xdr:to>
      <xdr:col>19</xdr:col>
      <xdr:colOff>644525</xdr:colOff>
      <xdr:row>72</xdr:row>
      <xdr:rowOff>76770</xdr:rowOff>
    </xdr:to>
    <xdr:cxnSp macro="">
      <xdr:nvCxnSpPr>
        <xdr:cNvPr id="619" name="直線コネクタ 618"/>
        <xdr:cNvCxnSpPr/>
      </xdr:nvCxnSpPr>
      <xdr:spPr>
        <a:xfrm flipV="1">
          <a:off x="12814300" y="12320716"/>
          <a:ext cx="889000" cy="10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149199</xdr:rowOff>
    </xdr:from>
    <xdr:ext cx="534377" cy="259045"/>
    <xdr:sp macro="" textlink="">
      <xdr:nvSpPr>
        <xdr:cNvPr id="621" name="テキスト ボックス 620"/>
        <xdr:cNvSpPr txBox="1"/>
      </xdr:nvSpPr>
      <xdr:spPr>
        <a:xfrm>
          <a:off x="13436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130976</xdr:rowOff>
    </xdr:from>
    <xdr:ext cx="534377" cy="259045"/>
    <xdr:sp macro="" textlink="">
      <xdr:nvSpPr>
        <xdr:cNvPr id="623" name="テキスト ボックス 622"/>
        <xdr:cNvSpPr txBox="1"/>
      </xdr:nvSpPr>
      <xdr:spPr>
        <a:xfrm>
          <a:off x="12547111" y="1264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63068</xdr:rowOff>
    </xdr:from>
    <xdr:to>
      <xdr:col>23</xdr:col>
      <xdr:colOff>568325</xdr:colOff>
      <xdr:row>71</xdr:row>
      <xdr:rowOff>164668</xdr:rowOff>
    </xdr:to>
    <xdr:sp macro="" textlink="">
      <xdr:nvSpPr>
        <xdr:cNvPr id="629" name="円/楕円 628"/>
        <xdr:cNvSpPr/>
      </xdr:nvSpPr>
      <xdr:spPr>
        <a:xfrm>
          <a:off x="16268700" y="1223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85945</xdr:rowOff>
    </xdr:from>
    <xdr:ext cx="534377" cy="259045"/>
    <xdr:sp macro="" textlink="">
      <xdr:nvSpPr>
        <xdr:cNvPr id="630" name="公債費該当値テキスト"/>
        <xdr:cNvSpPr txBox="1"/>
      </xdr:nvSpPr>
      <xdr:spPr>
        <a:xfrm>
          <a:off x="16370300" y="1208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51,541</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99513</xdr:rowOff>
    </xdr:from>
    <xdr:to>
      <xdr:col>22</xdr:col>
      <xdr:colOff>415925</xdr:colOff>
      <xdr:row>72</xdr:row>
      <xdr:rowOff>29663</xdr:rowOff>
    </xdr:to>
    <xdr:sp macro="" textlink="">
      <xdr:nvSpPr>
        <xdr:cNvPr id="631" name="円/楕円 630"/>
        <xdr:cNvSpPr/>
      </xdr:nvSpPr>
      <xdr:spPr>
        <a:xfrm>
          <a:off x="15430500" y="122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46190</xdr:rowOff>
    </xdr:from>
    <xdr:ext cx="534377" cy="259045"/>
    <xdr:sp macro="" textlink="">
      <xdr:nvSpPr>
        <xdr:cNvPr id="632" name="テキスト ボックス 631"/>
        <xdr:cNvSpPr txBox="1"/>
      </xdr:nvSpPr>
      <xdr:spPr>
        <a:xfrm>
          <a:off x="15214111" y="1204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50,425</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87104</xdr:rowOff>
    </xdr:from>
    <xdr:to>
      <xdr:col>21</xdr:col>
      <xdr:colOff>212725</xdr:colOff>
      <xdr:row>72</xdr:row>
      <xdr:rowOff>17254</xdr:rowOff>
    </xdr:to>
    <xdr:sp macro="" textlink="">
      <xdr:nvSpPr>
        <xdr:cNvPr id="633" name="円/楕円 632"/>
        <xdr:cNvSpPr/>
      </xdr:nvSpPr>
      <xdr:spPr>
        <a:xfrm>
          <a:off x="14541500" y="122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33781</xdr:rowOff>
    </xdr:from>
    <xdr:ext cx="534377" cy="259045"/>
    <xdr:sp macro="" textlink="">
      <xdr:nvSpPr>
        <xdr:cNvPr id="634" name="テキスト ボックス 633"/>
        <xdr:cNvSpPr txBox="1"/>
      </xdr:nvSpPr>
      <xdr:spPr>
        <a:xfrm>
          <a:off x="14325111" y="1203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50,805</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96966</xdr:rowOff>
    </xdr:from>
    <xdr:to>
      <xdr:col>20</xdr:col>
      <xdr:colOff>9525</xdr:colOff>
      <xdr:row>72</xdr:row>
      <xdr:rowOff>27116</xdr:rowOff>
    </xdr:to>
    <xdr:sp macro="" textlink="">
      <xdr:nvSpPr>
        <xdr:cNvPr id="635" name="円/楕円 634"/>
        <xdr:cNvSpPr/>
      </xdr:nvSpPr>
      <xdr:spPr>
        <a:xfrm>
          <a:off x="13652500" y="1226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43643</xdr:rowOff>
    </xdr:from>
    <xdr:ext cx="534377" cy="259045"/>
    <xdr:sp macro="" textlink="">
      <xdr:nvSpPr>
        <xdr:cNvPr id="636" name="テキスト ボックス 635"/>
        <xdr:cNvSpPr txBox="1"/>
      </xdr:nvSpPr>
      <xdr:spPr>
        <a:xfrm>
          <a:off x="13436111" y="1204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50,503</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25970</xdr:rowOff>
    </xdr:from>
    <xdr:to>
      <xdr:col>18</xdr:col>
      <xdr:colOff>492125</xdr:colOff>
      <xdr:row>72</xdr:row>
      <xdr:rowOff>127570</xdr:rowOff>
    </xdr:to>
    <xdr:sp macro="" textlink="">
      <xdr:nvSpPr>
        <xdr:cNvPr id="637" name="円/楕円 636"/>
        <xdr:cNvSpPr/>
      </xdr:nvSpPr>
      <xdr:spPr>
        <a:xfrm>
          <a:off x="12763500" y="123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144097</xdr:rowOff>
    </xdr:from>
    <xdr:ext cx="534377" cy="259045"/>
    <xdr:sp macro="" textlink="">
      <xdr:nvSpPr>
        <xdr:cNvPr id="638" name="テキスト ボックス 637"/>
        <xdr:cNvSpPr txBox="1"/>
      </xdr:nvSpPr>
      <xdr:spPr>
        <a:xfrm>
          <a:off x="12547111" y="121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74823</xdr:rowOff>
    </xdr:from>
    <xdr:to>
      <xdr:col>23</xdr:col>
      <xdr:colOff>517525</xdr:colOff>
      <xdr:row>98</xdr:row>
      <xdr:rowOff>109204</xdr:rowOff>
    </xdr:to>
    <xdr:cxnSp macro="">
      <xdr:nvCxnSpPr>
        <xdr:cNvPr id="665" name="直線コネクタ 664"/>
        <xdr:cNvCxnSpPr/>
      </xdr:nvCxnSpPr>
      <xdr:spPr>
        <a:xfrm>
          <a:off x="15481300" y="16876923"/>
          <a:ext cx="8382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6"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35092</xdr:rowOff>
    </xdr:from>
    <xdr:to>
      <xdr:col>22</xdr:col>
      <xdr:colOff>365125</xdr:colOff>
      <xdr:row>98</xdr:row>
      <xdr:rowOff>74823</xdr:rowOff>
    </xdr:to>
    <xdr:cxnSp macro="">
      <xdr:nvCxnSpPr>
        <xdr:cNvPr id="668" name="直線コネクタ 667"/>
        <xdr:cNvCxnSpPr/>
      </xdr:nvCxnSpPr>
      <xdr:spPr>
        <a:xfrm>
          <a:off x="14592300" y="16837192"/>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0" name="テキスト ボックス 669"/>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35092</xdr:rowOff>
    </xdr:from>
    <xdr:to>
      <xdr:col>21</xdr:col>
      <xdr:colOff>161925</xdr:colOff>
      <xdr:row>98</xdr:row>
      <xdr:rowOff>122600</xdr:rowOff>
    </xdr:to>
    <xdr:cxnSp macro="">
      <xdr:nvCxnSpPr>
        <xdr:cNvPr id="671" name="直線コネクタ 670"/>
        <xdr:cNvCxnSpPr/>
      </xdr:nvCxnSpPr>
      <xdr:spPr>
        <a:xfrm flipV="1">
          <a:off x="13703300" y="16837192"/>
          <a:ext cx="889000" cy="8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122600</xdr:rowOff>
    </xdr:from>
    <xdr:to>
      <xdr:col>19</xdr:col>
      <xdr:colOff>644525</xdr:colOff>
      <xdr:row>98</xdr:row>
      <xdr:rowOff>125070</xdr:rowOff>
    </xdr:to>
    <xdr:cxnSp macro="">
      <xdr:nvCxnSpPr>
        <xdr:cNvPr id="674" name="直線コネクタ 673"/>
        <xdr:cNvCxnSpPr/>
      </xdr:nvCxnSpPr>
      <xdr:spPr>
        <a:xfrm flipV="1">
          <a:off x="12814300" y="16924700"/>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6" name="テキスト ボックス 675"/>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58404</xdr:rowOff>
    </xdr:from>
    <xdr:to>
      <xdr:col>23</xdr:col>
      <xdr:colOff>568325</xdr:colOff>
      <xdr:row>98</xdr:row>
      <xdr:rowOff>160004</xdr:rowOff>
    </xdr:to>
    <xdr:sp macro="" textlink="">
      <xdr:nvSpPr>
        <xdr:cNvPr id="684" name="円/楕円 683"/>
        <xdr:cNvSpPr/>
      </xdr:nvSpPr>
      <xdr:spPr>
        <a:xfrm>
          <a:off x="16268700" y="168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144781</xdr:rowOff>
    </xdr:from>
    <xdr:ext cx="378565" cy="259045"/>
    <xdr:sp macro="" textlink="">
      <xdr:nvSpPr>
        <xdr:cNvPr id="685" name="積立金該当値テキスト"/>
        <xdr:cNvSpPr txBox="1"/>
      </xdr:nvSpPr>
      <xdr:spPr>
        <a:xfrm>
          <a:off x="16370300" y="1677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24023</xdr:rowOff>
    </xdr:from>
    <xdr:to>
      <xdr:col>22</xdr:col>
      <xdr:colOff>415925</xdr:colOff>
      <xdr:row>98</xdr:row>
      <xdr:rowOff>125623</xdr:rowOff>
    </xdr:to>
    <xdr:sp macro="" textlink="">
      <xdr:nvSpPr>
        <xdr:cNvPr id="686" name="円/楕円 685"/>
        <xdr:cNvSpPr/>
      </xdr:nvSpPr>
      <xdr:spPr>
        <a:xfrm>
          <a:off x="15430500" y="1682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116750</xdr:rowOff>
    </xdr:from>
    <xdr:ext cx="469744" cy="259045"/>
    <xdr:sp macro="" textlink="">
      <xdr:nvSpPr>
        <xdr:cNvPr id="687" name="テキスト ボックス 686"/>
        <xdr:cNvSpPr txBox="1"/>
      </xdr:nvSpPr>
      <xdr:spPr>
        <a:xfrm>
          <a:off x="15246427" y="169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155742</xdr:rowOff>
    </xdr:from>
    <xdr:to>
      <xdr:col>21</xdr:col>
      <xdr:colOff>212725</xdr:colOff>
      <xdr:row>98</xdr:row>
      <xdr:rowOff>85892</xdr:rowOff>
    </xdr:to>
    <xdr:sp macro="" textlink="">
      <xdr:nvSpPr>
        <xdr:cNvPr id="688" name="円/楕円 687"/>
        <xdr:cNvSpPr/>
      </xdr:nvSpPr>
      <xdr:spPr>
        <a:xfrm>
          <a:off x="14541500" y="167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77019</xdr:rowOff>
    </xdr:from>
    <xdr:ext cx="469744" cy="259045"/>
    <xdr:sp macro="" textlink="">
      <xdr:nvSpPr>
        <xdr:cNvPr id="689" name="テキスト ボックス 688"/>
        <xdr:cNvSpPr txBox="1"/>
      </xdr:nvSpPr>
      <xdr:spPr>
        <a:xfrm>
          <a:off x="14357427" y="1687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71800</xdr:rowOff>
    </xdr:from>
    <xdr:to>
      <xdr:col>20</xdr:col>
      <xdr:colOff>9525</xdr:colOff>
      <xdr:row>99</xdr:row>
      <xdr:rowOff>1950</xdr:rowOff>
    </xdr:to>
    <xdr:sp macro="" textlink="">
      <xdr:nvSpPr>
        <xdr:cNvPr id="690" name="円/楕円 689"/>
        <xdr:cNvSpPr/>
      </xdr:nvSpPr>
      <xdr:spPr>
        <a:xfrm>
          <a:off x="13652500" y="168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98</xdr:row>
      <xdr:rowOff>164527</xdr:rowOff>
    </xdr:from>
    <xdr:ext cx="378565" cy="259045"/>
    <xdr:sp macro="" textlink="">
      <xdr:nvSpPr>
        <xdr:cNvPr id="691" name="テキスト ボックス 690"/>
        <xdr:cNvSpPr txBox="1"/>
      </xdr:nvSpPr>
      <xdr:spPr>
        <a:xfrm>
          <a:off x="13514017" y="16966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74270</xdr:rowOff>
    </xdr:from>
    <xdr:to>
      <xdr:col>18</xdr:col>
      <xdr:colOff>492125</xdr:colOff>
      <xdr:row>99</xdr:row>
      <xdr:rowOff>4420</xdr:rowOff>
    </xdr:to>
    <xdr:sp macro="" textlink="">
      <xdr:nvSpPr>
        <xdr:cNvPr id="692" name="円/楕円 691"/>
        <xdr:cNvSpPr/>
      </xdr:nvSpPr>
      <xdr:spPr>
        <a:xfrm>
          <a:off x="12763500" y="168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166997</xdr:rowOff>
    </xdr:from>
    <xdr:ext cx="378565" cy="259045"/>
    <xdr:sp macro="" textlink="">
      <xdr:nvSpPr>
        <xdr:cNvPr id="693" name="テキスト ボックス 692"/>
        <xdr:cNvSpPr txBox="1"/>
      </xdr:nvSpPr>
      <xdr:spPr>
        <a:xfrm>
          <a:off x="12625017" y="16969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4" name="直線コネクタ 72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7" name="直線コネクタ 72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0" name="直線コネクタ 72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77815</xdr:rowOff>
    </xdr:from>
    <xdr:to>
      <xdr:col>28</xdr:col>
      <xdr:colOff>314325</xdr:colOff>
      <xdr:row>39</xdr:row>
      <xdr:rowOff>98878</xdr:rowOff>
    </xdr:to>
    <xdr:cxnSp macro="">
      <xdr:nvCxnSpPr>
        <xdr:cNvPr id="733" name="直線コネクタ 732"/>
        <xdr:cNvCxnSpPr/>
      </xdr:nvCxnSpPr>
      <xdr:spPr>
        <a:xfrm>
          <a:off x="18656300" y="6764365"/>
          <a:ext cx="889000" cy="2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7" name="テキスト ボックス 736"/>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3" name="円/楕円 74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5" name="円/楕円 74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6" name="テキスト ボックス 74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7" name="円/楕円 74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8" name="テキスト ボックス 74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9" name="円/楕円 74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0" name="テキスト ボックス 74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27015</xdr:rowOff>
    </xdr:from>
    <xdr:to>
      <xdr:col>27</xdr:col>
      <xdr:colOff>161925</xdr:colOff>
      <xdr:row>39</xdr:row>
      <xdr:rowOff>128615</xdr:rowOff>
    </xdr:to>
    <xdr:sp macro="" textlink="">
      <xdr:nvSpPr>
        <xdr:cNvPr id="751" name="円/楕円 750"/>
        <xdr:cNvSpPr/>
      </xdr:nvSpPr>
      <xdr:spPr>
        <a:xfrm>
          <a:off x="18605500" y="67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119742</xdr:rowOff>
    </xdr:from>
    <xdr:ext cx="378565" cy="259045"/>
    <xdr:sp macro="" textlink="">
      <xdr:nvSpPr>
        <xdr:cNvPr id="752" name="テキスト ボックス 751"/>
        <xdr:cNvSpPr txBox="1"/>
      </xdr:nvSpPr>
      <xdr:spPr>
        <a:xfrm>
          <a:off x="18467017" y="6806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162527</xdr:rowOff>
    </xdr:from>
    <xdr:to>
      <xdr:col>32</xdr:col>
      <xdr:colOff>187325</xdr:colOff>
      <xdr:row>58</xdr:row>
      <xdr:rowOff>167360</xdr:rowOff>
    </xdr:to>
    <xdr:cxnSp macro="">
      <xdr:nvCxnSpPr>
        <xdr:cNvPr id="783" name="直線コネクタ 782"/>
        <xdr:cNvCxnSpPr/>
      </xdr:nvCxnSpPr>
      <xdr:spPr>
        <a:xfrm>
          <a:off x="21323300" y="10106627"/>
          <a:ext cx="8382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162527</xdr:rowOff>
    </xdr:from>
    <xdr:to>
      <xdr:col>31</xdr:col>
      <xdr:colOff>34925</xdr:colOff>
      <xdr:row>58</xdr:row>
      <xdr:rowOff>167687</xdr:rowOff>
    </xdr:to>
    <xdr:cxnSp macro="">
      <xdr:nvCxnSpPr>
        <xdr:cNvPr id="786" name="直線コネクタ 785"/>
        <xdr:cNvCxnSpPr/>
      </xdr:nvCxnSpPr>
      <xdr:spPr>
        <a:xfrm flipV="1">
          <a:off x="20434300" y="10106627"/>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159849</xdr:rowOff>
    </xdr:from>
    <xdr:to>
      <xdr:col>29</xdr:col>
      <xdr:colOff>517525</xdr:colOff>
      <xdr:row>58</xdr:row>
      <xdr:rowOff>167687</xdr:rowOff>
    </xdr:to>
    <xdr:cxnSp macro="">
      <xdr:nvCxnSpPr>
        <xdr:cNvPr id="789" name="直線コネクタ 788"/>
        <xdr:cNvCxnSpPr/>
      </xdr:nvCxnSpPr>
      <xdr:spPr>
        <a:xfrm>
          <a:off x="19545300" y="10103949"/>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1" name="テキスト ボックス 790"/>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154004</xdr:rowOff>
    </xdr:from>
    <xdr:to>
      <xdr:col>28</xdr:col>
      <xdr:colOff>314325</xdr:colOff>
      <xdr:row>58</xdr:row>
      <xdr:rowOff>159849</xdr:rowOff>
    </xdr:to>
    <xdr:cxnSp macro="">
      <xdr:nvCxnSpPr>
        <xdr:cNvPr id="792" name="直線コネクタ 791"/>
        <xdr:cNvCxnSpPr/>
      </xdr:nvCxnSpPr>
      <xdr:spPr>
        <a:xfrm>
          <a:off x="18656300" y="10098104"/>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6" name="テキスト ボックス 795"/>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116560</xdr:rowOff>
    </xdr:from>
    <xdr:to>
      <xdr:col>32</xdr:col>
      <xdr:colOff>238125</xdr:colOff>
      <xdr:row>59</xdr:row>
      <xdr:rowOff>46710</xdr:rowOff>
    </xdr:to>
    <xdr:sp macro="" textlink="">
      <xdr:nvSpPr>
        <xdr:cNvPr id="802" name="円/楕円 801"/>
        <xdr:cNvSpPr/>
      </xdr:nvSpPr>
      <xdr:spPr>
        <a:xfrm>
          <a:off x="22110700" y="100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31487</xdr:rowOff>
    </xdr:from>
    <xdr:ext cx="469744" cy="259045"/>
    <xdr:sp macro="" textlink="">
      <xdr:nvSpPr>
        <xdr:cNvPr id="803" name="貸付金該当値テキスト"/>
        <xdr:cNvSpPr txBox="1"/>
      </xdr:nvSpPr>
      <xdr:spPr>
        <a:xfrm>
          <a:off x="22212300" y="997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111727</xdr:rowOff>
    </xdr:from>
    <xdr:to>
      <xdr:col>31</xdr:col>
      <xdr:colOff>85725</xdr:colOff>
      <xdr:row>59</xdr:row>
      <xdr:rowOff>41877</xdr:rowOff>
    </xdr:to>
    <xdr:sp macro="" textlink="">
      <xdr:nvSpPr>
        <xdr:cNvPr id="804" name="円/楕円 803"/>
        <xdr:cNvSpPr/>
      </xdr:nvSpPr>
      <xdr:spPr>
        <a:xfrm>
          <a:off x="21272500" y="1005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33004</xdr:rowOff>
    </xdr:from>
    <xdr:ext cx="469744" cy="259045"/>
    <xdr:sp macro="" textlink="">
      <xdr:nvSpPr>
        <xdr:cNvPr id="805" name="テキスト ボックス 804"/>
        <xdr:cNvSpPr txBox="1"/>
      </xdr:nvSpPr>
      <xdr:spPr>
        <a:xfrm>
          <a:off x="21088427" y="1014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116887</xdr:rowOff>
    </xdr:from>
    <xdr:to>
      <xdr:col>29</xdr:col>
      <xdr:colOff>568325</xdr:colOff>
      <xdr:row>59</xdr:row>
      <xdr:rowOff>47037</xdr:rowOff>
    </xdr:to>
    <xdr:sp macro="" textlink="">
      <xdr:nvSpPr>
        <xdr:cNvPr id="806" name="円/楕円 805"/>
        <xdr:cNvSpPr/>
      </xdr:nvSpPr>
      <xdr:spPr>
        <a:xfrm>
          <a:off x="20383500" y="1006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38164</xdr:rowOff>
    </xdr:from>
    <xdr:ext cx="469744" cy="259045"/>
    <xdr:sp macro="" textlink="">
      <xdr:nvSpPr>
        <xdr:cNvPr id="807" name="テキスト ボックス 806"/>
        <xdr:cNvSpPr txBox="1"/>
      </xdr:nvSpPr>
      <xdr:spPr>
        <a:xfrm>
          <a:off x="20199427" y="1015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109049</xdr:rowOff>
    </xdr:from>
    <xdr:to>
      <xdr:col>28</xdr:col>
      <xdr:colOff>365125</xdr:colOff>
      <xdr:row>59</xdr:row>
      <xdr:rowOff>39199</xdr:rowOff>
    </xdr:to>
    <xdr:sp macro="" textlink="">
      <xdr:nvSpPr>
        <xdr:cNvPr id="808" name="円/楕円 807"/>
        <xdr:cNvSpPr/>
      </xdr:nvSpPr>
      <xdr:spPr>
        <a:xfrm>
          <a:off x="19494500" y="100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30326</xdr:rowOff>
    </xdr:from>
    <xdr:ext cx="469744" cy="259045"/>
    <xdr:sp macro="" textlink="">
      <xdr:nvSpPr>
        <xdr:cNvPr id="809" name="テキスト ボックス 808"/>
        <xdr:cNvSpPr txBox="1"/>
      </xdr:nvSpPr>
      <xdr:spPr>
        <a:xfrm>
          <a:off x="19310427" y="101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103204</xdr:rowOff>
    </xdr:from>
    <xdr:to>
      <xdr:col>27</xdr:col>
      <xdr:colOff>161925</xdr:colOff>
      <xdr:row>59</xdr:row>
      <xdr:rowOff>33354</xdr:rowOff>
    </xdr:to>
    <xdr:sp macro="" textlink="">
      <xdr:nvSpPr>
        <xdr:cNvPr id="810" name="円/楕円 809"/>
        <xdr:cNvSpPr/>
      </xdr:nvSpPr>
      <xdr:spPr>
        <a:xfrm>
          <a:off x="18605500" y="1004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24481</xdr:rowOff>
    </xdr:from>
    <xdr:ext cx="469744" cy="259045"/>
    <xdr:sp macro="" textlink="">
      <xdr:nvSpPr>
        <xdr:cNvPr id="811" name="テキスト ボックス 810"/>
        <xdr:cNvSpPr txBox="1"/>
      </xdr:nvSpPr>
      <xdr:spPr>
        <a:xfrm>
          <a:off x="18421427" y="1014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58122</xdr:rowOff>
    </xdr:from>
    <xdr:to>
      <xdr:col>32</xdr:col>
      <xdr:colOff>187325</xdr:colOff>
      <xdr:row>77</xdr:row>
      <xdr:rowOff>65928</xdr:rowOff>
    </xdr:to>
    <xdr:cxnSp macro="">
      <xdr:nvCxnSpPr>
        <xdr:cNvPr id="843" name="直線コネクタ 842"/>
        <xdr:cNvCxnSpPr/>
      </xdr:nvCxnSpPr>
      <xdr:spPr>
        <a:xfrm>
          <a:off x="21323300" y="13259772"/>
          <a:ext cx="8382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58122</xdr:rowOff>
    </xdr:from>
    <xdr:to>
      <xdr:col>31</xdr:col>
      <xdr:colOff>34925</xdr:colOff>
      <xdr:row>77</xdr:row>
      <xdr:rowOff>156094</xdr:rowOff>
    </xdr:to>
    <xdr:cxnSp macro="">
      <xdr:nvCxnSpPr>
        <xdr:cNvPr id="846" name="直線コネクタ 845"/>
        <xdr:cNvCxnSpPr/>
      </xdr:nvCxnSpPr>
      <xdr:spPr>
        <a:xfrm flipV="1">
          <a:off x="20434300" y="13259772"/>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8" name="テキスト ボックス 847"/>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164421</xdr:rowOff>
    </xdr:from>
    <xdr:to>
      <xdr:col>29</xdr:col>
      <xdr:colOff>517525</xdr:colOff>
      <xdr:row>77</xdr:row>
      <xdr:rowOff>156094</xdr:rowOff>
    </xdr:to>
    <xdr:cxnSp macro="">
      <xdr:nvCxnSpPr>
        <xdr:cNvPr id="849" name="直線コネクタ 848"/>
        <xdr:cNvCxnSpPr/>
      </xdr:nvCxnSpPr>
      <xdr:spPr>
        <a:xfrm>
          <a:off x="19545300" y="13194621"/>
          <a:ext cx="889000" cy="16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1" name="テキスト ボックス 850"/>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84052</xdr:rowOff>
    </xdr:from>
    <xdr:to>
      <xdr:col>28</xdr:col>
      <xdr:colOff>314325</xdr:colOff>
      <xdr:row>76</xdr:row>
      <xdr:rowOff>164421</xdr:rowOff>
    </xdr:to>
    <xdr:cxnSp macro="">
      <xdr:nvCxnSpPr>
        <xdr:cNvPr id="852" name="直線コネクタ 851"/>
        <xdr:cNvCxnSpPr/>
      </xdr:nvCxnSpPr>
      <xdr:spPr>
        <a:xfrm>
          <a:off x="18656300" y="13114252"/>
          <a:ext cx="889000" cy="8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70234</xdr:rowOff>
    </xdr:from>
    <xdr:ext cx="534377" cy="259045"/>
    <xdr:sp macro="" textlink="">
      <xdr:nvSpPr>
        <xdr:cNvPr id="854" name="テキスト ボックス 853"/>
        <xdr:cNvSpPr txBox="1"/>
      </xdr:nvSpPr>
      <xdr:spPr>
        <a:xfrm>
          <a:off x="19278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83264</xdr:rowOff>
    </xdr:from>
    <xdr:ext cx="534377" cy="259045"/>
    <xdr:sp macro="" textlink="">
      <xdr:nvSpPr>
        <xdr:cNvPr id="856" name="テキスト ボックス 855"/>
        <xdr:cNvSpPr txBox="1"/>
      </xdr:nvSpPr>
      <xdr:spPr>
        <a:xfrm>
          <a:off x="18389111" y="1328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15128</xdr:rowOff>
    </xdr:from>
    <xdr:to>
      <xdr:col>32</xdr:col>
      <xdr:colOff>238125</xdr:colOff>
      <xdr:row>77</xdr:row>
      <xdr:rowOff>116728</xdr:rowOff>
    </xdr:to>
    <xdr:sp macro="" textlink="">
      <xdr:nvSpPr>
        <xdr:cNvPr id="862" name="円/楕円 861"/>
        <xdr:cNvSpPr/>
      </xdr:nvSpPr>
      <xdr:spPr>
        <a:xfrm>
          <a:off x="22110700" y="1321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165005</xdr:rowOff>
    </xdr:from>
    <xdr:ext cx="534377" cy="259045"/>
    <xdr:sp macro="" textlink="">
      <xdr:nvSpPr>
        <xdr:cNvPr id="863" name="繰出金該当値テキスト"/>
        <xdr:cNvSpPr txBox="1"/>
      </xdr:nvSpPr>
      <xdr:spPr>
        <a:xfrm>
          <a:off x="22212300" y="131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31,509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7322</xdr:rowOff>
    </xdr:from>
    <xdr:to>
      <xdr:col>31</xdr:col>
      <xdr:colOff>85725</xdr:colOff>
      <xdr:row>77</xdr:row>
      <xdr:rowOff>108922</xdr:rowOff>
    </xdr:to>
    <xdr:sp macro="" textlink="">
      <xdr:nvSpPr>
        <xdr:cNvPr id="864" name="円/楕円 863"/>
        <xdr:cNvSpPr/>
      </xdr:nvSpPr>
      <xdr:spPr>
        <a:xfrm>
          <a:off x="21272500" y="1320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100049</xdr:rowOff>
    </xdr:from>
    <xdr:ext cx="534377" cy="259045"/>
    <xdr:sp macro="" textlink="">
      <xdr:nvSpPr>
        <xdr:cNvPr id="865" name="テキスト ボックス 864"/>
        <xdr:cNvSpPr txBox="1"/>
      </xdr:nvSpPr>
      <xdr:spPr>
        <a:xfrm>
          <a:off x="21056111" y="133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105294</xdr:rowOff>
    </xdr:from>
    <xdr:to>
      <xdr:col>29</xdr:col>
      <xdr:colOff>568325</xdr:colOff>
      <xdr:row>78</xdr:row>
      <xdr:rowOff>35444</xdr:rowOff>
    </xdr:to>
    <xdr:sp macro="" textlink="">
      <xdr:nvSpPr>
        <xdr:cNvPr id="866" name="円/楕円 865"/>
        <xdr:cNvSpPr/>
      </xdr:nvSpPr>
      <xdr:spPr>
        <a:xfrm>
          <a:off x="20383500" y="1330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26571</xdr:rowOff>
    </xdr:from>
    <xdr:ext cx="534377" cy="259045"/>
    <xdr:sp macro="" textlink="">
      <xdr:nvSpPr>
        <xdr:cNvPr id="867" name="テキスト ボックス 866"/>
        <xdr:cNvSpPr txBox="1"/>
      </xdr:nvSpPr>
      <xdr:spPr>
        <a:xfrm>
          <a:off x="20167111" y="1339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113621</xdr:rowOff>
    </xdr:from>
    <xdr:to>
      <xdr:col>28</xdr:col>
      <xdr:colOff>365125</xdr:colOff>
      <xdr:row>77</xdr:row>
      <xdr:rowOff>43771</xdr:rowOff>
    </xdr:to>
    <xdr:sp macro="" textlink="">
      <xdr:nvSpPr>
        <xdr:cNvPr id="868" name="円/楕円 867"/>
        <xdr:cNvSpPr/>
      </xdr:nvSpPr>
      <xdr:spPr>
        <a:xfrm>
          <a:off x="19494500" y="131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60299</xdr:rowOff>
    </xdr:from>
    <xdr:ext cx="534377" cy="259045"/>
    <xdr:sp macro="" textlink="">
      <xdr:nvSpPr>
        <xdr:cNvPr id="869" name="テキスト ボックス 868"/>
        <xdr:cNvSpPr txBox="1"/>
      </xdr:nvSpPr>
      <xdr:spPr>
        <a:xfrm>
          <a:off x="19278111" y="1291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33252</xdr:rowOff>
    </xdr:from>
    <xdr:to>
      <xdr:col>27</xdr:col>
      <xdr:colOff>161925</xdr:colOff>
      <xdr:row>76</xdr:row>
      <xdr:rowOff>134852</xdr:rowOff>
    </xdr:to>
    <xdr:sp macro="" textlink="">
      <xdr:nvSpPr>
        <xdr:cNvPr id="870" name="円/楕円 869"/>
        <xdr:cNvSpPr/>
      </xdr:nvSpPr>
      <xdr:spPr>
        <a:xfrm>
          <a:off x="18605500" y="1306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151379</xdr:rowOff>
    </xdr:from>
    <xdr:ext cx="534377" cy="259045"/>
    <xdr:sp macro="" textlink="">
      <xdr:nvSpPr>
        <xdr:cNvPr id="871" name="テキスト ボックス 870"/>
        <xdr:cNvSpPr txBox="1"/>
      </xdr:nvSpPr>
      <xdr:spPr>
        <a:xfrm>
          <a:off x="18389111" y="1283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普通建設事業はについては、社会福祉施設の整備や都祁小学校の建設、明治小学校校舎の改築、南部埋立処分事業等の更新整備費の増加に伴い、前年度に比べ増加となった。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また、扶助費についても、臨時福祉給付金等給付事業経費や自立支援給付経費の増加に伴い、増加となった。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360,459
357,465
276.94
126,719,276
126,155,277
422,425
75,022,708
209,189,282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166.1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7983</xdr:rowOff>
    </xdr:from>
    <xdr:to>
      <xdr:col>6</xdr:col>
      <xdr:colOff>511175</xdr:colOff>
      <xdr:row>35</xdr:row>
      <xdr:rowOff>907</xdr:rowOff>
    </xdr:to>
    <xdr:cxnSp macro="">
      <xdr:nvCxnSpPr>
        <xdr:cNvPr id="63" name="直線コネクタ 62"/>
        <xdr:cNvCxnSpPr/>
      </xdr:nvCxnSpPr>
      <xdr:spPr>
        <a:xfrm>
          <a:off x="3797300" y="5837283"/>
          <a:ext cx="838200" cy="1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7983</xdr:rowOff>
    </xdr:from>
    <xdr:to>
      <xdr:col>5</xdr:col>
      <xdr:colOff>358775</xdr:colOff>
      <xdr:row>34</xdr:row>
      <xdr:rowOff>88537</xdr:rowOff>
    </xdr:to>
    <xdr:cxnSp macro="">
      <xdr:nvCxnSpPr>
        <xdr:cNvPr id="66" name="直線コネクタ 65"/>
        <xdr:cNvCxnSpPr/>
      </xdr:nvCxnSpPr>
      <xdr:spPr>
        <a:xfrm flipV="1">
          <a:off x="2908300" y="5837283"/>
          <a:ext cx="8890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144616</xdr:rowOff>
    </xdr:from>
    <xdr:ext cx="469744" cy="259045"/>
    <xdr:sp macro="" textlink="">
      <xdr:nvSpPr>
        <xdr:cNvPr id="68" name="テキスト ボックス 67"/>
        <xdr:cNvSpPr txBox="1"/>
      </xdr:nvSpPr>
      <xdr:spPr>
        <a:xfrm>
          <a:off x="3562427"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88537</xdr:rowOff>
    </xdr:from>
    <xdr:to>
      <xdr:col>4</xdr:col>
      <xdr:colOff>155575</xdr:colOff>
      <xdr:row>35</xdr:row>
      <xdr:rowOff>56424</xdr:rowOff>
    </xdr:to>
    <xdr:cxnSp macro="">
      <xdr:nvCxnSpPr>
        <xdr:cNvPr id="69" name="直線コネクタ 68"/>
        <xdr:cNvCxnSpPr/>
      </xdr:nvCxnSpPr>
      <xdr:spPr>
        <a:xfrm flipV="1">
          <a:off x="2019300" y="5917837"/>
          <a:ext cx="889000" cy="13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14531</xdr:rowOff>
    </xdr:from>
    <xdr:ext cx="469744" cy="259045"/>
    <xdr:sp macro="" textlink="">
      <xdr:nvSpPr>
        <xdr:cNvPr id="71" name="テキスト ボックス 70"/>
        <xdr:cNvSpPr txBox="1"/>
      </xdr:nvSpPr>
      <xdr:spPr>
        <a:xfrm>
          <a:off x="2673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136434</xdr:rowOff>
    </xdr:from>
    <xdr:to>
      <xdr:col>2</xdr:col>
      <xdr:colOff>638175</xdr:colOff>
      <xdr:row>35</xdr:row>
      <xdr:rowOff>56424</xdr:rowOff>
    </xdr:to>
    <xdr:cxnSp macro="">
      <xdr:nvCxnSpPr>
        <xdr:cNvPr id="72" name="直線コネクタ 71"/>
        <xdr:cNvCxnSpPr/>
      </xdr:nvCxnSpPr>
      <xdr:spPr>
        <a:xfrm>
          <a:off x="1130300" y="596573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121557</xdr:rowOff>
    </xdr:from>
    <xdr:to>
      <xdr:col>6</xdr:col>
      <xdr:colOff>561975</xdr:colOff>
      <xdr:row>35</xdr:row>
      <xdr:rowOff>51707</xdr:rowOff>
    </xdr:to>
    <xdr:sp macro="" textlink="">
      <xdr:nvSpPr>
        <xdr:cNvPr id="82" name="円/楕円 81"/>
        <xdr:cNvSpPr/>
      </xdr:nvSpPr>
      <xdr:spPr>
        <a:xfrm>
          <a:off x="4584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144434</xdr:rowOff>
    </xdr:from>
    <xdr:ext cx="469744" cy="259045"/>
    <xdr:sp macro="" textlink="">
      <xdr:nvSpPr>
        <xdr:cNvPr id="83" name="議会費該当値テキスト"/>
        <xdr:cNvSpPr txBox="1"/>
      </xdr:nvSpPr>
      <xdr:spPr>
        <a:xfrm>
          <a:off x="4686300" y="580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128633</xdr:rowOff>
    </xdr:from>
    <xdr:to>
      <xdr:col>5</xdr:col>
      <xdr:colOff>409575</xdr:colOff>
      <xdr:row>34</xdr:row>
      <xdr:rowOff>58783</xdr:rowOff>
    </xdr:to>
    <xdr:sp macro="" textlink="">
      <xdr:nvSpPr>
        <xdr:cNvPr id="84" name="円/楕円 83"/>
        <xdr:cNvSpPr/>
      </xdr:nvSpPr>
      <xdr:spPr>
        <a:xfrm>
          <a:off x="3746500" y="578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75310</xdr:rowOff>
    </xdr:from>
    <xdr:ext cx="469744" cy="259045"/>
    <xdr:sp macro="" textlink="">
      <xdr:nvSpPr>
        <xdr:cNvPr id="85" name="テキスト ボックス 84"/>
        <xdr:cNvSpPr txBox="1"/>
      </xdr:nvSpPr>
      <xdr:spPr>
        <a:xfrm>
          <a:off x="3562427" y="556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37737</xdr:rowOff>
    </xdr:from>
    <xdr:to>
      <xdr:col>4</xdr:col>
      <xdr:colOff>206375</xdr:colOff>
      <xdr:row>34</xdr:row>
      <xdr:rowOff>139337</xdr:rowOff>
    </xdr:to>
    <xdr:sp macro="" textlink="">
      <xdr:nvSpPr>
        <xdr:cNvPr id="86" name="円/楕円 85"/>
        <xdr:cNvSpPr/>
      </xdr:nvSpPr>
      <xdr:spPr>
        <a:xfrm>
          <a:off x="2857500" y="58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155864</xdr:rowOff>
    </xdr:from>
    <xdr:ext cx="469744" cy="259045"/>
    <xdr:sp macro="" textlink="">
      <xdr:nvSpPr>
        <xdr:cNvPr id="87" name="テキスト ボックス 86"/>
        <xdr:cNvSpPr txBox="1"/>
      </xdr:nvSpPr>
      <xdr:spPr>
        <a:xfrm>
          <a:off x="2673427" y="56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5624</xdr:rowOff>
    </xdr:from>
    <xdr:to>
      <xdr:col>3</xdr:col>
      <xdr:colOff>3175</xdr:colOff>
      <xdr:row>35</xdr:row>
      <xdr:rowOff>107224</xdr:rowOff>
    </xdr:to>
    <xdr:sp macro="" textlink="">
      <xdr:nvSpPr>
        <xdr:cNvPr id="88" name="円/楕円 87"/>
        <xdr:cNvSpPr/>
      </xdr:nvSpPr>
      <xdr:spPr>
        <a:xfrm>
          <a:off x="1968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98351</xdr:rowOff>
    </xdr:from>
    <xdr:ext cx="469744" cy="259045"/>
    <xdr:sp macro="" textlink="">
      <xdr:nvSpPr>
        <xdr:cNvPr id="89" name="テキスト ボックス 88"/>
        <xdr:cNvSpPr txBox="1"/>
      </xdr:nvSpPr>
      <xdr:spPr>
        <a:xfrm>
          <a:off x="1784427" y="60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85634</xdr:rowOff>
    </xdr:from>
    <xdr:to>
      <xdr:col>1</xdr:col>
      <xdr:colOff>485775</xdr:colOff>
      <xdr:row>35</xdr:row>
      <xdr:rowOff>15784</xdr:rowOff>
    </xdr:to>
    <xdr:sp macro="" textlink="">
      <xdr:nvSpPr>
        <xdr:cNvPr id="90" name="円/楕円 89"/>
        <xdr:cNvSpPr/>
      </xdr:nvSpPr>
      <xdr:spPr>
        <a:xfrm>
          <a:off x="1079500" y="59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6911</xdr:rowOff>
    </xdr:from>
    <xdr:ext cx="469744" cy="259045"/>
    <xdr:sp macro="" textlink="">
      <xdr:nvSpPr>
        <xdr:cNvPr id="91" name="テキスト ボックス 90"/>
        <xdr:cNvSpPr txBox="1"/>
      </xdr:nvSpPr>
      <xdr:spPr>
        <a:xfrm>
          <a:off x="895427" y="600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48009</xdr:rowOff>
    </xdr:from>
    <xdr:to>
      <xdr:col>6</xdr:col>
      <xdr:colOff>510540</xdr:colOff>
      <xdr:row>58</xdr:row>
      <xdr:rowOff>52467</xdr:rowOff>
    </xdr:to>
    <xdr:cxnSp macro="">
      <xdr:nvCxnSpPr>
        <xdr:cNvPr id="114" name="直線コネクタ 113"/>
        <xdr:cNvCxnSpPr/>
      </xdr:nvCxnSpPr>
      <xdr:spPr>
        <a:xfrm flipV="1">
          <a:off x="4633595" y="8963409"/>
          <a:ext cx="1270" cy="1033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56294</xdr:rowOff>
    </xdr:from>
    <xdr:ext cx="534377" cy="259045"/>
    <xdr:sp macro="" textlink="">
      <xdr:nvSpPr>
        <xdr:cNvPr id="115" name="総務費最小値テキスト"/>
        <xdr:cNvSpPr txBox="1"/>
      </xdr:nvSpPr>
      <xdr:spPr>
        <a:xfrm>
          <a:off x="4686300" y="1000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52467</xdr:rowOff>
    </xdr:from>
    <xdr:to>
      <xdr:col>6</xdr:col>
      <xdr:colOff>600075</xdr:colOff>
      <xdr:row>58</xdr:row>
      <xdr:rowOff>52467</xdr:rowOff>
    </xdr:to>
    <xdr:cxnSp macro="">
      <xdr:nvCxnSpPr>
        <xdr:cNvPr id="116" name="直線コネクタ 115"/>
        <xdr:cNvCxnSpPr/>
      </xdr:nvCxnSpPr>
      <xdr:spPr>
        <a:xfrm>
          <a:off x="4546600" y="999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166136</xdr:rowOff>
    </xdr:from>
    <xdr:ext cx="534377" cy="259045"/>
    <xdr:sp macro="" textlink="">
      <xdr:nvSpPr>
        <xdr:cNvPr id="117" name="総務費最大値テキスト"/>
        <xdr:cNvSpPr txBox="1"/>
      </xdr:nvSpPr>
      <xdr:spPr>
        <a:xfrm>
          <a:off x="4686300" y="873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52</xdr:row>
      <xdr:rowOff>48009</xdr:rowOff>
    </xdr:from>
    <xdr:to>
      <xdr:col>6</xdr:col>
      <xdr:colOff>600075</xdr:colOff>
      <xdr:row>52</xdr:row>
      <xdr:rowOff>48009</xdr:rowOff>
    </xdr:to>
    <xdr:cxnSp macro="">
      <xdr:nvCxnSpPr>
        <xdr:cNvPr id="118" name="直線コネクタ 117"/>
        <xdr:cNvCxnSpPr/>
      </xdr:nvCxnSpPr>
      <xdr:spPr>
        <a:xfrm>
          <a:off x="4546600" y="896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144021</xdr:rowOff>
    </xdr:from>
    <xdr:to>
      <xdr:col>6</xdr:col>
      <xdr:colOff>511175</xdr:colOff>
      <xdr:row>56</xdr:row>
      <xdr:rowOff>158468</xdr:rowOff>
    </xdr:to>
    <xdr:cxnSp macro="">
      <xdr:nvCxnSpPr>
        <xdr:cNvPr id="119" name="直線コネクタ 118"/>
        <xdr:cNvCxnSpPr/>
      </xdr:nvCxnSpPr>
      <xdr:spPr>
        <a:xfrm>
          <a:off x="3797300" y="9745221"/>
          <a:ext cx="8382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75658</xdr:rowOff>
    </xdr:from>
    <xdr:ext cx="534377" cy="259045"/>
    <xdr:sp macro="" textlink="">
      <xdr:nvSpPr>
        <xdr:cNvPr id="120" name="総務費平均値テキスト"/>
        <xdr:cNvSpPr txBox="1"/>
      </xdr:nvSpPr>
      <xdr:spPr>
        <a:xfrm>
          <a:off x="4686300" y="9505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52781</xdr:rowOff>
    </xdr:from>
    <xdr:to>
      <xdr:col>6</xdr:col>
      <xdr:colOff>561975</xdr:colOff>
      <xdr:row>56</xdr:row>
      <xdr:rowOff>154381</xdr:rowOff>
    </xdr:to>
    <xdr:sp macro="" textlink="">
      <xdr:nvSpPr>
        <xdr:cNvPr id="121" name="フローチャート : 判断 120"/>
        <xdr:cNvSpPr/>
      </xdr:nvSpPr>
      <xdr:spPr>
        <a:xfrm>
          <a:off x="45847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113319</xdr:rowOff>
    </xdr:from>
    <xdr:to>
      <xdr:col>5</xdr:col>
      <xdr:colOff>358775</xdr:colOff>
      <xdr:row>56</xdr:row>
      <xdr:rowOff>144021</xdr:rowOff>
    </xdr:to>
    <xdr:cxnSp macro="">
      <xdr:nvCxnSpPr>
        <xdr:cNvPr id="122" name="直線コネクタ 121"/>
        <xdr:cNvCxnSpPr/>
      </xdr:nvCxnSpPr>
      <xdr:spPr>
        <a:xfrm>
          <a:off x="2908300" y="9714519"/>
          <a:ext cx="8890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35682</xdr:rowOff>
    </xdr:from>
    <xdr:to>
      <xdr:col>5</xdr:col>
      <xdr:colOff>409575</xdr:colOff>
      <xdr:row>56</xdr:row>
      <xdr:rowOff>137282</xdr:rowOff>
    </xdr:to>
    <xdr:sp macro="" textlink="">
      <xdr:nvSpPr>
        <xdr:cNvPr id="123" name="フローチャート : 判断 122"/>
        <xdr:cNvSpPr/>
      </xdr:nvSpPr>
      <xdr:spPr>
        <a:xfrm>
          <a:off x="3746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153809</xdr:rowOff>
    </xdr:from>
    <xdr:ext cx="534377" cy="259045"/>
    <xdr:sp macro="" textlink="">
      <xdr:nvSpPr>
        <xdr:cNvPr id="124" name="テキスト ボックス 123"/>
        <xdr:cNvSpPr txBox="1"/>
      </xdr:nvSpPr>
      <xdr:spPr>
        <a:xfrm>
          <a:off x="3530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113319</xdr:rowOff>
    </xdr:from>
    <xdr:to>
      <xdr:col>4</xdr:col>
      <xdr:colOff>155575</xdr:colOff>
      <xdr:row>57</xdr:row>
      <xdr:rowOff>16393</xdr:rowOff>
    </xdr:to>
    <xdr:cxnSp macro="">
      <xdr:nvCxnSpPr>
        <xdr:cNvPr id="125" name="直線コネクタ 124"/>
        <xdr:cNvCxnSpPr/>
      </xdr:nvCxnSpPr>
      <xdr:spPr>
        <a:xfrm flipV="1">
          <a:off x="2019300" y="9714519"/>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31728</xdr:rowOff>
    </xdr:from>
    <xdr:to>
      <xdr:col>4</xdr:col>
      <xdr:colOff>206375</xdr:colOff>
      <xdr:row>56</xdr:row>
      <xdr:rowOff>133328</xdr:rowOff>
    </xdr:to>
    <xdr:sp macro="" textlink="">
      <xdr:nvSpPr>
        <xdr:cNvPr id="126" name="フローチャート : 判断 125"/>
        <xdr:cNvSpPr/>
      </xdr:nvSpPr>
      <xdr:spPr>
        <a:xfrm>
          <a:off x="2857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149855</xdr:rowOff>
    </xdr:from>
    <xdr:ext cx="534377" cy="259045"/>
    <xdr:sp macro="" textlink="">
      <xdr:nvSpPr>
        <xdr:cNvPr id="127" name="テキスト ボックス 126"/>
        <xdr:cNvSpPr txBox="1"/>
      </xdr:nvSpPr>
      <xdr:spPr>
        <a:xfrm>
          <a:off x="2641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94872</xdr:rowOff>
    </xdr:from>
    <xdr:to>
      <xdr:col>2</xdr:col>
      <xdr:colOff>638175</xdr:colOff>
      <xdr:row>57</xdr:row>
      <xdr:rowOff>16393</xdr:rowOff>
    </xdr:to>
    <xdr:cxnSp macro="">
      <xdr:nvCxnSpPr>
        <xdr:cNvPr id="128" name="直線コネクタ 127"/>
        <xdr:cNvCxnSpPr/>
      </xdr:nvCxnSpPr>
      <xdr:spPr>
        <a:xfrm>
          <a:off x="1130300" y="8667372"/>
          <a:ext cx="889000" cy="11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168042</xdr:rowOff>
    </xdr:from>
    <xdr:to>
      <xdr:col>3</xdr:col>
      <xdr:colOff>3175</xdr:colOff>
      <xdr:row>56</xdr:row>
      <xdr:rowOff>98192</xdr:rowOff>
    </xdr:to>
    <xdr:sp macro="" textlink="">
      <xdr:nvSpPr>
        <xdr:cNvPr id="129" name="フローチャート : 判断 128"/>
        <xdr:cNvSpPr/>
      </xdr:nvSpPr>
      <xdr:spPr>
        <a:xfrm>
          <a:off x="1968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114719</xdr:rowOff>
    </xdr:from>
    <xdr:ext cx="534377" cy="259045"/>
    <xdr:sp macro="" textlink="">
      <xdr:nvSpPr>
        <xdr:cNvPr id="130" name="テキスト ボックス 129"/>
        <xdr:cNvSpPr txBox="1"/>
      </xdr:nvSpPr>
      <xdr:spPr>
        <a:xfrm>
          <a:off x="1752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126688</xdr:rowOff>
    </xdr:from>
    <xdr:to>
      <xdr:col>1</xdr:col>
      <xdr:colOff>485775</xdr:colOff>
      <xdr:row>56</xdr:row>
      <xdr:rowOff>56838</xdr:rowOff>
    </xdr:to>
    <xdr:sp macro="" textlink="">
      <xdr:nvSpPr>
        <xdr:cNvPr id="131" name="フローチャート : 判断 130"/>
        <xdr:cNvSpPr/>
      </xdr:nvSpPr>
      <xdr:spPr>
        <a:xfrm>
          <a:off x="1079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47965</xdr:rowOff>
    </xdr:from>
    <xdr:ext cx="534377" cy="259045"/>
    <xdr:sp macro="" textlink="">
      <xdr:nvSpPr>
        <xdr:cNvPr id="132" name="テキスト ボックス 131"/>
        <xdr:cNvSpPr txBox="1"/>
      </xdr:nvSpPr>
      <xdr:spPr>
        <a:xfrm>
          <a:off x="863111" y="9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107668</xdr:rowOff>
    </xdr:from>
    <xdr:to>
      <xdr:col>6</xdr:col>
      <xdr:colOff>561975</xdr:colOff>
      <xdr:row>57</xdr:row>
      <xdr:rowOff>37818</xdr:rowOff>
    </xdr:to>
    <xdr:sp macro="" textlink="">
      <xdr:nvSpPr>
        <xdr:cNvPr id="138" name="円/楕円 137"/>
        <xdr:cNvSpPr/>
      </xdr:nvSpPr>
      <xdr:spPr>
        <a:xfrm>
          <a:off x="4584700" y="97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86095</xdr:rowOff>
    </xdr:from>
    <xdr:ext cx="534377" cy="259045"/>
    <xdr:sp macro="" textlink="">
      <xdr:nvSpPr>
        <xdr:cNvPr id="139" name="総務費該当値テキスト"/>
        <xdr:cNvSpPr txBox="1"/>
      </xdr:nvSpPr>
      <xdr:spPr>
        <a:xfrm>
          <a:off x="4686300" y="968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34,179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93221</xdr:rowOff>
    </xdr:from>
    <xdr:to>
      <xdr:col>5</xdr:col>
      <xdr:colOff>409575</xdr:colOff>
      <xdr:row>57</xdr:row>
      <xdr:rowOff>23371</xdr:rowOff>
    </xdr:to>
    <xdr:sp macro="" textlink="">
      <xdr:nvSpPr>
        <xdr:cNvPr id="140" name="円/楕円 139"/>
        <xdr:cNvSpPr/>
      </xdr:nvSpPr>
      <xdr:spPr>
        <a:xfrm>
          <a:off x="3746500" y="969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14498</xdr:rowOff>
    </xdr:from>
    <xdr:ext cx="534377" cy="259045"/>
    <xdr:sp macro="" textlink="">
      <xdr:nvSpPr>
        <xdr:cNvPr id="141" name="テキスト ボックス 140"/>
        <xdr:cNvSpPr txBox="1"/>
      </xdr:nvSpPr>
      <xdr:spPr>
        <a:xfrm>
          <a:off x="3530111" y="97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62519</xdr:rowOff>
    </xdr:from>
    <xdr:to>
      <xdr:col>4</xdr:col>
      <xdr:colOff>206375</xdr:colOff>
      <xdr:row>56</xdr:row>
      <xdr:rowOff>164119</xdr:rowOff>
    </xdr:to>
    <xdr:sp macro="" textlink="">
      <xdr:nvSpPr>
        <xdr:cNvPr id="142" name="円/楕円 141"/>
        <xdr:cNvSpPr/>
      </xdr:nvSpPr>
      <xdr:spPr>
        <a:xfrm>
          <a:off x="2857500" y="966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155246</xdr:rowOff>
    </xdr:from>
    <xdr:ext cx="534377" cy="259045"/>
    <xdr:sp macro="" textlink="">
      <xdr:nvSpPr>
        <xdr:cNvPr id="143" name="テキスト ボックス 142"/>
        <xdr:cNvSpPr txBox="1"/>
      </xdr:nvSpPr>
      <xdr:spPr>
        <a:xfrm>
          <a:off x="2641111" y="975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137043</xdr:rowOff>
    </xdr:from>
    <xdr:to>
      <xdr:col>3</xdr:col>
      <xdr:colOff>3175</xdr:colOff>
      <xdr:row>57</xdr:row>
      <xdr:rowOff>67193</xdr:rowOff>
    </xdr:to>
    <xdr:sp macro="" textlink="">
      <xdr:nvSpPr>
        <xdr:cNvPr id="144" name="円/楕円 143"/>
        <xdr:cNvSpPr/>
      </xdr:nvSpPr>
      <xdr:spPr>
        <a:xfrm>
          <a:off x="1968500" y="973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58320</xdr:rowOff>
    </xdr:from>
    <xdr:ext cx="534377" cy="259045"/>
    <xdr:sp macro="" textlink="">
      <xdr:nvSpPr>
        <xdr:cNvPr id="145" name="テキスト ボックス 144"/>
        <xdr:cNvSpPr txBox="1"/>
      </xdr:nvSpPr>
      <xdr:spPr>
        <a:xfrm>
          <a:off x="1752111" y="983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32,894</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44072</xdr:rowOff>
    </xdr:from>
    <xdr:to>
      <xdr:col>1</xdr:col>
      <xdr:colOff>485775</xdr:colOff>
      <xdr:row>50</xdr:row>
      <xdr:rowOff>145672</xdr:rowOff>
    </xdr:to>
    <xdr:sp macro="" textlink="">
      <xdr:nvSpPr>
        <xdr:cNvPr id="146" name="円/楕円 145"/>
        <xdr:cNvSpPr/>
      </xdr:nvSpPr>
      <xdr:spPr>
        <a:xfrm>
          <a:off x="1079500" y="86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48</xdr:row>
      <xdr:rowOff>162199</xdr:rowOff>
    </xdr:from>
    <xdr:ext cx="534377" cy="259045"/>
    <xdr:sp macro="" textlink="">
      <xdr:nvSpPr>
        <xdr:cNvPr id="147" name="テキスト ボックス 146"/>
        <xdr:cNvSpPr txBox="1"/>
      </xdr:nvSpPr>
      <xdr:spPr>
        <a:xfrm>
          <a:off x="863111" y="839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2" name="直線コネクタ 171"/>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3"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4" name="直線コネクタ 173"/>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5"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76" name="直線コネクタ 175"/>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131445</xdr:rowOff>
    </xdr:from>
    <xdr:to>
      <xdr:col>6</xdr:col>
      <xdr:colOff>511175</xdr:colOff>
      <xdr:row>77</xdr:row>
      <xdr:rowOff>44298</xdr:rowOff>
    </xdr:to>
    <xdr:cxnSp macro="">
      <xdr:nvCxnSpPr>
        <xdr:cNvPr id="177" name="直線コネクタ 176"/>
        <xdr:cNvCxnSpPr/>
      </xdr:nvCxnSpPr>
      <xdr:spPr>
        <a:xfrm flipV="1">
          <a:off x="3797300" y="13161645"/>
          <a:ext cx="838200" cy="8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78"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79" name="フローチャート : 判断 178"/>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44298</xdr:rowOff>
    </xdr:from>
    <xdr:to>
      <xdr:col>5</xdr:col>
      <xdr:colOff>358775</xdr:colOff>
      <xdr:row>77</xdr:row>
      <xdr:rowOff>70231</xdr:rowOff>
    </xdr:to>
    <xdr:cxnSp macro="">
      <xdr:nvCxnSpPr>
        <xdr:cNvPr id="180" name="直線コネクタ 179"/>
        <xdr:cNvCxnSpPr/>
      </xdr:nvCxnSpPr>
      <xdr:spPr>
        <a:xfrm flipV="1">
          <a:off x="2908300" y="13245948"/>
          <a:ext cx="889000" cy="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1" name="フローチャート : 判断 180"/>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xdr:rowOff>
    </xdr:from>
    <xdr:ext cx="599010" cy="259045"/>
    <xdr:sp macro="" textlink="">
      <xdr:nvSpPr>
        <xdr:cNvPr id="182" name="テキスト ボックス 181"/>
        <xdr:cNvSpPr txBox="1"/>
      </xdr:nvSpPr>
      <xdr:spPr>
        <a:xfrm>
          <a:off x="3497794"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70231</xdr:rowOff>
    </xdr:from>
    <xdr:to>
      <xdr:col>4</xdr:col>
      <xdr:colOff>155575</xdr:colOff>
      <xdr:row>77</xdr:row>
      <xdr:rowOff>169087</xdr:rowOff>
    </xdr:to>
    <xdr:cxnSp macro="">
      <xdr:nvCxnSpPr>
        <xdr:cNvPr id="183" name="直線コネクタ 182"/>
        <xdr:cNvCxnSpPr/>
      </xdr:nvCxnSpPr>
      <xdr:spPr>
        <a:xfrm flipV="1">
          <a:off x="2019300" y="13271881"/>
          <a:ext cx="889000" cy="9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4" name="フローチャート : 判断 183"/>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48633</xdr:rowOff>
    </xdr:from>
    <xdr:ext cx="599010" cy="259045"/>
    <xdr:sp macro="" textlink="">
      <xdr:nvSpPr>
        <xdr:cNvPr id="185" name="テキスト ボックス 184"/>
        <xdr:cNvSpPr txBox="1"/>
      </xdr:nvSpPr>
      <xdr:spPr>
        <a:xfrm>
          <a:off x="2608794"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169087</xdr:rowOff>
    </xdr:from>
    <xdr:to>
      <xdr:col>2</xdr:col>
      <xdr:colOff>638175</xdr:colOff>
      <xdr:row>77</xdr:row>
      <xdr:rowOff>169735</xdr:rowOff>
    </xdr:to>
    <xdr:cxnSp macro="">
      <xdr:nvCxnSpPr>
        <xdr:cNvPr id="186" name="直線コネクタ 185"/>
        <xdr:cNvCxnSpPr/>
      </xdr:nvCxnSpPr>
      <xdr:spPr>
        <a:xfrm flipV="1">
          <a:off x="1130300" y="13370737"/>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87" name="フローチャート : 判断 186"/>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166552</xdr:rowOff>
    </xdr:from>
    <xdr:ext cx="599010" cy="259045"/>
    <xdr:sp macro="" textlink="">
      <xdr:nvSpPr>
        <xdr:cNvPr id="188" name="テキスト ボックス 187"/>
        <xdr:cNvSpPr txBox="1"/>
      </xdr:nvSpPr>
      <xdr:spPr>
        <a:xfrm>
          <a:off x="1719794"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89" name="フローチャート : 判断 188"/>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41533</xdr:rowOff>
    </xdr:from>
    <xdr:ext cx="599010" cy="259045"/>
    <xdr:sp macro="" textlink="">
      <xdr:nvSpPr>
        <xdr:cNvPr id="190" name="テキスト ボックス 189"/>
        <xdr:cNvSpPr txBox="1"/>
      </xdr:nvSpPr>
      <xdr:spPr>
        <a:xfrm>
          <a:off x="830794" y="130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80645</xdr:rowOff>
    </xdr:from>
    <xdr:to>
      <xdr:col>6</xdr:col>
      <xdr:colOff>561975</xdr:colOff>
      <xdr:row>77</xdr:row>
      <xdr:rowOff>10795</xdr:rowOff>
    </xdr:to>
    <xdr:sp macro="" textlink="">
      <xdr:nvSpPr>
        <xdr:cNvPr id="196" name="円/楕円 195"/>
        <xdr:cNvSpPr/>
      </xdr:nvSpPr>
      <xdr:spPr>
        <a:xfrm>
          <a:off x="45847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59072</xdr:rowOff>
    </xdr:from>
    <xdr:ext cx="599010" cy="259045"/>
    <xdr:sp macro="" textlink="">
      <xdr:nvSpPr>
        <xdr:cNvPr id="197" name="民生費該当値テキスト"/>
        <xdr:cNvSpPr txBox="1"/>
      </xdr:nvSpPr>
      <xdr:spPr>
        <a:xfrm>
          <a:off x="4686300" y="1308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153,650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164948</xdr:rowOff>
    </xdr:from>
    <xdr:to>
      <xdr:col>5</xdr:col>
      <xdr:colOff>409575</xdr:colOff>
      <xdr:row>77</xdr:row>
      <xdr:rowOff>95098</xdr:rowOff>
    </xdr:to>
    <xdr:sp macro="" textlink="">
      <xdr:nvSpPr>
        <xdr:cNvPr id="198" name="円/楕円 197"/>
        <xdr:cNvSpPr/>
      </xdr:nvSpPr>
      <xdr:spPr>
        <a:xfrm>
          <a:off x="3746500" y="131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86225</xdr:rowOff>
    </xdr:from>
    <xdr:ext cx="599010" cy="259045"/>
    <xdr:sp macro="" textlink="">
      <xdr:nvSpPr>
        <xdr:cNvPr id="199" name="テキスト ボックス 198"/>
        <xdr:cNvSpPr txBox="1"/>
      </xdr:nvSpPr>
      <xdr:spPr>
        <a:xfrm>
          <a:off x="3497794" y="1328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19431</xdr:rowOff>
    </xdr:from>
    <xdr:to>
      <xdr:col>4</xdr:col>
      <xdr:colOff>206375</xdr:colOff>
      <xdr:row>77</xdr:row>
      <xdr:rowOff>121031</xdr:rowOff>
    </xdr:to>
    <xdr:sp macro="" textlink="">
      <xdr:nvSpPr>
        <xdr:cNvPr id="200" name="円/楕円 199"/>
        <xdr:cNvSpPr/>
      </xdr:nvSpPr>
      <xdr:spPr>
        <a:xfrm>
          <a:off x="2857500" y="1322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112158</xdr:rowOff>
    </xdr:from>
    <xdr:ext cx="599010" cy="259045"/>
    <xdr:sp macro="" textlink="">
      <xdr:nvSpPr>
        <xdr:cNvPr id="201" name="テキスト ボックス 200"/>
        <xdr:cNvSpPr txBox="1"/>
      </xdr:nvSpPr>
      <xdr:spPr>
        <a:xfrm>
          <a:off x="2608794" y="133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144,970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118287</xdr:rowOff>
    </xdr:from>
    <xdr:to>
      <xdr:col>3</xdr:col>
      <xdr:colOff>3175</xdr:colOff>
      <xdr:row>78</xdr:row>
      <xdr:rowOff>48437</xdr:rowOff>
    </xdr:to>
    <xdr:sp macro="" textlink="">
      <xdr:nvSpPr>
        <xdr:cNvPr id="202" name="円/楕円 201"/>
        <xdr:cNvSpPr/>
      </xdr:nvSpPr>
      <xdr:spPr>
        <a:xfrm>
          <a:off x="1968500" y="133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39564</xdr:rowOff>
    </xdr:from>
    <xdr:ext cx="599010" cy="259045"/>
    <xdr:sp macro="" textlink="">
      <xdr:nvSpPr>
        <xdr:cNvPr id="203" name="テキスト ボックス 202"/>
        <xdr:cNvSpPr txBox="1"/>
      </xdr:nvSpPr>
      <xdr:spPr>
        <a:xfrm>
          <a:off x="1719794" y="1341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118935</xdr:rowOff>
    </xdr:from>
    <xdr:to>
      <xdr:col>1</xdr:col>
      <xdr:colOff>485775</xdr:colOff>
      <xdr:row>78</xdr:row>
      <xdr:rowOff>49085</xdr:rowOff>
    </xdr:to>
    <xdr:sp macro="" textlink="">
      <xdr:nvSpPr>
        <xdr:cNvPr id="204" name="円/楕円 203"/>
        <xdr:cNvSpPr/>
      </xdr:nvSpPr>
      <xdr:spPr>
        <a:xfrm>
          <a:off x="1079500" y="133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40212</xdr:rowOff>
    </xdr:from>
    <xdr:ext cx="599010" cy="259045"/>
    <xdr:sp macro="" textlink="">
      <xdr:nvSpPr>
        <xdr:cNvPr id="205" name="テキスト ボックス 204"/>
        <xdr:cNvSpPr txBox="1"/>
      </xdr:nvSpPr>
      <xdr:spPr>
        <a:xfrm>
          <a:off x="830794" y="1341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28" name="直線コネクタ 227"/>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29"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0" name="直線コネクタ 229"/>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1"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2" name="直線コネクタ 231"/>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77361</xdr:rowOff>
    </xdr:from>
    <xdr:to>
      <xdr:col>6</xdr:col>
      <xdr:colOff>511175</xdr:colOff>
      <xdr:row>97</xdr:row>
      <xdr:rowOff>109844</xdr:rowOff>
    </xdr:to>
    <xdr:cxnSp macro="">
      <xdr:nvCxnSpPr>
        <xdr:cNvPr id="233" name="直線コネクタ 232"/>
        <xdr:cNvCxnSpPr/>
      </xdr:nvCxnSpPr>
      <xdr:spPr>
        <a:xfrm flipV="1">
          <a:off x="3797300" y="16708011"/>
          <a:ext cx="838200" cy="3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4"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5" name="フローチャート : 判断 234"/>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83396</xdr:rowOff>
    </xdr:from>
    <xdr:to>
      <xdr:col>5</xdr:col>
      <xdr:colOff>358775</xdr:colOff>
      <xdr:row>97</xdr:row>
      <xdr:rowOff>109844</xdr:rowOff>
    </xdr:to>
    <xdr:cxnSp macro="">
      <xdr:nvCxnSpPr>
        <xdr:cNvPr id="236" name="直線コネクタ 235"/>
        <xdr:cNvCxnSpPr/>
      </xdr:nvCxnSpPr>
      <xdr:spPr>
        <a:xfrm>
          <a:off x="2908300" y="16714046"/>
          <a:ext cx="889000" cy="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37" name="フローチャート : 判断 236"/>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38" name="テキスト ボックス 237"/>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83396</xdr:rowOff>
    </xdr:from>
    <xdr:to>
      <xdr:col>4</xdr:col>
      <xdr:colOff>155575</xdr:colOff>
      <xdr:row>97</xdr:row>
      <xdr:rowOff>89043</xdr:rowOff>
    </xdr:to>
    <xdr:cxnSp macro="">
      <xdr:nvCxnSpPr>
        <xdr:cNvPr id="239" name="直線コネクタ 238"/>
        <xdr:cNvCxnSpPr/>
      </xdr:nvCxnSpPr>
      <xdr:spPr>
        <a:xfrm flipV="1">
          <a:off x="2019300" y="16714046"/>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0" name="フローチャート : 判断 239"/>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1" name="テキスト ボックス 240"/>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89043</xdr:rowOff>
    </xdr:from>
    <xdr:to>
      <xdr:col>2</xdr:col>
      <xdr:colOff>638175</xdr:colOff>
      <xdr:row>97</xdr:row>
      <xdr:rowOff>96289</xdr:rowOff>
    </xdr:to>
    <xdr:cxnSp macro="">
      <xdr:nvCxnSpPr>
        <xdr:cNvPr id="242" name="直線コネクタ 241"/>
        <xdr:cNvCxnSpPr/>
      </xdr:nvCxnSpPr>
      <xdr:spPr>
        <a:xfrm flipV="1">
          <a:off x="1130300" y="16719693"/>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3" name="フローチャート : 判断 242"/>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4" name="テキスト ボックス 243"/>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5" name="フローチャート : 判断 244"/>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46" name="テキスト ボックス 245"/>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26561</xdr:rowOff>
    </xdr:from>
    <xdr:to>
      <xdr:col>6</xdr:col>
      <xdr:colOff>561975</xdr:colOff>
      <xdr:row>97</xdr:row>
      <xdr:rowOff>128161</xdr:rowOff>
    </xdr:to>
    <xdr:sp macro="" textlink="">
      <xdr:nvSpPr>
        <xdr:cNvPr id="252" name="円/楕円 251"/>
        <xdr:cNvSpPr/>
      </xdr:nvSpPr>
      <xdr:spPr>
        <a:xfrm>
          <a:off x="4584700" y="166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4988</xdr:rowOff>
    </xdr:from>
    <xdr:ext cx="534377" cy="259045"/>
    <xdr:sp macro="" textlink="">
      <xdr:nvSpPr>
        <xdr:cNvPr id="253" name="衛生費該当値テキスト"/>
        <xdr:cNvSpPr txBox="1"/>
      </xdr:nvSpPr>
      <xdr:spPr>
        <a:xfrm>
          <a:off x="4686300" y="1663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30,227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59044</xdr:rowOff>
    </xdr:from>
    <xdr:to>
      <xdr:col>5</xdr:col>
      <xdr:colOff>409575</xdr:colOff>
      <xdr:row>97</xdr:row>
      <xdr:rowOff>160644</xdr:rowOff>
    </xdr:to>
    <xdr:sp macro="" textlink="">
      <xdr:nvSpPr>
        <xdr:cNvPr id="254" name="円/楕円 253"/>
        <xdr:cNvSpPr/>
      </xdr:nvSpPr>
      <xdr:spPr>
        <a:xfrm>
          <a:off x="3746500" y="166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151771</xdr:rowOff>
    </xdr:from>
    <xdr:ext cx="534377" cy="259045"/>
    <xdr:sp macro="" textlink="">
      <xdr:nvSpPr>
        <xdr:cNvPr id="255" name="テキスト ボックス 254"/>
        <xdr:cNvSpPr txBox="1"/>
      </xdr:nvSpPr>
      <xdr:spPr>
        <a:xfrm>
          <a:off x="3530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32596</xdr:rowOff>
    </xdr:from>
    <xdr:to>
      <xdr:col>4</xdr:col>
      <xdr:colOff>206375</xdr:colOff>
      <xdr:row>97</xdr:row>
      <xdr:rowOff>134196</xdr:rowOff>
    </xdr:to>
    <xdr:sp macro="" textlink="">
      <xdr:nvSpPr>
        <xdr:cNvPr id="256" name="円/楕円 255"/>
        <xdr:cNvSpPr/>
      </xdr:nvSpPr>
      <xdr:spPr>
        <a:xfrm>
          <a:off x="2857500" y="166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125323</xdr:rowOff>
    </xdr:from>
    <xdr:ext cx="534377" cy="259045"/>
    <xdr:sp macro="" textlink="">
      <xdr:nvSpPr>
        <xdr:cNvPr id="257" name="テキスト ボックス 256"/>
        <xdr:cNvSpPr txBox="1"/>
      </xdr:nvSpPr>
      <xdr:spPr>
        <a:xfrm>
          <a:off x="2641111" y="1675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38243</xdr:rowOff>
    </xdr:from>
    <xdr:to>
      <xdr:col>3</xdr:col>
      <xdr:colOff>3175</xdr:colOff>
      <xdr:row>97</xdr:row>
      <xdr:rowOff>139843</xdr:rowOff>
    </xdr:to>
    <xdr:sp macro="" textlink="">
      <xdr:nvSpPr>
        <xdr:cNvPr id="258" name="円/楕円 257"/>
        <xdr:cNvSpPr/>
      </xdr:nvSpPr>
      <xdr:spPr>
        <a:xfrm>
          <a:off x="1968500" y="1666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130970</xdr:rowOff>
    </xdr:from>
    <xdr:ext cx="534377" cy="259045"/>
    <xdr:sp macro="" textlink="">
      <xdr:nvSpPr>
        <xdr:cNvPr id="259" name="テキスト ボックス 258"/>
        <xdr:cNvSpPr txBox="1"/>
      </xdr:nvSpPr>
      <xdr:spPr>
        <a:xfrm>
          <a:off x="1752111" y="1676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45489</xdr:rowOff>
    </xdr:from>
    <xdr:to>
      <xdr:col>1</xdr:col>
      <xdr:colOff>485775</xdr:colOff>
      <xdr:row>97</xdr:row>
      <xdr:rowOff>147089</xdr:rowOff>
    </xdr:to>
    <xdr:sp macro="" textlink="">
      <xdr:nvSpPr>
        <xdr:cNvPr id="260" name="円/楕円 259"/>
        <xdr:cNvSpPr/>
      </xdr:nvSpPr>
      <xdr:spPr>
        <a:xfrm>
          <a:off x="1079500" y="166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138216</xdr:rowOff>
    </xdr:from>
    <xdr:ext cx="534377" cy="259045"/>
    <xdr:sp macro="" textlink="">
      <xdr:nvSpPr>
        <xdr:cNvPr id="261" name="テキスト ボックス 260"/>
        <xdr:cNvSpPr txBox="1"/>
      </xdr:nvSpPr>
      <xdr:spPr>
        <a:xfrm>
          <a:off x="863111" y="167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3" name="直線コネクタ 282"/>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4"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5" name="直線コネクタ 284"/>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86"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87" name="直線コネクタ 286"/>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157988</xdr:rowOff>
    </xdr:from>
    <xdr:to>
      <xdr:col>15</xdr:col>
      <xdr:colOff>180975</xdr:colOff>
      <xdr:row>38</xdr:row>
      <xdr:rowOff>6197</xdr:rowOff>
    </xdr:to>
    <xdr:cxnSp macro="">
      <xdr:nvCxnSpPr>
        <xdr:cNvPr id="288" name="直線コネクタ 287"/>
        <xdr:cNvCxnSpPr/>
      </xdr:nvCxnSpPr>
      <xdr:spPr>
        <a:xfrm>
          <a:off x="9639300" y="6501638"/>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89"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0" name="フローチャート : 判断 289"/>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142443</xdr:rowOff>
    </xdr:from>
    <xdr:to>
      <xdr:col>14</xdr:col>
      <xdr:colOff>28575</xdr:colOff>
      <xdr:row>37</xdr:row>
      <xdr:rowOff>157988</xdr:rowOff>
    </xdr:to>
    <xdr:cxnSp macro="">
      <xdr:nvCxnSpPr>
        <xdr:cNvPr id="291" name="直線コネクタ 290"/>
        <xdr:cNvCxnSpPr/>
      </xdr:nvCxnSpPr>
      <xdr:spPr>
        <a:xfrm>
          <a:off x="8750300" y="648609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2" name="フローチャート : 判断 291"/>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3" name="テキスト ボックス 292"/>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113182</xdr:rowOff>
    </xdr:from>
    <xdr:to>
      <xdr:col>12</xdr:col>
      <xdr:colOff>511175</xdr:colOff>
      <xdr:row>37</xdr:row>
      <xdr:rowOff>142443</xdr:rowOff>
    </xdr:to>
    <xdr:cxnSp macro="">
      <xdr:nvCxnSpPr>
        <xdr:cNvPr id="294" name="直線コネクタ 293"/>
        <xdr:cNvCxnSpPr/>
      </xdr:nvCxnSpPr>
      <xdr:spPr>
        <a:xfrm>
          <a:off x="7861300" y="6285382"/>
          <a:ext cx="889000" cy="20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5" name="フローチャート : 判断 294"/>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296" name="テキスト ボックス 295"/>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113182</xdr:rowOff>
    </xdr:from>
    <xdr:to>
      <xdr:col>11</xdr:col>
      <xdr:colOff>307975</xdr:colOff>
      <xdr:row>36</xdr:row>
      <xdr:rowOff>130556</xdr:rowOff>
    </xdr:to>
    <xdr:cxnSp macro="">
      <xdr:nvCxnSpPr>
        <xdr:cNvPr id="297" name="直線コネクタ 296"/>
        <xdr:cNvCxnSpPr/>
      </xdr:nvCxnSpPr>
      <xdr:spPr>
        <a:xfrm flipV="1">
          <a:off x="6972300" y="628538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298" name="フローチャート : 判断 297"/>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299" name="テキスト ボックス 298"/>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0" name="フローチャート : 判断 299"/>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1" name="テキスト ボックス 300"/>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126848</xdr:rowOff>
    </xdr:from>
    <xdr:to>
      <xdr:col>15</xdr:col>
      <xdr:colOff>231775</xdr:colOff>
      <xdr:row>38</xdr:row>
      <xdr:rowOff>56998</xdr:rowOff>
    </xdr:to>
    <xdr:sp macro="" textlink="">
      <xdr:nvSpPr>
        <xdr:cNvPr id="307" name="円/楕円 306"/>
        <xdr:cNvSpPr/>
      </xdr:nvSpPr>
      <xdr:spPr>
        <a:xfrm>
          <a:off x="104267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105275</xdr:rowOff>
    </xdr:from>
    <xdr:ext cx="378565" cy="259045"/>
    <xdr:sp macro="" textlink="">
      <xdr:nvSpPr>
        <xdr:cNvPr id="308" name="労働費該当値テキスト"/>
        <xdr:cNvSpPr txBox="1"/>
      </xdr:nvSpPr>
      <xdr:spPr>
        <a:xfrm>
          <a:off x="10528300" y="6448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107188</xdr:rowOff>
    </xdr:from>
    <xdr:to>
      <xdr:col>14</xdr:col>
      <xdr:colOff>79375</xdr:colOff>
      <xdr:row>38</xdr:row>
      <xdr:rowOff>37338</xdr:rowOff>
    </xdr:to>
    <xdr:sp macro="" textlink="">
      <xdr:nvSpPr>
        <xdr:cNvPr id="309" name="円/楕円 308"/>
        <xdr:cNvSpPr/>
      </xdr:nvSpPr>
      <xdr:spPr>
        <a:xfrm>
          <a:off x="9588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310" name="テキスト ボックス 309"/>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91643</xdr:rowOff>
    </xdr:from>
    <xdr:to>
      <xdr:col>12</xdr:col>
      <xdr:colOff>561975</xdr:colOff>
      <xdr:row>38</xdr:row>
      <xdr:rowOff>21793</xdr:rowOff>
    </xdr:to>
    <xdr:sp macro="" textlink="">
      <xdr:nvSpPr>
        <xdr:cNvPr id="311" name="円/楕円 310"/>
        <xdr:cNvSpPr/>
      </xdr:nvSpPr>
      <xdr:spPr>
        <a:xfrm>
          <a:off x="8699500" y="64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12920</xdr:rowOff>
    </xdr:from>
    <xdr:ext cx="378565" cy="259045"/>
    <xdr:sp macro="" textlink="">
      <xdr:nvSpPr>
        <xdr:cNvPr id="312" name="テキスト ボックス 311"/>
        <xdr:cNvSpPr txBox="1"/>
      </xdr:nvSpPr>
      <xdr:spPr>
        <a:xfrm>
          <a:off x="8561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62382</xdr:rowOff>
    </xdr:from>
    <xdr:to>
      <xdr:col>11</xdr:col>
      <xdr:colOff>358775</xdr:colOff>
      <xdr:row>36</xdr:row>
      <xdr:rowOff>163982</xdr:rowOff>
    </xdr:to>
    <xdr:sp macro="" textlink="">
      <xdr:nvSpPr>
        <xdr:cNvPr id="313" name="円/楕円 312"/>
        <xdr:cNvSpPr/>
      </xdr:nvSpPr>
      <xdr:spPr>
        <a:xfrm>
          <a:off x="7810500" y="62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155109</xdr:rowOff>
    </xdr:from>
    <xdr:ext cx="378565" cy="259045"/>
    <xdr:sp macro="" textlink="">
      <xdr:nvSpPr>
        <xdr:cNvPr id="314" name="テキスト ボックス 313"/>
        <xdr:cNvSpPr txBox="1"/>
      </xdr:nvSpPr>
      <xdr:spPr>
        <a:xfrm>
          <a:off x="7672017" y="6327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79756</xdr:rowOff>
    </xdr:from>
    <xdr:to>
      <xdr:col>10</xdr:col>
      <xdr:colOff>155575</xdr:colOff>
      <xdr:row>37</xdr:row>
      <xdr:rowOff>9906</xdr:rowOff>
    </xdr:to>
    <xdr:sp macro="" textlink="">
      <xdr:nvSpPr>
        <xdr:cNvPr id="315" name="円/楕円 314"/>
        <xdr:cNvSpPr/>
      </xdr:nvSpPr>
      <xdr:spPr>
        <a:xfrm>
          <a:off x="6921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1033</xdr:rowOff>
    </xdr:from>
    <xdr:ext cx="378565" cy="259045"/>
    <xdr:sp macro="" textlink="">
      <xdr:nvSpPr>
        <xdr:cNvPr id="316" name="テキスト ボックス 315"/>
        <xdr:cNvSpPr txBox="1"/>
      </xdr:nvSpPr>
      <xdr:spPr>
        <a:xfrm>
          <a:off x="6783017"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0" name="テキスト ボックス 329"/>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2" name="テキスト ボックス 331"/>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4" name="テキスト ボックス 333"/>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2" name="直線コネクタ 341"/>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3"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4" name="直線コネクタ 343"/>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5"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46" name="直線コネクタ 345"/>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116622</xdr:rowOff>
    </xdr:from>
    <xdr:to>
      <xdr:col>15</xdr:col>
      <xdr:colOff>180975</xdr:colOff>
      <xdr:row>58</xdr:row>
      <xdr:rowOff>135346</xdr:rowOff>
    </xdr:to>
    <xdr:cxnSp macro="">
      <xdr:nvCxnSpPr>
        <xdr:cNvPr id="347" name="直線コネクタ 346"/>
        <xdr:cNvCxnSpPr/>
      </xdr:nvCxnSpPr>
      <xdr:spPr>
        <a:xfrm>
          <a:off x="9639300" y="10060722"/>
          <a:ext cx="838200" cy="1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48"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49" name="フローチャート : 判断 348"/>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116513</xdr:rowOff>
    </xdr:from>
    <xdr:to>
      <xdr:col>14</xdr:col>
      <xdr:colOff>28575</xdr:colOff>
      <xdr:row>58</xdr:row>
      <xdr:rowOff>116622</xdr:rowOff>
    </xdr:to>
    <xdr:cxnSp macro="">
      <xdr:nvCxnSpPr>
        <xdr:cNvPr id="350" name="直線コネクタ 349"/>
        <xdr:cNvCxnSpPr/>
      </xdr:nvCxnSpPr>
      <xdr:spPr>
        <a:xfrm>
          <a:off x="8750300" y="10060613"/>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1" name="フローチャート : 判断 350"/>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2" name="テキスト ボックス 351"/>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97681</xdr:rowOff>
    </xdr:from>
    <xdr:to>
      <xdr:col>12</xdr:col>
      <xdr:colOff>511175</xdr:colOff>
      <xdr:row>58</xdr:row>
      <xdr:rowOff>116513</xdr:rowOff>
    </xdr:to>
    <xdr:cxnSp macro="">
      <xdr:nvCxnSpPr>
        <xdr:cNvPr id="353" name="直線コネクタ 352"/>
        <xdr:cNvCxnSpPr/>
      </xdr:nvCxnSpPr>
      <xdr:spPr>
        <a:xfrm>
          <a:off x="7861300" y="10041781"/>
          <a:ext cx="889000" cy="1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4" name="フローチャート : 判断 353"/>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55" name="テキスト ボックス 354"/>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67201</xdr:rowOff>
    </xdr:from>
    <xdr:to>
      <xdr:col>11</xdr:col>
      <xdr:colOff>307975</xdr:colOff>
      <xdr:row>58</xdr:row>
      <xdr:rowOff>97681</xdr:rowOff>
    </xdr:to>
    <xdr:cxnSp macro="">
      <xdr:nvCxnSpPr>
        <xdr:cNvPr id="356" name="直線コネクタ 355"/>
        <xdr:cNvCxnSpPr/>
      </xdr:nvCxnSpPr>
      <xdr:spPr>
        <a:xfrm>
          <a:off x="6972300" y="10011301"/>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57" name="フローチャート : 判断 356"/>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58" name="テキスト ボックス 357"/>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59" name="フローチャート : 判断 358"/>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0" name="テキスト ボックス 359"/>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84546</xdr:rowOff>
    </xdr:from>
    <xdr:to>
      <xdr:col>15</xdr:col>
      <xdr:colOff>231775</xdr:colOff>
      <xdr:row>59</xdr:row>
      <xdr:rowOff>14696</xdr:rowOff>
    </xdr:to>
    <xdr:sp macro="" textlink="">
      <xdr:nvSpPr>
        <xdr:cNvPr id="366" name="円/楕円 365"/>
        <xdr:cNvSpPr/>
      </xdr:nvSpPr>
      <xdr:spPr>
        <a:xfrm>
          <a:off x="10426700" y="1002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170923</xdr:rowOff>
    </xdr:from>
    <xdr:ext cx="469744" cy="259045"/>
    <xdr:sp macro="" textlink="">
      <xdr:nvSpPr>
        <xdr:cNvPr id="367" name="農林水産業費該当値テキスト"/>
        <xdr:cNvSpPr txBox="1"/>
      </xdr:nvSpPr>
      <xdr:spPr>
        <a:xfrm>
          <a:off x="10528300" y="994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65822</xdr:rowOff>
    </xdr:from>
    <xdr:to>
      <xdr:col>14</xdr:col>
      <xdr:colOff>79375</xdr:colOff>
      <xdr:row>58</xdr:row>
      <xdr:rowOff>167422</xdr:rowOff>
    </xdr:to>
    <xdr:sp macro="" textlink="">
      <xdr:nvSpPr>
        <xdr:cNvPr id="368" name="円/楕円 367"/>
        <xdr:cNvSpPr/>
      </xdr:nvSpPr>
      <xdr:spPr>
        <a:xfrm>
          <a:off x="9588500" y="100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158549</xdr:rowOff>
    </xdr:from>
    <xdr:ext cx="469744" cy="259045"/>
    <xdr:sp macro="" textlink="">
      <xdr:nvSpPr>
        <xdr:cNvPr id="369" name="テキスト ボックス 368"/>
        <xdr:cNvSpPr txBox="1"/>
      </xdr:nvSpPr>
      <xdr:spPr>
        <a:xfrm>
          <a:off x="9404427" y="101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65713</xdr:rowOff>
    </xdr:from>
    <xdr:to>
      <xdr:col>12</xdr:col>
      <xdr:colOff>561975</xdr:colOff>
      <xdr:row>58</xdr:row>
      <xdr:rowOff>167313</xdr:rowOff>
    </xdr:to>
    <xdr:sp macro="" textlink="">
      <xdr:nvSpPr>
        <xdr:cNvPr id="370" name="円/楕円 369"/>
        <xdr:cNvSpPr/>
      </xdr:nvSpPr>
      <xdr:spPr>
        <a:xfrm>
          <a:off x="8699500" y="1000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158440</xdr:rowOff>
    </xdr:from>
    <xdr:ext cx="469744" cy="259045"/>
    <xdr:sp macro="" textlink="">
      <xdr:nvSpPr>
        <xdr:cNvPr id="371" name="テキスト ボックス 370"/>
        <xdr:cNvSpPr txBox="1"/>
      </xdr:nvSpPr>
      <xdr:spPr>
        <a:xfrm>
          <a:off x="8515427" y="1010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46881</xdr:rowOff>
    </xdr:from>
    <xdr:to>
      <xdr:col>11</xdr:col>
      <xdr:colOff>358775</xdr:colOff>
      <xdr:row>58</xdr:row>
      <xdr:rowOff>148481</xdr:rowOff>
    </xdr:to>
    <xdr:sp macro="" textlink="">
      <xdr:nvSpPr>
        <xdr:cNvPr id="372" name="円/楕円 371"/>
        <xdr:cNvSpPr/>
      </xdr:nvSpPr>
      <xdr:spPr>
        <a:xfrm>
          <a:off x="7810500" y="99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139608</xdr:rowOff>
    </xdr:from>
    <xdr:ext cx="469744" cy="259045"/>
    <xdr:sp macro="" textlink="">
      <xdr:nvSpPr>
        <xdr:cNvPr id="373" name="テキスト ボックス 372"/>
        <xdr:cNvSpPr txBox="1"/>
      </xdr:nvSpPr>
      <xdr:spPr>
        <a:xfrm>
          <a:off x="7626427" y="100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16401</xdr:rowOff>
    </xdr:from>
    <xdr:to>
      <xdr:col>10</xdr:col>
      <xdr:colOff>155575</xdr:colOff>
      <xdr:row>58</xdr:row>
      <xdr:rowOff>118001</xdr:rowOff>
    </xdr:to>
    <xdr:sp macro="" textlink="">
      <xdr:nvSpPr>
        <xdr:cNvPr id="374" name="円/楕円 373"/>
        <xdr:cNvSpPr/>
      </xdr:nvSpPr>
      <xdr:spPr>
        <a:xfrm>
          <a:off x="6921500" y="996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109128</xdr:rowOff>
    </xdr:from>
    <xdr:ext cx="469744" cy="259045"/>
    <xdr:sp macro="" textlink="">
      <xdr:nvSpPr>
        <xdr:cNvPr id="375" name="テキスト ボックス 374"/>
        <xdr:cNvSpPr txBox="1"/>
      </xdr:nvSpPr>
      <xdr:spPr>
        <a:xfrm>
          <a:off x="6737427" y="1005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397" name="直線コネクタ 396"/>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398"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399" name="直線コネクタ 398"/>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0"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1" name="直線コネクタ 400"/>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115765</xdr:rowOff>
    </xdr:from>
    <xdr:to>
      <xdr:col>15</xdr:col>
      <xdr:colOff>180975</xdr:colOff>
      <xdr:row>77</xdr:row>
      <xdr:rowOff>158262</xdr:rowOff>
    </xdr:to>
    <xdr:cxnSp macro="">
      <xdr:nvCxnSpPr>
        <xdr:cNvPr id="402" name="直線コネクタ 401"/>
        <xdr:cNvCxnSpPr/>
      </xdr:nvCxnSpPr>
      <xdr:spPr>
        <a:xfrm>
          <a:off x="9639300" y="13317415"/>
          <a:ext cx="838200" cy="4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3"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4" name="フローチャート : 判断 403"/>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115765</xdr:rowOff>
    </xdr:from>
    <xdr:to>
      <xdr:col>14</xdr:col>
      <xdr:colOff>28575</xdr:colOff>
      <xdr:row>77</xdr:row>
      <xdr:rowOff>163795</xdr:rowOff>
    </xdr:to>
    <xdr:cxnSp macro="">
      <xdr:nvCxnSpPr>
        <xdr:cNvPr id="405" name="直線コネクタ 404"/>
        <xdr:cNvCxnSpPr/>
      </xdr:nvCxnSpPr>
      <xdr:spPr>
        <a:xfrm flipV="1">
          <a:off x="8750300" y="13317415"/>
          <a:ext cx="889000" cy="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06" name="フローチャート : 判断 405"/>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07" name="テキスト ボックス 406"/>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146512</xdr:rowOff>
    </xdr:from>
    <xdr:to>
      <xdr:col>12</xdr:col>
      <xdr:colOff>511175</xdr:colOff>
      <xdr:row>77</xdr:row>
      <xdr:rowOff>163795</xdr:rowOff>
    </xdr:to>
    <xdr:cxnSp macro="">
      <xdr:nvCxnSpPr>
        <xdr:cNvPr id="408" name="直線コネクタ 407"/>
        <xdr:cNvCxnSpPr/>
      </xdr:nvCxnSpPr>
      <xdr:spPr>
        <a:xfrm>
          <a:off x="7861300" y="13348162"/>
          <a:ext cx="8890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09" name="フローチャート : 判断 408"/>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0" name="テキスト ボックス 409"/>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144752</xdr:rowOff>
    </xdr:from>
    <xdr:to>
      <xdr:col>11</xdr:col>
      <xdr:colOff>307975</xdr:colOff>
      <xdr:row>77</xdr:row>
      <xdr:rowOff>146512</xdr:rowOff>
    </xdr:to>
    <xdr:cxnSp macro="">
      <xdr:nvCxnSpPr>
        <xdr:cNvPr id="411" name="直線コネクタ 410"/>
        <xdr:cNvCxnSpPr/>
      </xdr:nvCxnSpPr>
      <xdr:spPr>
        <a:xfrm>
          <a:off x="6972300" y="13346402"/>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2" name="フローチャート : 判断 411"/>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3" name="テキスト ボックス 412"/>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4" name="フローチャート : 判断 413"/>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15" name="テキスト ボックス 414"/>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107462</xdr:rowOff>
    </xdr:from>
    <xdr:to>
      <xdr:col>15</xdr:col>
      <xdr:colOff>231775</xdr:colOff>
      <xdr:row>78</xdr:row>
      <xdr:rowOff>37612</xdr:rowOff>
    </xdr:to>
    <xdr:sp macro="" textlink="">
      <xdr:nvSpPr>
        <xdr:cNvPr id="421" name="円/楕円 420"/>
        <xdr:cNvSpPr/>
      </xdr:nvSpPr>
      <xdr:spPr>
        <a:xfrm>
          <a:off x="10426700" y="133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85889</xdr:rowOff>
    </xdr:from>
    <xdr:ext cx="469744" cy="259045"/>
    <xdr:sp macro="" textlink="">
      <xdr:nvSpPr>
        <xdr:cNvPr id="422" name="商工費該当値テキスト"/>
        <xdr:cNvSpPr txBox="1"/>
      </xdr:nvSpPr>
      <xdr:spPr>
        <a:xfrm>
          <a:off x="10528300" y="132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64965</xdr:rowOff>
    </xdr:from>
    <xdr:to>
      <xdr:col>14</xdr:col>
      <xdr:colOff>79375</xdr:colOff>
      <xdr:row>77</xdr:row>
      <xdr:rowOff>166565</xdr:rowOff>
    </xdr:to>
    <xdr:sp macro="" textlink="">
      <xdr:nvSpPr>
        <xdr:cNvPr id="423" name="円/楕円 422"/>
        <xdr:cNvSpPr/>
      </xdr:nvSpPr>
      <xdr:spPr>
        <a:xfrm>
          <a:off x="9588500" y="132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157692</xdr:rowOff>
    </xdr:from>
    <xdr:ext cx="469744" cy="259045"/>
    <xdr:sp macro="" textlink="">
      <xdr:nvSpPr>
        <xdr:cNvPr id="424" name="テキスト ボックス 423"/>
        <xdr:cNvSpPr txBox="1"/>
      </xdr:nvSpPr>
      <xdr:spPr>
        <a:xfrm>
          <a:off x="9404427" y="1335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112995</xdr:rowOff>
    </xdr:from>
    <xdr:to>
      <xdr:col>12</xdr:col>
      <xdr:colOff>561975</xdr:colOff>
      <xdr:row>78</xdr:row>
      <xdr:rowOff>43145</xdr:rowOff>
    </xdr:to>
    <xdr:sp macro="" textlink="">
      <xdr:nvSpPr>
        <xdr:cNvPr id="425" name="円/楕円 424"/>
        <xdr:cNvSpPr/>
      </xdr:nvSpPr>
      <xdr:spPr>
        <a:xfrm>
          <a:off x="8699500" y="133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34272</xdr:rowOff>
    </xdr:from>
    <xdr:ext cx="469744" cy="259045"/>
    <xdr:sp macro="" textlink="">
      <xdr:nvSpPr>
        <xdr:cNvPr id="426" name="テキスト ボックス 425"/>
        <xdr:cNvSpPr txBox="1"/>
      </xdr:nvSpPr>
      <xdr:spPr>
        <a:xfrm>
          <a:off x="8515427"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95712</xdr:rowOff>
    </xdr:from>
    <xdr:to>
      <xdr:col>11</xdr:col>
      <xdr:colOff>358775</xdr:colOff>
      <xdr:row>78</xdr:row>
      <xdr:rowOff>25862</xdr:rowOff>
    </xdr:to>
    <xdr:sp macro="" textlink="">
      <xdr:nvSpPr>
        <xdr:cNvPr id="427" name="円/楕円 426"/>
        <xdr:cNvSpPr/>
      </xdr:nvSpPr>
      <xdr:spPr>
        <a:xfrm>
          <a:off x="7810500" y="132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16989</xdr:rowOff>
    </xdr:from>
    <xdr:ext cx="469744" cy="259045"/>
    <xdr:sp macro="" textlink="">
      <xdr:nvSpPr>
        <xdr:cNvPr id="428" name="テキスト ボックス 427"/>
        <xdr:cNvSpPr txBox="1"/>
      </xdr:nvSpPr>
      <xdr:spPr>
        <a:xfrm>
          <a:off x="7626427" y="1339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93952</xdr:rowOff>
    </xdr:from>
    <xdr:to>
      <xdr:col>10</xdr:col>
      <xdr:colOff>155575</xdr:colOff>
      <xdr:row>78</xdr:row>
      <xdr:rowOff>24102</xdr:rowOff>
    </xdr:to>
    <xdr:sp macro="" textlink="">
      <xdr:nvSpPr>
        <xdr:cNvPr id="429" name="円/楕円 428"/>
        <xdr:cNvSpPr/>
      </xdr:nvSpPr>
      <xdr:spPr>
        <a:xfrm>
          <a:off x="6921500" y="132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15229</xdr:rowOff>
    </xdr:from>
    <xdr:ext cx="469744" cy="259045"/>
    <xdr:sp macro="" textlink="">
      <xdr:nvSpPr>
        <xdr:cNvPr id="430" name="テキスト ボックス 429"/>
        <xdr:cNvSpPr txBox="1"/>
      </xdr:nvSpPr>
      <xdr:spPr>
        <a:xfrm>
          <a:off x="6737427" y="133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5" name="直線コネクタ 454"/>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56"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57" name="直線コネクタ 456"/>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58"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59" name="直線コネクタ 458"/>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168275</xdr:rowOff>
    </xdr:from>
    <xdr:to>
      <xdr:col>15</xdr:col>
      <xdr:colOff>180975</xdr:colOff>
      <xdr:row>99</xdr:row>
      <xdr:rowOff>17666</xdr:rowOff>
    </xdr:to>
    <xdr:cxnSp macro="">
      <xdr:nvCxnSpPr>
        <xdr:cNvPr id="460" name="直線コネクタ 459"/>
        <xdr:cNvCxnSpPr/>
      </xdr:nvCxnSpPr>
      <xdr:spPr>
        <a:xfrm>
          <a:off x="9639300" y="16970375"/>
          <a:ext cx="8382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1"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2" name="フローチャート : 判断 461"/>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146653</xdr:rowOff>
    </xdr:from>
    <xdr:to>
      <xdr:col>14</xdr:col>
      <xdr:colOff>28575</xdr:colOff>
      <xdr:row>98</xdr:row>
      <xdr:rowOff>168275</xdr:rowOff>
    </xdr:to>
    <xdr:cxnSp macro="">
      <xdr:nvCxnSpPr>
        <xdr:cNvPr id="463" name="直線コネクタ 462"/>
        <xdr:cNvCxnSpPr/>
      </xdr:nvCxnSpPr>
      <xdr:spPr>
        <a:xfrm>
          <a:off x="8750300" y="16948753"/>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4" name="フローチャート : 判断 463"/>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5" name="テキスト ボックス 464"/>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65672</xdr:rowOff>
    </xdr:from>
    <xdr:to>
      <xdr:col>12</xdr:col>
      <xdr:colOff>511175</xdr:colOff>
      <xdr:row>98</xdr:row>
      <xdr:rowOff>146653</xdr:rowOff>
    </xdr:to>
    <xdr:cxnSp macro="">
      <xdr:nvCxnSpPr>
        <xdr:cNvPr id="466" name="直線コネクタ 465"/>
        <xdr:cNvCxnSpPr/>
      </xdr:nvCxnSpPr>
      <xdr:spPr>
        <a:xfrm>
          <a:off x="7861300" y="16867772"/>
          <a:ext cx="889000" cy="8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67" name="フローチャート : 判断 466"/>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68" name="テキスト ボックス 467"/>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114421</xdr:rowOff>
    </xdr:from>
    <xdr:to>
      <xdr:col>11</xdr:col>
      <xdr:colOff>307975</xdr:colOff>
      <xdr:row>98</xdr:row>
      <xdr:rowOff>65672</xdr:rowOff>
    </xdr:to>
    <xdr:cxnSp macro="">
      <xdr:nvCxnSpPr>
        <xdr:cNvPr id="469" name="直線コネクタ 468"/>
        <xdr:cNvCxnSpPr/>
      </xdr:nvCxnSpPr>
      <xdr:spPr>
        <a:xfrm>
          <a:off x="6972300" y="16745071"/>
          <a:ext cx="889000" cy="12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0" name="フローチャート : 判断 469"/>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1" name="テキスト ボックス 470"/>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2" name="フローチャート : 判断 471"/>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3" name="テキスト ボックス 472"/>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138316</xdr:rowOff>
    </xdr:from>
    <xdr:to>
      <xdr:col>15</xdr:col>
      <xdr:colOff>231775</xdr:colOff>
      <xdr:row>99</xdr:row>
      <xdr:rowOff>68466</xdr:rowOff>
    </xdr:to>
    <xdr:sp macro="" textlink="">
      <xdr:nvSpPr>
        <xdr:cNvPr id="479" name="円/楕円 478"/>
        <xdr:cNvSpPr/>
      </xdr:nvSpPr>
      <xdr:spPr>
        <a:xfrm>
          <a:off x="10426700" y="1694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53243</xdr:rowOff>
    </xdr:from>
    <xdr:ext cx="534377" cy="259045"/>
    <xdr:sp macro="" textlink="">
      <xdr:nvSpPr>
        <xdr:cNvPr id="480" name="土木費該当値テキスト"/>
        <xdr:cNvSpPr txBox="1"/>
      </xdr:nvSpPr>
      <xdr:spPr>
        <a:xfrm>
          <a:off x="10528300" y="1685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21,406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117475</xdr:rowOff>
    </xdr:from>
    <xdr:to>
      <xdr:col>14</xdr:col>
      <xdr:colOff>79375</xdr:colOff>
      <xdr:row>99</xdr:row>
      <xdr:rowOff>47625</xdr:rowOff>
    </xdr:to>
    <xdr:sp macro="" textlink="">
      <xdr:nvSpPr>
        <xdr:cNvPr id="481" name="円/楕円 480"/>
        <xdr:cNvSpPr/>
      </xdr:nvSpPr>
      <xdr:spPr>
        <a:xfrm>
          <a:off x="9588500" y="169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38752</xdr:rowOff>
    </xdr:from>
    <xdr:ext cx="534377" cy="259045"/>
    <xdr:sp macro="" textlink="">
      <xdr:nvSpPr>
        <xdr:cNvPr id="482" name="テキスト ボックス 481"/>
        <xdr:cNvSpPr txBox="1"/>
      </xdr:nvSpPr>
      <xdr:spPr>
        <a:xfrm>
          <a:off x="9372111" y="1701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95853</xdr:rowOff>
    </xdr:from>
    <xdr:to>
      <xdr:col>12</xdr:col>
      <xdr:colOff>561975</xdr:colOff>
      <xdr:row>99</xdr:row>
      <xdr:rowOff>26003</xdr:rowOff>
    </xdr:to>
    <xdr:sp macro="" textlink="">
      <xdr:nvSpPr>
        <xdr:cNvPr id="483" name="円/楕円 482"/>
        <xdr:cNvSpPr/>
      </xdr:nvSpPr>
      <xdr:spPr>
        <a:xfrm>
          <a:off x="8699500" y="1689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17130</xdr:rowOff>
    </xdr:from>
    <xdr:ext cx="534377" cy="259045"/>
    <xdr:sp macro="" textlink="">
      <xdr:nvSpPr>
        <xdr:cNvPr id="484" name="テキスト ボックス 483"/>
        <xdr:cNvSpPr txBox="1"/>
      </xdr:nvSpPr>
      <xdr:spPr>
        <a:xfrm>
          <a:off x="8483111" y="1699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14872</xdr:rowOff>
    </xdr:from>
    <xdr:to>
      <xdr:col>11</xdr:col>
      <xdr:colOff>358775</xdr:colOff>
      <xdr:row>98</xdr:row>
      <xdr:rowOff>116472</xdr:rowOff>
    </xdr:to>
    <xdr:sp macro="" textlink="">
      <xdr:nvSpPr>
        <xdr:cNvPr id="485" name="円/楕円 484"/>
        <xdr:cNvSpPr/>
      </xdr:nvSpPr>
      <xdr:spPr>
        <a:xfrm>
          <a:off x="7810500" y="168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107599</xdr:rowOff>
    </xdr:from>
    <xdr:ext cx="534377" cy="259045"/>
    <xdr:sp macro="" textlink="">
      <xdr:nvSpPr>
        <xdr:cNvPr id="486" name="テキスト ボックス 485"/>
        <xdr:cNvSpPr txBox="1"/>
      </xdr:nvSpPr>
      <xdr:spPr>
        <a:xfrm>
          <a:off x="7594111" y="1690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63621</xdr:rowOff>
    </xdr:from>
    <xdr:to>
      <xdr:col>10</xdr:col>
      <xdr:colOff>155575</xdr:colOff>
      <xdr:row>97</xdr:row>
      <xdr:rowOff>165221</xdr:rowOff>
    </xdr:to>
    <xdr:sp macro="" textlink="">
      <xdr:nvSpPr>
        <xdr:cNvPr id="487" name="円/楕円 486"/>
        <xdr:cNvSpPr/>
      </xdr:nvSpPr>
      <xdr:spPr>
        <a:xfrm>
          <a:off x="6921500" y="1669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156348</xdr:rowOff>
    </xdr:from>
    <xdr:ext cx="534377" cy="259045"/>
    <xdr:sp macro="" textlink="">
      <xdr:nvSpPr>
        <xdr:cNvPr id="488" name="テキスト ボックス 487"/>
        <xdr:cNvSpPr txBox="1"/>
      </xdr:nvSpPr>
      <xdr:spPr>
        <a:xfrm>
          <a:off x="6705111" y="1678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5" name="直線コネクタ 514"/>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16"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17" name="直線コネクタ 516"/>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18"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19" name="直線コネクタ 518"/>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67201</xdr:rowOff>
    </xdr:from>
    <xdr:to>
      <xdr:col>23</xdr:col>
      <xdr:colOff>517525</xdr:colOff>
      <xdr:row>36</xdr:row>
      <xdr:rowOff>29645</xdr:rowOff>
    </xdr:to>
    <xdr:cxnSp macro="">
      <xdr:nvCxnSpPr>
        <xdr:cNvPr id="520" name="直線コネクタ 519"/>
        <xdr:cNvCxnSpPr/>
      </xdr:nvCxnSpPr>
      <xdr:spPr>
        <a:xfrm>
          <a:off x="15481300" y="5725051"/>
          <a:ext cx="838200" cy="4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1"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2" name="フローチャート : 判断 521"/>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67201</xdr:rowOff>
    </xdr:from>
    <xdr:to>
      <xdr:col>22</xdr:col>
      <xdr:colOff>365125</xdr:colOff>
      <xdr:row>35</xdr:row>
      <xdr:rowOff>146231</xdr:rowOff>
    </xdr:to>
    <xdr:cxnSp macro="">
      <xdr:nvCxnSpPr>
        <xdr:cNvPr id="523" name="直線コネクタ 522"/>
        <xdr:cNvCxnSpPr/>
      </xdr:nvCxnSpPr>
      <xdr:spPr>
        <a:xfrm flipV="1">
          <a:off x="14592300" y="5725051"/>
          <a:ext cx="889000" cy="4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4" name="フローチャート : 判断 523"/>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8381</xdr:rowOff>
    </xdr:from>
    <xdr:ext cx="534377" cy="259045"/>
    <xdr:sp macro="" textlink="">
      <xdr:nvSpPr>
        <xdr:cNvPr id="525" name="テキスト ボックス 524"/>
        <xdr:cNvSpPr txBox="1"/>
      </xdr:nvSpPr>
      <xdr:spPr>
        <a:xfrm>
          <a:off x="15214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51852</xdr:rowOff>
    </xdr:from>
    <xdr:to>
      <xdr:col>21</xdr:col>
      <xdr:colOff>161925</xdr:colOff>
      <xdr:row>35</xdr:row>
      <xdr:rowOff>146231</xdr:rowOff>
    </xdr:to>
    <xdr:cxnSp macro="">
      <xdr:nvCxnSpPr>
        <xdr:cNvPr id="526" name="直線コネクタ 525"/>
        <xdr:cNvCxnSpPr/>
      </xdr:nvCxnSpPr>
      <xdr:spPr>
        <a:xfrm>
          <a:off x="13703300" y="5881152"/>
          <a:ext cx="889000" cy="26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27" name="フローチャート : 判断 526"/>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28" name="テキスト ボックス 527"/>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51852</xdr:rowOff>
    </xdr:from>
    <xdr:to>
      <xdr:col>19</xdr:col>
      <xdr:colOff>644525</xdr:colOff>
      <xdr:row>36</xdr:row>
      <xdr:rowOff>116840</xdr:rowOff>
    </xdr:to>
    <xdr:cxnSp macro="">
      <xdr:nvCxnSpPr>
        <xdr:cNvPr id="529" name="直線コネクタ 528"/>
        <xdr:cNvCxnSpPr/>
      </xdr:nvCxnSpPr>
      <xdr:spPr>
        <a:xfrm flipV="1">
          <a:off x="12814300" y="5881152"/>
          <a:ext cx="889000" cy="40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0" name="フローチャート : 判断 529"/>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80716</xdr:rowOff>
    </xdr:from>
    <xdr:ext cx="534377" cy="259045"/>
    <xdr:sp macro="" textlink="">
      <xdr:nvSpPr>
        <xdr:cNvPr id="531" name="テキスト ボックス 530"/>
        <xdr:cNvSpPr txBox="1"/>
      </xdr:nvSpPr>
      <xdr:spPr>
        <a:xfrm>
          <a:off x="13436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2" name="フローチャート : 判断 531"/>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33" name="テキスト ボックス 532"/>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150295</xdr:rowOff>
    </xdr:from>
    <xdr:to>
      <xdr:col>23</xdr:col>
      <xdr:colOff>568325</xdr:colOff>
      <xdr:row>36</xdr:row>
      <xdr:rowOff>80445</xdr:rowOff>
    </xdr:to>
    <xdr:sp macro="" textlink="">
      <xdr:nvSpPr>
        <xdr:cNvPr id="539" name="円/楕円 538"/>
        <xdr:cNvSpPr/>
      </xdr:nvSpPr>
      <xdr:spPr>
        <a:xfrm>
          <a:off x="16268700" y="61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128722</xdr:rowOff>
    </xdr:from>
    <xdr:ext cx="534377" cy="259045"/>
    <xdr:sp macro="" textlink="">
      <xdr:nvSpPr>
        <xdr:cNvPr id="540" name="消防費該当値テキスト"/>
        <xdr:cNvSpPr txBox="1"/>
      </xdr:nvSpPr>
      <xdr:spPr>
        <a:xfrm>
          <a:off x="16370300" y="612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11,574</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16401</xdr:rowOff>
    </xdr:from>
    <xdr:to>
      <xdr:col>22</xdr:col>
      <xdr:colOff>415925</xdr:colOff>
      <xdr:row>33</xdr:row>
      <xdr:rowOff>118001</xdr:rowOff>
    </xdr:to>
    <xdr:sp macro="" textlink="">
      <xdr:nvSpPr>
        <xdr:cNvPr id="541" name="円/楕円 540"/>
        <xdr:cNvSpPr/>
      </xdr:nvSpPr>
      <xdr:spPr>
        <a:xfrm>
          <a:off x="15430500" y="56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134528</xdr:rowOff>
    </xdr:from>
    <xdr:ext cx="534377" cy="259045"/>
    <xdr:sp macro="" textlink="">
      <xdr:nvSpPr>
        <xdr:cNvPr id="542" name="テキスト ボックス 541"/>
        <xdr:cNvSpPr txBox="1"/>
      </xdr:nvSpPr>
      <xdr:spPr>
        <a:xfrm>
          <a:off x="15214111" y="544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95431</xdr:rowOff>
    </xdr:from>
    <xdr:to>
      <xdr:col>21</xdr:col>
      <xdr:colOff>212725</xdr:colOff>
      <xdr:row>36</xdr:row>
      <xdr:rowOff>25581</xdr:rowOff>
    </xdr:to>
    <xdr:sp macro="" textlink="">
      <xdr:nvSpPr>
        <xdr:cNvPr id="543" name="円/楕円 542"/>
        <xdr:cNvSpPr/>
      </xdr:nvSpPr>
      <xdr:spPr>
        <a:xfrm>
          <a:off x="14541500" y="60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16708</xdr:rowOff>
    </xdr:from>
    <xdr:ext cx="534377" cy="259045"/>
    <xdr:sp macro="" textlink="">
      <xdr:nvSpPr>
        <xdr:cNvPr id="544" name="テキスト ボックス 543"/>
        <xdr:cNvSpPr txBox="1"/>
      </xdr:nvSpPr>
      <xdr:spPr>
        <a:xfrm>
          <a:off x="14325111" y="618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11,910</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1052</xdr:rowOff>
    </xdr:from>
    <xdr:to>
      <xdr:col>20</xdr:col>
      <xdr:colOff>9525</xdr:colOff>
      <xdr:row>34</xdr:row>
      <xdr:rowOff>102652</xdr:rowOff>
    </xdr:to>
    <xdr:sp macro="" textlink="">
      <xdr:nvSpPr>
        <xdr:cNvPr id="545" name="円/楕円 544"/>
        <xdr:cNvSpPr/>
      </xdr:nvSpPr>
      <xdr:spPr>
        <a:xfrm>
          <a:off x="13652500" y="58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119179</xdr:rowOff>
    </xdr:from>
    <xdr:ext cx="534377" cy="259045"/>
    <xdr:sp macro="" textlink="">
      <xdr:nvSpPr>
        <xdr:cNvPr id="546" name="テキスト ボックス 545"/>
        <xdr:cNvSpPr txBox="1"/>
      </xdr:nvSpPr>
      <xdr:spPr>
        <a:xfrm>
          <a:off x="13436111" y="560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66040</xdr:rowOff>
    </xdr:from>
    <xdr:to>
      <xdr:col>18</xdr:col>
      <xdr:colOff>492125</xdr:colOff>
      <xdr:row>36</xdr:row>
      <xdr:rowOff>167640</xdr:rowOff>
    </xdr:to>
    <xdr:sp macro="" textlink="">
      <xdr:nvSpPr>
        <xdr:cNvPr id="547" name="円/楕円 546"/>
        <xdr:cNvSpPr/>
      </xdr:nvSpPr>
      <xdr:spPr>
        <a:xfrm>
          <a:off x="12763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158767</xdr:rowOff>
    </xdr:from>
    <xdr:ext cx="534377" cy="259045"/>
    <xdr:sp macro="" textlink="">
      <xdr:nvSpPr>
        <xdr:cNvPr id="548" name="テキスト ボックス 547"/>
        <xdr:cNvSpPr txBox="1"/>
      </xdr:nvSpPr>
      <xdr:spPr>
        <a:xfrm>
          <a:off x="12547111" y="63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1" name="直線コネクタ 570"/>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2"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3" name="直線コネクタ 572"/>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4"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5" name="直線コネクタ 574"/>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90391</xdr:rowOff>
    </xdr:from>
    <xdr:to>
      <xdr:col>23</xdr:col>
      <xdr:colOff>517525</xdr:colOff>
      <xdr:row>56</xdr:row>
      <xdr:rowOff>105364</xdr:rowOff>
    </xdr:to>
    <xdr:cxnSp macro="">
      <xdr:nvCxnSpPr>
        <xdr:cNvPr id="576" name="直線コネクタ 575"/>
        <xdr:cNvCxnSpPr/>
      </xdr:nvCxnSpPr>
      <xdr:spPr>
        <a:xfrm flipV="1">
          <a:off x="15481300" y="9691591"/>
          <a:ext cx="8382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77"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78" name="フローチャート : 判断 577"/>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97546</xdr:rowOff>
    </xdr:from>
    <xdr:to>
      <xdr:col>22</xdr:col>
      <xdr:colOff>365125</xdr:colOff>
      <xdr:row>56</xdr:row>
      <xdr:rowOff>105364</xdr:rowOff>
    </xdr:to>
    <xdr:cxnSp macro="">
      <xdr:nvCxnSpPr>
        <xdr:cNvPr id="579" name="直線コネクタ 578"/>
        <xdr:cNvCxnSpPr/>
      </xdr:nvCxnSpPr>
      <xdr:spPr>
        <a:xfrm>
          <a:off x="14592300" y="9698746"/>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0" name="フローチャート : 判断 579"/>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1" name="テキスト ボックス 580"/>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97546</xdr:rowOff>
    </xdr:from>
    <xdr:to>
      <xdr:col>21</xdr:col>
      <xdr:colOff>161925</xdr:colOff>
      <xdr:row>57</xdr:row>
      <xdr:rowOff>35847</xdr:rowOff>
    </xdr:to>
    <xdr:cxnSp macro="">
      <xdr:nvCxnSpPr>
        <xdr:cNvPr id="582" name="直線コネクタ 581"/>
        <xdr:cNvCxnSpPr/>
      </xdr:nvCxnSpPr>
      <xdr:spPr>
        <a:xfrm flipV="1">
          <a:off x="13703300" y="9698746"/>
          <a:ext cx="889000" cy="10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3" name="フローチャート : 判断 582"/>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84" name="テキスト ボックス 583"/>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35847</xdr:rowOff>
    </xdr:from>
    <xdr:to>
      <xdr:col>19</xdr:col>
      <xdr:colOff>644525</xdr:colOff>
      <xdr:row>57</xdr:row>
      <xdr:rowOff>74572</xdr:rowOff>
    </xdr:to>
    <xdr:cxnSp macro="">
      <xdr:nvCxnSpPr>
        <xdr:cNvPr id="585" name="直線コネクタ 584"/>
        <xdr:cNvCxnSpPr/>
      </xdr:nvCxnSpPr>
      <xdr:spPr>
        <a:xfrm flipV="1">
          <a:off x="12814300" y="9808497"/>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86" name="フローチャート : 判断 585"/>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87" name="テキスト ボックス 586"/>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88" name="フローチャート : 判断 587"/>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14934</xdr:rowOff>
    </xdr:from>
    <xdr:ext cx="534377" cy="259045"/>
    <xdr:sp macro="" textlink="">
      <xdr:nvSpPr>
        <xdr:cNvPr id="589" name="テキスト ボックス 588"/>
        <xdr:cNvSpPr txBox="1"/>
      </xdr:nvSpPr>
      <xdr:spPr>
        <a:xfrm>
          <a:off x="12547111" y="94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39591</xdr:rowOff>
    </xdr:from>
    <xdr:to>
      <xdr:col>23</xdr:col>
      <xdr:colOff>568325</xdr:colOff>
      <xdr:row>56</xdr:row>
      <xdr:rowOff>141191</xdr:rowOff>
    </xdr:to>
    <xdr:sp macro="" textlink="">
      <xdr:nvSpPr>
        <xdr:cNvPr id="595" name="円/楕円 594"/>
        <xdr:cNvSpPr/>
      </xdr:nvSpPr>
      <xdr:spPr>
        <a:xfrm>
          <a:off x="16268700" y="964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18018</xdr:rowOff>
    </xdr:from>
    <xdr:ext cx="534377" cy="259045"/>
    <xdr:sp macro="" textlink="">
      <xdr:nvSpPr>
        <xdr:cNvPr id="596" name="教育費該当値テキスト"/>
        <xdr:cNvSpPr txBox="1"/>
      </xdr:nvSpPr>
      <xdr:spPr>
        <a:xfrm>
          <a:off x="16370300" y="96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37,157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54564</xdr:rowOff>
    </xdr:from>
    <xdr:to>
      <xdr:col>22</xdr:col>
      <xdr:colOff>415925</xdr:colOff>
      <xdr:row>56</xdr:row>
      <xdr:rowOff>156164</xdr:rowOff>
    </xdr:to>
    <xdr:sp macro="" textlink="">
      <xdr:nvSpPr>
        <xdr:cNvPr id="597" name="円/楕円 596"/>
        <xdr:cNvSpPr/>
      </xdr:nvSpPr>
      <xdr:spPr>
        <a:xfrm>
          <a:off x="15430500" y="965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147291</xdr:rowOff>
    </xdr:from>
    <xdr:ext cx="534377" cy="259045"/>
    <xdr:sp macro="" textlink="">
      <xdr:nvSpPr>
        <xdr:cNvPr id="598" name="テキスト ボックス 597"/>
        <xdr:cNvSpPr txBox="1"/>
      </xdr:nvSpPr>
      <xdr:spPr>
        <a:xfrm>
          <a:off x="15214111" y="974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46746</xdr:rowOff>
    </xdr:from>
    <xdr:to>
      <xdr:col>21</xdr:col>
      <xdr:colOff>212725</xdr:colOff>
      <xdr:row>56</xdr:row>
      <xdr:rowOff>148346</xdr:rowOff>
    </xdr:to>
    <xdr:sp macro="" textlink="">
      <xdr:nvSpPr>
        <xdr:cNvPr id="599" name="円/楕円 598"/>
        <xdr:cNvSpPr/>
      </xdr:nvSpPr>
      <xdr:spPr>
        <a:xfrm>
          <a:off x="14541500" y="964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139473</xdr:rowOff>
    </xdr:from>
    <xdr:ext cx="534377" cy="259045"/>
    <xdr:sp macro="" textlink="">
      <xdr:nvSpPr>
        <xdr:cNvPr id="600" name="テキスト ボックス 599"/>
        <xdr:cNvSpPr txBox="1"/>
      </xdr:nvSpPr>
      <xdr:spPr>
        <a:xfrm>
          <a:off x="14325111" y="974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156497</xdr:rowOff>
    </xdr:from>
    <xdr:to>
      <xdr:col>20</xdr:col>
      <xdr:colOff>9525</xdr:colOff>
      <xdr:row>57</xdr:row>
      <xdr:rowOff>86647</xdr:rowOff>
    </xdr:to>
    <xdr:sp macro="" textlink="">
      <xdr:nvSpPr>
        <xdr:cNvPr id="601" name="円/楕円 600"/>
        <xdr:cNvSpPr/>
      </xdr:nvSpPr>
      <xdr:spPr>
        <a:xfrm>
          <a:off x="13652500" y="975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77774</xdr:rowOff>
    </xdr:from>
    <xdr:ext cx="534377" cy="259045"/>
    <xdr:sp macro="" textlink="">
      <xdr:nvSpPr>
        <xdr:cNvPr id="602" name="テキスト ボックス 601"/>
        <xdr:cNvSpPr txBox="1"/>
      </xdr:nvSpPr>
      <xdr:spPr>
        <a:xfrm>
          <a:off x="13436111" y="985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23772</xdr:rowOff>
    </xdr:from>
    <xdr:to>
      <xdr:col>18</xdr:col>
      <xdr:colOff>492125</xdr:colOff>
      <xdr:row>57</xdr:row>
      <xdr:rowOff>125372</xdr:rowOff>
    </xdr:to>
    <xdr:sp macro="" textlink="">
      <xdr:nvSpPr>
        <xdr:cNvPr id="603" name="円/楕円 602"/>
        <xdr:cNvSpPr/>
      </xdr:nvSpPr>
      <xdr:spPr>
        <a:xfrm>
          <a:off x="12763500" y="979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116499</xdr:rowOff>
    </xdr:from>
    <xdr:ext cx="534377" cy="259045"/>
    <xdr:sp macro="" textlink="">
      <xdr:nvSpPr>
        <xdr:cNvPr id="604" name="テキスト ボックス 603"/>
        <xdr:cNvSpPr txBox="1"/>
      </xdr:nvSpPr>
      <xdr:spPr>
        <a:xfrm>
          <a:off x="12547111" y="988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0" name="直線コネクタ 629"/>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1"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3"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4" name="直線コネクタ 633"/>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97997</xdr:rowOff>
    </xdr:from>
    <xdr:to>
      <xdr:col>23</xdr:col>
      <xdr:colOff>517525</xdr:colOff>
      <xdr:row>79</xdr:row>
      <xdr:rowOff>98127</xdr:rowOff>
    </xdr:to>
    <xdr:cxnSp macro="">
      <xdr:nvCxnSpPr>
        <xdr:cNvPr id="635" name="直線コネクタ 634"/>
        <xdr:cNvCxnSpPr/>
      </xdr:nvCxnSpPr>
      <xdr:spPr>
        <a:xfrm>
          <a:off x="15481300" y="13642547"/>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36"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37" name="フローチャート : 判断 636"/>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91269</xdr:rowOff>
    </xdr:from>
    <xdr:to>
      <xdr:col>22</xdr:col>
      <xdr:colOff>365125</xdr:colOff>
      <xdr:row>79</xdr:row>
      <xdr:rowOff>97997</xdr:rowOff>
    </xdr:to>
    <xdr:cxnSp macro="">
      <xdr:nvCxnSpPr>
        <xdr:cNvPr id="638" name="直線コネクタ 637"/>
        <xdr:cNvCxnSpPr/>
      </xdr:nvCxnSpPr>
      <xdr:spPr>
        <a:xfrm>
          <a:off x="14592300" y="13635819"/>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39" name="フローチャート : 判断 638"/>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0" name="テキスト ボックス 639"/>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90584</xdr:rowOff>
    </xdr:from>
    <xdr:to>
      <xdr:col>21</xdr:col>
      <xdr:colOff>161925</xdr:colOff>
      <xdr:row>79</xdr:row>
      <xdr:rowOff>91269</xdr:rowOff>
    </xdr:to>
    <xdr:cxnSp macro="">
      <xdr:nvCxnSpPr>
        <xdr:cNvPr id="641" name="直線コネクタ 640"/>
        <xdr:cNvCxnSpPr/>
      </xdr:nvCxnSpPr>
      <xdr:spPr>
        <a:xfrm>
          <a:off x="13703300" y="1363513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2" name="フローチャート : 判断 641"/>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3" name="テキスト ボックス 642"/>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90584</xdr:rowOff>
    </xdr:from>
    <xdr:to>
      <xdr:col>19</xdr:col>
      <xdr:colOff>644525</xdr:colOff>
      <xdr:row>79</xdr:row>
      <xdr:rowOff>92935</xdr:rowOff>
    </xdr:to>
    <xdr:cxnSp macro="">
      <xdr:nvCxnSpPr>
        <xdr:cNvPr id="644" name="直線コネクタ 643"/>
        <xdr:cNvCxnSpPr/>
      </xdr:nvCxnSpPr>
      <xdr:spPr>
        <a:xfrm flipV="1">
          <a:off x="12814300" y="13635134"/>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5" name="フローチャート : 判断 644"/>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46" name="テキスト ボックス 645"/>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47" name="フローチャート : 判断 646"/>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48" name="テキスト ボックス 647"/>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47327</xdr:rowOff>
    </xdr:from>
    <xdr:to>
      <xdr:col>23</xdr:col>
      <xdr:colOff>568325</xdr:colOff>
      <xdr:row>79</xdr:row>
      <xdr:rowOff>148927</xdr:rowOff>
    </xdr:to>
    <xdr:sp macro="" textlink="">
      <xdr:nvSpPr>
        <xdr:cNvPr id="654" name="円/楕円 653"/>
        <xdr:cNvSpPr/>
      </xdr:nvSpPr>
      <xdr:spPr>
        <a:xfrm>
          <a:off x="16268700" y="135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153313</xdr:rowOff>
    </xdr:from>
    <xdr:ext cx="313932" cy="259045"/>
    <xdr:sp macro="" textlink="">
      <xdr:nvSpPr>
        <xdr:cNvPr id="655" name="災害復旧費該当値テキスト"/>
        <xdr:cNvSpPr txBox="1"/>
      </xdr:nvSpPr>
      <xdr:spPr>
        <a:xfrm>
          <a:off x="16370300" y="135264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47197</xdr:rowOff>
    </xdr:from>
    <xdr:to>
      <xdr:col>22</xdr:col>
      <xdr:colOff>415925</xdr:colOff>
      <xdr:row>79</xdr:row>
      <xdr:rowOff>148797</xdr:rowOff>
    </xdr:to>
    <xdr:sp macro="" textlink="">
      <xdr:nvSpPr>
        <xdr:cNvPr id="656" name="円/楕円 655"/>
        <xdr:cNvSpPr/>
      </xdr:nvSpPr>
      <xdr:spPr>
        <a:xfrm>
          <a:off x="15430500" y="13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139924</xdr:rowOff>
    </xdr:from>
    <xdr:ext cx="313932" cy="259045"/>
    <xdr:sp macro="" textlink="">
      <xdr:nvSpPr>
        <xdr:cNvPr id="657" name="テキスト ボックス 656"/>
        <xdr:cNvSpPr txBox="1"/>
      </xdr:nvSpPr>
      <xdr:spPr>
        <a:xfrm>
          <a:off x="15324333" y="13684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40469</xdr:rowOff>
    </xdr:from>
    <xdr:to>
      <xdr:col>21</xdr:col>
      <xdr:colOff>212725</xdr:colOff>
      <xdr:row>79</xdr:row>
      <xdr:rowOff>142069</xdr:rowOff>
    </xdr:to>
    <xdr:sp macro="" textlink="">
      <xdr:nvSpPr>
        <xdr:cNvPr id="658" name="円/楕円 657"/>
        <xdr:cNvSpPr/>
      </xdr:nvSpPr>
      <xdr:spPr>
        <a:xfrm>
          <a:off x="14541500" y="135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133196</xdr:rowOff>
    </xdr:from>
    <xdr:ext cx="378565" cy="259045"/>
    <xdr:sp macro="" textlink="">
      <xdr:nvSpPr>
        <xdr:cNvPr id="659" name="テキスト ボックス 658"/>
        <xdr:cNvSpPr txBox="1"/>
      </xdr:nvSpPr>
      <xdr:spPr>
        <a:xfrm>
          <a:off x="14403017" y="13677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39784</xdr:rowOff>
    </xdr:from>
    <xdr:to>
      <xdr:col>20</xdr:col>
      <xdr:colOff>9525</xdr:colOff>
      <xdr:row>79</xdr:row>
      <xdr:rowOff>141384</xdr:rowOff>
    </xdr:to>
    <xdr:sp macro="" textlink="">
      <xdr:nvSpPr>
        <xdr:cNvPr id="660" name="円/楕円 659"/>
        <xdr:cNvSpPr/>
      </xdr:nvSpPr>
      <xdr:spPr>
        <a:xfrm>
          <a:off x="13652500" y="135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132511</xdr:rowOff>
    </xdr:from>
    <xdr:ext cx="378565" cy="259045"/>
    <xdr:sp macro="" textlink="">
      <xdr:nvSpPr>
        <xdr:cNvPr id="661" name="テキスト ボックス 660"/>
        <xdr:cNvSpPr txBox="1"/>
      </xdr:nvSpPr>
      <xdr:spPr>
        <a:xfrm>
          <a:off x="13514017" y="13677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42135</xdr:rowOff>
    </xdr:from>
    <xdr:to>
      <xdr:col>18</xdr:col>
      <xdr:colOff>492125</xdr:colOff>
      <xdr:row>79</xdr:row>
      <xdr:rowOff>143735</xdr:rowOff>
    </xdr:to>
    <xdr:sp macro="" textlink="">
      <xdr:nvSpPr>
        <xdr:cNvPr id="662" name="円/楕円 661"/>
        <xdr:cNvSpPr/>
      </xdr:nvSpPr>
      <xdr:spPr>
        <a:xfrm>
          <a:off x="12763500" y="135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134862</xdr:rowOff>
    </xdr:from>
    <xdr:ext cx="378565" cy="259045"/>
    <xdr:sp macro="" textlink="">
      <xdr:nvSpPr>
        <xdr:cNvPr id="663" name="テキスト ボックス 662"/>
        <xdr:cNvSpPr txBox="1"/>
      </xdr:nvSpPr>
      <xdr:spPr>
        <a:xfrm>
          <a:off x="12625017" y="13679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6" name="テキスト ボックス 67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0" name="直線コネクタ 689"/>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1"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2" name="直線コネクタ 691"/>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3"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4" name="直線コネクタ 693"/>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113867</xdr:rowOff>
    </xdr:from>
    <xdr:to>
      <xdr:col>23</xdr:col>
      <xdr:colOff>517525</xdr:colOff>
      <xdr:row>91</xdr:row>
      <xdr:rowOff>150313</xdr:rowOff>
    </xdr:to>
    <xdr:cxnSp macro="">
      <xdr:nvCxnSpPr>
        <xdr:cNvPr id="695" name="直線コネクタ 694"/>
        <xdr:cNvCxnSpPr/>
      </xdr:nvCxnSpPr>
      <xdr:spPr>
        <a:xfrm flipV="1">
          <a:off x="15481300" y="15715817"/>
          <a:ext cx="8382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127057</xdr:rowOff>
    </xdr:from>
    <xdr:ext cx="534377" cy="259045"/>
    <xdr:sp macro="" textlink="">
      <xdr:nvSpPr>
        <xdr:cNvPr id="696" name="公債費平均値テキスト"/>
        <xdr:cNvSpPr txBox="1"/>
      </xdr:nvSpPr>
      <xdr:spPr>
        <a:xfrm>
          <a:off x="16370300" y="16071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697" name="フローチャート : 判断 696"/>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137903</xdr:rowOff>
    </xdr:from>
    <xdr:to>
      <xdr:col>22</xdr:col>
      <xdr:colOff>365125</xdr:colOff>
      <xdr:row>91</xdr:row>
      <xdr:rowOff>150313</xdr:rowOff>
    </xdr:to>
    <xdr:cxnSp macro="">
      <xdr:nvCxnSpPr>
        <xdr:cNvPr id="698" name="直線コネクタ 697"/>
        <xdr:cNvCxnSpPr/>
      </xdr:nvCxnSpPr>
      <xdr:spPr>
        <a:xfrm>
          <a:off x="14592300" y="15739853"/>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699" name="フローチャート : 判断 698"/>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64225</xdr:rowOff>
    </xdr:from>
    <xdr:ext cx="534377" cy="259045"/>
    <xdr:sp macro="" textlink="">
      <xdr:nvSpPr>
        <xdr:cNvPr id="700" name="テキスト ボックス 699"/>
        <xdr:cNvSpPr txBox="1"/>
      </xdr:nvSpPr>
      <xdr:spPr>
        <a:xfrm>
          <a:off x="15214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137903</xdr:rowOff>
    </xdr:from>
    <xdr:to>
      <xdr:col>21</xdr:col>
      <xdr:colOff>161925</xdr:colOff>
      <xdr:row>91</xdr:row>
      <xdr:rowOff>147766</xdr:rowOff>
    </xdr:to>
    <xdr:cxnSp macro="">
      <xdr:nvCxnSpPr>
        <xdr:cNvPr id="701" name="直線コネクタ 700"/>
        <xdr:cNvCxnSpPr/>
      </xdr:nvCxnSpPr>
      <xdr:spPr>
        <a:xfrm flipV="1">
          <a:off x="13703300" y="15739853"/>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2" name="フローチャート : 判断 701"/>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163535</xdr:rowOff>
    </xdr:from>
    <xdr:ext cx="534377" cy="259045"/>
    <xdr:sp macro="" textlink="">
      <xdr:nvSpPr>
        <xdr:cNvPr id="703" name="テキスト ボックス 702"/>
        <xdr:cNvSpPr txBox="1"/>
      </xdr:nvSpPr>
      <xdr:spPr>
        <a:xfrm>
          <a:off x="14325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147766</xdr:rowOff>
    </xdr:from>
    <xdr:to>
      <xdr:col>19</xdr:col>
      <xdr:colOff>644525</xdr:colOff>
      <xdr:row>92</xdr:row>
      <xdr:rowOff>76736</xdr:rowOff>
    </xdr:to>
    <xdr:cxnSp macro="">
      <xdr:nvCxnSpPr>
        <xdr:cNvPr id="704" name="直線コネクタ 703"/>
        <xdr:cNvCxnSpPr/>
      </xdr:nvCxnSpPr>
      <xdr:spPr>
        <a:xfrm flipV="1">
          <a:off x="12814300" y="15749716"/>
          <a:ext cx="889000" cy="10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5" name="フローチャート : 判断 704"/>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149068</xdr:rowOff>
    </xdr:from>
    <xdr:ext cx="534377" cy="259045"/>
    <xdr:sp macro="" textlink="">
      <xdr:nvSpPr>
        <xdr:cNvPr id="706" name="テキスト ボックス 705"/>
        <xdr:cNvSpPr txBox="1"/>
      </xdr:nvSpPr>
      <xdr:spPr>
        <a:xfrm>
          <a:off x="13436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07" name="フローチャート : 判断 706"/>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130878</xdr:rowOff>
    </xdr:from>
    <xdr:ext cx="534377" cy="259045"/>
    <xdr:sp macro="" textlink="">
      <xdr:nvSpPr>
        <xdr:cNvPr id="708" name="テキスト ボックス 707"/>
        <xdr:cNvSpPr txBox="1"/>
      </xdr:nvSpPr>
      <xdr:spPr>
        <a:xfrm>
          <a:off x="12547111" y="160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63067</xdr:rowOff>
    </xdr:from>
    <xdr:to>
      <xdr:col>23</xdr:col>
      <xdr:colOff>568325</xdr:colOff>
      <xdr:row>91</xdr:row>
      <xdr:rowOff>164667</xdr:rowOff>
    </xdr:to>
    <xdr:sp macro="" textlink="">
      <xdr:nvSpPr>
        <xdr:cNvPr id="714" name="円/楕円 713"/>
        <xdr:cNvSpPr/>
      </xdr:nvSpPr>
      <xdr:spPr>
        <a:xfrm>
          <a:off x="16268700" y="156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85944</xdr:rowOff>
    </xdr:from>
    <xdr:ext cx="534377" cy="259045"/>
    <xdr:sp macro="" textlink="">
      <xdr:nvSpPr>
        <xdr:cNvPr id="715" name="公債費該当値テキスト"/>
        <xdr:cNvSpPr txBox="1"/>
      </xdr:nvSpPr>
      <xdr:spPr>
        <a:xfrm>
          <a:off x="16370300" y="1551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51,541</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99513</xdr:rowOff>
    </xdr:from>
    <xdr:to>
      <xdr:col>22</xdr:col>
      <xdr:colOff>415925</xdr:colOff>
      <xdr:row>92</xdr:row>
      <xdr:rowOff>29663</xdr:rowOff>
    </xdr:to>
    <xdr:sp macro="" textlink="">
      <xdr:nvSpPr>
        <xdr:cNvPr id="716" name="円/楕円 715"/>
        <xdr:cNvSpPr/>
      </xdr:nvSpPr>
      <xdr:spPr>
        <a:xfrm>
          <a:off x="15430500" y="1570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46190</xdr:rowOff>
    </xdr:from>
    <xdr:ext cx="534377" cy="259045"/>
    <xdr:sp macro="" textlink="">
      <xdr:nvSpPr>
        <xdr:cNvPr id="717" name="テキスト ボックス 716"/>
        <xdr:cNvSpPr txBox="1"/>
      </xdr:nvSpPr>
      <xdr:spPr>
        <a:xfrm>
          <a:off x="15214111" y="1547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50,425</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87103</xdr:rowOff>
    </xdr:from>
    <xdr:to>
      <xdr:col>21</xdr:col>
      <xdr:colOff>212725</xdr:colOff>
      <xdr:row>92</xdr:row>
      <xdr:rowOff>17253</xdr:rowOff>
    </xdr:to>
    <xdr:sp macro="" textlink="">
      <xdr:nvSpPr>
        <xdr:cNvPr id="718" name="円/楕円 717"/>
        <xdr:cNvSpPr/>
      </xdr:nvSpPr>
      <xdr:spPr>
        <a:xfrm>
          <a:off x="14541500" y="1568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33780</xdr:rowOff>
    </xdr:from>
    <xdr:ext cx="534377" cy="259045"/>
    <xdr:sp macro="" textlink="">
      <xdr:nvSpPr>
        <xdr:cNvPr id="719" name="テキスト ボックス 718"/>
        <xdr:cNvSpPr txBox="1"/>
      </xdr:nvSpPr>
      <xdr:spPr>
        <a:xfrm>
          <a:off x="14325111" y="154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50,805</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96966</xdr:rowOff>
    </xdr:from>
    <xdr:to>
      <xdr:col>20</xdr:col>
      <xdr:colOff>9525</xdr:colOff>
      <xdr:row>92</xdr:row>
      <xdr:rowOff>27116</xdr:rowOff>
    </xdr:to>
    <xdr:sp macro="" textlink="">
      <xdr:nvSpPr>
        <xdr:cNvPr id="720" name="円/楕円 719"/>
        <xdr:cNvSpPr/>
      </xdr:nvSpPr>
      <xdr:spPr>
        <a:xfrm>
          <a:off x="13652500" y="1569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43643</xdr:rowOff>
    </xdr:from>
    <xdr:ext cx="534377" cy="259045"/>
    <xdr:sp macro="" textlink="">
      <xdr:nvSpPr>
        <xdr:cNvPr id="721" name="テキスト ボックス 720"/>
        <xdr:cNvSpPr txBox="1"/>
      </xdr:nvSpPr>
      <xdr:spPr>
        <a:xfrm>
          <a:off x="13436111" y="1547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50,503</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25936</xdr:rowOff>
    </xdr:from>
    <xdr:to>
      <xdr:col>18</xdr:col>
      <xdr:colOff>492125</xdr:colOff>
      <xdr:row>92</xdr:row>
      <xdr:rowOff>127536</xdr:rowOff>
    </xdr:to>
    <xdr:sp macro="" textlink="">
      <xdr:nvSpPr>
        <xdr:cNvPr id="722" name="円/楕円 721"/>
        <xdr:cNvSpPr/>
      </xdr:nvSpPr>
      <xdr:spPr>
        <a:xfrm>
          <a:off x="12763500" y="1579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144063</xdr:rowOff>
    </xdr:from>
    <xdr:ext cx="534377" cy="259045"/>
    <xdr:sp macro="" textlink="">
      <xdr:nvSpPr>
        <xdr:cNvPr id="723" name="テキスト ボックス 722"/>
        <xdr:cNvSpPr txBox="1"/>
      </xdr:nvSpPr>
      <xdr:spPr>
        <a:xfrm>
          <a:off x="12547111" y="1557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49" name="直線コネクタ 748"/>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2"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3" name="直線コネクタ 752"/>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69814</xdr:rowOff>
    </xdr:from>
    <xdr:to>
      <xdr:col>32</xdr:col>
      <xdr:colOff>187325</xdr:colOff>
      <xdr:row>39</xdr:row>
      <xdr:rowOff>93327</xdr:rowOff>
    </xdr:to>
    <xdr:cxnSp macro="">
      <xdr:nvCxnSpPr>
        <xdr:cNvPr id="754" name="直線コネクタ 753"/>
        <xdr:cNvCxnSpPr/>
      </xdr:nvCxnSpPr>
      <xdr:spPr>
        <a:xfrm flipV="1">
          <a:off x="21323300" y="6756364"/>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5"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56" name="フローチャート : 判断 755"/>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93327</xdr:rowOff>
    </xdr:from>
    <xdr:to>
      <xdr:col>31</xdr:col>
      <xdr:colOff>34925</xdr:colOff>
      <xdr:row>39</xdr:row>
      <xdr:rowOff>93327</xdr:rowOff>
    </xdr:to>
    <xdr:cxnSp macro="">
      <xdr:nvCxnSpPr>
        <xdr:cNvPr id="757" name="直線コネクタ 756"/>
        <xdr:cNvCxnSpPr/>
      </xdr:nvCxnSpPr>
      <xdr:spPr>
        <a:xfrm>
          <a:off x="20434300" y="6779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58" name="フローチャート : 判断 757"/>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59" name="テキスト ボックス 758"/>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89408</xdr:rowOff>
    </xdr:from>
    <xdr:to>
      <xdr:col>29</xdr:col>
      <xdr:colOff>517525</xdr:colOff>
      <xdr:row>39</xdr:row>
      <xdr:rowOff>93327</xdr:rowOff>
    </xdr:to>
    <xdr:cxnSp macro="">
      <xdr:nvCxnSpPr>
        <xdr:cNvPr id="760" name="直線コネクタ 759"/>
        <xdr:cNvCxnSpPr/>
      </xdr:nvCxnSpPr>
      <xdr:spPr>
        <a:xfrm>
          <a:off x="19545300" y="6775958"/>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1" name="フローチャート : 判断 760"/>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2" name="テキスト ボックス 761"/>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3520</xdr:rowOff>
    </xdr:from>
    <xdr:to>
      <xdr:col>28</xdr:col>
      <xdr:colOff>314325</xdr:colOff>
      <xdr:row>39</xdr:row>
      <xdr:rowOff>89408</xdr:rowOff>
    </xdr:to>
    <xdr:cxnSp macro="">
      <xdr:nvCxnSpPr>
        <xdr:cNvPr id="763" name="直線コネクタ 762"/>
        <xdr:cNvCxnSpPr/>
      </xdr:nvCxnSpPr>
      <xdr:spPr>
        <a:xfrm>
          <a:off x="18656300" y="6690070"/>
          <a:ext cx="8890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4" name="フローチャート : 判断 763"/>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5" name="テキスト ボックス 764"/>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66" name="フローチャート : 判断 765"/>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67" name="テキスト ボックス 766"/>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19014</xdr:rowOff>
    </xdr:from>
    <xdr:to>
      <xdr:col>32</xdr:col>
      <xdr:colOff>238125</xdr:colOff>
      <xdr:row>39</xdr:row>
      <xdr:rowOff>120614</xdr:rowOff>
    </xdr:to>
    <xdr:sp macro="" textlink="">
      <xdr:nvSpPr>
        <xdr:cNvPr id="773" name="円/楕円 772"/>
        <xdr:cNvSpPr/>
      </xdr:nvSpPr>
      <xdr:spPr>
        <a:xfrm>
          <a:off x="22110700" y="6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113047</xdr:rowOff>
    </xdr:from>
    <xdr:ext cx="313932" cy="259045"/>
    <xdr:sp macro="" textlink="">
      <xdr:nvSpPr>
        <xdr:cNvPr id="774" name="諸支出金該当値テキスト"/>
        <xdr:cNvSpPr txBox="1"/>
      </xdr:nvSpPr>
      <xdr:spPr>
        <a:xfrm>
          <a:off x="22212300" y="662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42527</xdr:rowOff>
    </xdr:from>
    <xdr:to>
      <xdr:col>31</xdr:col>
      <xdr:colOff>85725</xdr:colOff>
      <xdr:row>39</xdr:row>
      <xdr:rowOff>144127</xdr:rowOff>
    </xdr:to>
    <xdr:sp macro="" textlink="">
      <xdr:nvSpPr>
        <xdr:cNvPr id="775" name="円/楕円 774"/>
        <xdr:cNvSpPr/>
      </xdr:nvSpPr>
      <xdr:spPr>
        <a:xfrm>
          <a:off x="212725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135254</xdr:rowOff>
    </xdr:from>
    <xdr:ext cx="313932" cy="259045"/>
    <xdr:sp macro="" textlink="">
      <xdr:nvSpPr>
        <xdr:cNvPr id="776" name="テキスト ボックス 775"/>
        <xdr:cNvSpPr txBox="1"/>
      </xdr:nvSpPr>
      <xdr:spPr>
        <a:xfrm>
          <a:off x="21166333" y="6821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42527</xdr:rowOff>
    </xdr:from>
    <xdr:to>
      <xdr:col>29</xdr:col>
      <xdr:colOff>568325</xdr:colOff>
      <xdr:row>39</xdr:row>
      <xdr:rowOff>144127</xdr:rowOff>
    </xdr:to>
    <xdr:sp macro="" textlink="">
      <xdr:nvSpPr>
        <xdr:cNvPr id="777" name="円/楕円 776"/>
        <xdr:cNvSpPr/>
      </xdr:nvSpPr>
      <xdr:spPr>
        <a:xfrm>
          <a:off x="203835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135254</xdr:rowOff>
    </xdr:from>
    <xdr:ext cx="313932" cy="259045"/>
    <xdr:sp macro="" textlink="">
      <xdr:nvSpPr>
        <xdr:cNvPr id="778" name="テキスト ボックス 777"/>
        <xdr:cNvSpPr txBox="1"/>
      </xdr:nvSpPr>
      <xdr:spPr>
        <a:xfrm>
          <a:off x="20277333" y="6821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38608</xdr:rowOff>
    </xdr:from>
    <xdr:to>
      <xdr:col>28</xdr:col>
      <xdr:colOff>365125</xdr:colOff>
      <xdr:row>39</xdr:row>
      <xdr:rowOff>140208</xdr:rowOff>
    </xdr:to>
    <xdr:sp macro="" textlink="">
      <xdr:nvSpPr>
        <xdr:cNvPr id="779" name="円/楕円 778"/>
        <xdr:cNvSpPr/>
      </xdr:nvSpPr>
      <xdr:spPr>
        <a:xfrm>
          <a:off x="19494500" y="67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131335</xdr:rowOff>
    </xdr:from>
    <xdr:ext cx="313932" cy="259045"/>
    <xdr:sp macro="" textlink="">
      <xdr:nvSpPr>
        <xdr:cNvPr id="780" name="テキスト ボックス 779"/>
        <xdr:cNvSpPr txBox="1"/>
      </xdr:nvSpPr>
      <xdr:spPr>
        <a:xfrm>
          <a:off x="19388333" y="6817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124170</xdr:rowOff>
    </xdr:from>
    <xdr:to>
      <xdr:col>27</xdr:col>
      <xdr:colOff>161925</xdr:colOff>
      <xdr:row>39</xdr:row>
      <xdr:rowOff>54320</xdr:rowOff>
    </xdr:to>
    <xdr:sp macro="" textlink="">
      <xdr:nvSpPr>
        <xdr:cNvPr id="781" name="円/楕円 780"/>
        <xdr:cNvSpPr/>
      </xdr:nvSpPr>
      <xdr:spPr>
        <a:xfrm>
          <a:off x="18605500" y="663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45447</xdr:rowOff>
    </xdr:from>
    <xdr:ext cx="378565" cy="259045"/>
    <xdr:sp macro="" textlink="">
      <xdr:nvSpPr>
        <xdr:cNvPr id="782" name="テキスト ボックス 781"/>
        <xdr:cNvSpPr txBox="1"/>
      </xdr:nvSpPr>
      <xdr:spPr>
        <a:xfrm>
          <a:off x="18467017" y="6731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民生費については、臨時福祉給付金等給付事業経費の増や社会福祉施設の整備事業が行われた結果、</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比べ</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衛生費についても、南部埋立処分地整備事業や新斎苑整備事業などにより、</a:t>
          </a:r>
          <a:r>
            <a:rPr kumimoji="1" lang="ja-JP" altLang="ja-JP" sz="1100">
              <a:solidFill>
                <a:schemeClr val="dk1"/>
              </a:solidFill>
              <a:effectLst/>
              <a:latin typeface="+mn-lt"/>
              <a:ea typeface="+mn-ea"/>
              <a:cs typeface="+mn-cs"/>
            </a:rPr>
            <a:t>前年に比べ増加して</a:t>
          </a:r>
          <a:r>
            <a:rPr kumimoji="1" lang="ja-JP" altLang="en-US"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、消防費</a:t>
          </a:r>
          <a:r>
            <a:rPr kumimoji="1" lang="ja-JP" altLang="en-US"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奈良市・生駒市高機能消防指令センターを生駒市と共同で整備したため</a:t>
          </a:r>
          <a:r>
            <a:rPr kumimoji="1" lang="ja-JP" altLang="en-US" sz="1100">
              <a:solidFill>
                <a:schemeClr val="dk1"/>
              </a:solidFill>
              <a:effectLst/>
              <a:latin typeface="+mn-lt"/>
              <a:ea typeface="+mn-ea"/>
              <a:cs typeface="+mn-cs"/>
            </a:rPr>
            <a:t>一時的な増となり、</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年度に近い額に下がった。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同様に、商工費についても、</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年度に、奈良町南観光案内所を整備したため</a:t>
          </a:r>
          <a:r>
            <a:rPr kumimoji="1" lang="ja-JP" altLang="ja-JP" sz="1100">
              <a:solidFill>
                <a:schemeClr val="dk1"/>
              </a:solidFill>
              <a:effectLst/>
              <a:latin typeface="+mn-lt"/>
              <a:ea typeface="+mn-ea"/>
              <a:cs typeface="+mn-cs"/>
            </a:rPr>
            <a:t>一時的な増となり、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年度に近い額に下がった。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　財政調整基金残高</a:t>
          </a:r>
          <a:r>
            <a:rPr kumimoji="1" lang="ja-JP" altLang="en-US" sz="1100" b="0" i="0" baseline="0">
              <a:solidFill>
                <a:sysClr val="windowText" lastClr="000000"/>
              </a:solidFill>
              <a:effectLst/>
              <a:latin typeface="+mn-lt"/>
              <a:ea typeface="+mn-ea"/>
              <a:cs typeface="+mn-cs"/>
            </a:rPr>
            <a:t>は増加し実質収支額は黒字となったが、</a:t>
          </a:r>
          <a:r>
            <a:rPr kumimoji="1" lang="ja-JP" altLang="ja-JP"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24</a:t>
          </a:r>
          <a:r>
            <a:rPr kumimoji="1" lang="ja-JP" altLang="ja-JP" sz="1100" b="0" i="0" baseline="0">
              <a:solidFill>
                <a:sysClr val="windowText" lastClr="000000"/>
              </a:solidFill>
              <a:effectLst/>
              <a:latin typeface="+mn-lt"/>
              <a:ea typeface="+mn-ea"/>
              <a:cs typeface="+mn-cs"/>
            </a:rPr>
            <a:t>年度以降</a:t>
          </a:r>
          <a:r>
            <a:rPr kumimoji="1" lang="ja-JP" altLang="en-US" sz="1100" b="0" i="0" baseline="0">
              <a:solidFill>
                <a:sysClr val="windowText" lastClr="000000"/>
              </a:solidFill>
              <a:effectLst/>
              <a:latin typeface="+mn-lt"/>
              <a:ea typeface="+mn-ea"/>
              <a:cs typeface="+mn-cs"/>
            </a:rPr>
            <a:t>行ってこなかった</a:t>
          </a:r>
          <a:r>
            <a:rPr kumimoji="1" lang="ja-JP" altLang="ja-JP" sz="1100" b="0" i="0" baseline="0">
              <a:solidFill>
                <a:sysClr val="windowText" lastClr="000000"/>
              </a:solidFill>
              <a:effectLst/>
              <a:latin typeface="+mn-lt"/>
              <a:ea typeface="+mn-ea"/>
              <a:cs typeface="+mn-cs"/>
            </a:rPr>
            <a:t>財政調整基金の取崩しを行</a:t>
          </a:r>
          <a:r>
            <a:rPr kumimoji="1" lang="ja-JP" altLang="en-US" sz="1100" b="0" i="0" baseline="0">
              <a:solidFill>
                <a:sysClr val="windowText" lastClr="000000"/>
              </a:solidFill>
              <a:effectLst/>
              <a:latin typeface="+mn-lt"/>
              <a:ea typeface="+mn-ea"/>
              <a:cs typeface="+mn-cs"/>
            </a:rPr>
            <a:t>ったことと、前年度に</a:t>
          </a:r>
          <a:r>
            <a:rPr kumimoji="1" lang="ja-JP" altLang="ja-JP" sz="1100" b="0" i="0" baseline="0">
              <a:solidFill>
                <a:sysClr val="windowText" lastClr="000000"/>
              </a:solidFill>
              <a:effectLst/>
              <a:latin typeface="+mn-lt"/>
              <a:ea typeface="+mn-ea"/>
              <a:cs typeface="+mn-cs"/>
            </a:rPr>
            <a:t>土地の売却に係る歳入</a:t>
          </a:r>
          <a:r>
            <a:rPr kumimoji="1" lang="ja-JP" altLang="en-US" sz="1100" b="0" i="0" baseline="0">
              <a:solidFill>
                <a:sysClr val="windowText" lastClr="000000"/>
              </a:solidFill>
              <a:effectLst/>
              <a:latin typeface="+mn-lt"/>
              <a:ea typeface="+mn-ea"/>
              <a:cs typeface="+mn-cs"/>
            </a:rPr>
            <a:t>の増加により繰越金が多かったことが主要因であり、財政状況としては、依然として厳しいままである。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今後も、事業の精査、効率的な執行に努め、財政健全化に向けた取組を進め、類似団体に比べ少ない額になっている財政調整基金の確保に努める。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年度決算における全ての会計の実質収支については、</a:t>
          </a:r>
          <a:r>
            <a:rPr kumimoji="1" lang="en-US" altLang="ja-JP" sz="1100">
              <a:solidFill>
                <a:schemeClr val="dk1"/>
              </a:solidFill>
              <a:effectLst/>
              <a:latin typeface="+mn-lt"/>
              <a:ea typeface="+mn-ea"/>
              <a:cs typeface="+mn-cs"/>
            </a:rPr>
            <a:t>5,539</a:t>
          </a:r>
          <a:r>
            <a:rPr kumimoji="1" lang="ja-JP" altLang="ja-JP" sz="1100">
              <a:solidFill>
                <a:schemeClr val="dk1"/>
              </a:solidFill>
              <a:effectLst/>
              <a:latin typeface="+mn-lt"/>
              <a:ea typeface="+mn-ea"/>
              <a:cs typeface="+mn-cs"/>
            </a:rPr>
            <a:t>百万円の黒字であった。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5,267</a:t>
          </a:r>
          <a:r>
            <a:rPr kumimoji="1" lang="ja-JP" altLang="ja-JP" sz="1100">
              <a:solidFill>
                <a:schemeClr val="dk1"/>
              </a:solidFill>
              <a:effectLst/>
              <a:latin typeface="+mn-lt"/>
              <a:ea typeface="+mn-ea"/>
              <a:cs typeface="+mn-cs"/>
            </a:rPr>
            <a:t>百万円の黒字であったことから、黒字が</a:t>
          </a:r>
          <a:r>
            <a:rPr kumimoji="1" lang="en-US" altLang="ja-JP" sz="1100">
              <a:solidFill>
                <a:schemeClr val="dk1"/>
              </a:solidFill>
              <a:effectLst/>
              <a:latin typeface="+mn-lt"/>
              <a:ea typeface="+mn-ea"/>
              <a:cs typeface="+mn-cs"/>
            </a:rPr>
            <a:t>272</a:t>
          </a:r>
          <a:r>
            <a:rPr kumimoji="1" lang="ja-JP" altLang="ja-JP" sz="1100">
              <a:solidFill>
                <a:schemeClr val="dk1"/>
              </a:solidFill>
              <a:effectLst/>
              <a:latin typeface="+mn-lt"/>
              <a:ea typeface="+mn-ea"/>
              <a:cs typeface="+mn-cs"/>
            </a:rPr>
            <a:t>百万円改善し、連結実質黒字比率は</a:t>
          </a:r>
          <a:r>
            <a:rPr kumimoji="1" lang="en-US" altLang="ja-JP" sz="1100">
              <a:solidFill>
                <a:schemeClr val="dk1"/>
              </a:solidFill>
              <a:effectLst/>
              <a:latin typeface="+mn-lt"/>
              <a:ea typeface="+mn-ea"/>
              <a:cs typeface="+mn-cs"/>
            </a:rPr>
            <a:t>7.38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比で</a:t>
          </a:r>
          <a:r>
            <a:rPr kumimoji="1" lang="en-US" altLang="ja-JP" sz="1100">
              <a:solidFill>
                <a:schemeClr val="dk1"/>
              </a:solidFill>
              <a:effectLst/>
              <a:latin typeface="+mn-lt"/>
              <a:ea typeface="+mn-ea"/>
              <a:cs typeface="+mn-cs"/>
            </a:rPr>
            <a:t>0.36</a:t>
          </a:r>
          <a:r>
            <a:rPr kumimoji="1" lang="ja-JP" altLang="ja-JP" sz="1100">
              <a:solidFill>
                <a:schemeClr val="dk1"/>
              </a:solidFill>
              <a:effectLst/>
              <a:latin typeface="+mn-lt"/>
              <a:ea typeface="+mn-ea"/>
              <a:cs typeface="+mn-cs"/>
            </a:rPr>
            <a:t>ポイント改善している。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主な要因としては、一般会計</a:t>
          </a:r>
          <a:r>
            <a:rPr kumimoji="1" lang="ja-JP" altLang="ja-JP" sz="1100">
              <a:solidFill>
                <a:schemeClr val="dk1"/>
              </a:solidFill>
              <a:effectLst/>
              <a:latin typeface="+mn-lt"/>
              <a:ea typeface="+mn-ea"/>
              <a:cs typeface="+mn-cs"/>
            </a:rPr>
            <a:t>において、</a:t>
          </a:r>
          <a:r>
            <a:rPr kumimoji="1" lang="ja-JP" altLang="en-US" sz="1100">
              <a:solidFill>
                <a:schemeClr val="dk1"/>
              </a:solidFill>
              <a:effectLst/>
              <a:latin typeface="+mn-lt"/>
              <a:ea typeface="+mn-ea"/>
              <a:cs typeface="+mn-cs"/>
            </a:rPr>
            <a:t>地方税の減収等により</a:t>
          </a:r>
          <a:r>
            <a:rPr kumimoji="1" lang="en-US" altLang="ja-JP" sz="1100">
              <a:solidFill>
                <a:schemeClr val="dk1"/>
              </a:solidFill>
              <a:effectLst/>
              <a:latin typeface="+mn-lt"/>
              <a:ea typeface="+mn-ea"/>
              <a:cs typeface="+mn-cs"/>
            </a:rPr>
            <a:t>1,330</a:t>
          </a:r>
          <a:r>
            <a:rPr kumimoji="1" lang="ja-JP" altLang="en-US" sz="1100">
              <a:solidFill>
                <a:schemeClr val="dk1"/>
              </a:solidFill>
              <a:effectLst/>
              <a:latin typeface="+mn-lt"/>
              <a:ea typeface="+mn-ea"/>
              <a:cs typeface="+mn-cs"/>
            </a:rPr>
            <a:t>百万円黒字額が減額されたものの、水道事業会計</a:t>
          </a:r>
          <a:r>
            <a:rPr kumimoji="1" lang="ja-JP" altLang="ja-JP" sz="1100">
              <a:solidFill>
                <a:schemeClr val="dk1"/>
              </a:solidFill>
              <a:effectLst/>
              <a:latin typeface="+mn-lt"/>
              <a:ea typeface="+mn-ea"/>
              <a:cs typeface="+mn-cs"/>
            </a:rPr>
            <a:t>において、</a:t>
          </a:r>
          <a:r>
            <a:rPr kumimoji="1" lang="ja-JP" altLang="en-US" sz="1100">
              <a:solidFill>
                <a:schemeClr val="dk1"/>
              </a:solidFill>
              <a:effectLst/>
              <a:latin typeface="+mn-lt"/>
              <a:ea typeface="+mn-ea"/>
              <a:cs typeface="+mn-cs"/>
            </a:rPr>
            <a:t>水道料金収入の増加等により</a:t>
          </a:r>
          <a:r>
            <a:rPr kumimoji="1" lang="en-US" altLang="ja-JP" sz="1100">
              <a:solidFill>
                <a:schemeClr val="dk1"/>
              </a:solidFill>
              <a:effectLst/>
              <a:latin typeface="+mn-lt"/>
              <a:ea typeface="+mn-ea"/>
              <a:cs typeface="+mn-cs"/>
            </a:rPr>
            <a:t>1,193</a:t>
          </a:r>
          <a:r>
            <a:rPr kumimoji="1" lang="ja-JP" altLang="en-US" sz="1100">
              <a:solidFill>
                <a:schemeClr val="dk1"/>
              </a:solidFill>
              <a:effectLst/>
              <a:latin typeface="+mn-lt"/>
              <a:ea typeface="+mn-ea"/>
              <a:cs typeface="+mn-cs"/>
            </a:rPr>
            <a:t>百万円、下水道事業会計において</a:t>
          </a:r>
          <a:r>
            <a:rPr kumimoji="1" lang="en-US" altLang="ja-JP" sz="1100">
              <a:solidFill>
                <a:schemeClr val="dk1"/>
              </a:solidFill>
              <a:effectLst/>
              <a:latin typeface="+mn-lt"/>
              <a:ea typeface="+mn-ea"/>
              <a:cs typeface="+mn-cs"/>
            </a:rPr>
            <a:t>214</a:t>
          </a:r>
          <a:r>
            <a:rPr kumimoji="1" lang="ja-JP" altLang="en-US" sz="1100">
              <a:solidFill>
                <a:schemeClr val="dk1"/>
              </a:solidFill>
              <a:effectLst/>
              <a:latin typeface="+mn-lt"/>
              <a:ea typeface="+mn-ea"/>
              <a:cs typeface="+mn-cs"/>
            </a:rPr>
            <a:t>百万円、国民健康保険特別会計において</a:t>
          </a:r>
          <a:r>
            <a:rPr kumimoji="1" lang="en-US" altLang="ja-JP" sz="1100">
              <a:solidFill>
                <a:schemeClr val="dk1"/>
              </a:solidFill>
              <a:effectLst/>
              <a:latin typeface="+mn-lt"/>
              <a:ea typeface="+mn-ea"/>
              <a:cs typeface="+mn-cs"/>
            </a:rPr>
            <a:t>188</a:t>
          </a:r>
          <a:r>
            <a:rPr kumimoji="1" lang="ja-JP" altLang="en-US" sz="1100">
              <a:solidFill>
                <a:schemeClr val="dk1"/>
              </a:solidFill>
              <a:effectLst/>
              <a:latin typeface="+mn-lt"/>
              <a:ea typeface="+mn-ea"/>
              <a:cs typeface="+mn-cs"/>
            </a:rPr>
            <a:t>百万円、それぞれ黒字が増えたためとなっている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126719276</v>
      </c>
      <c r="BO4" s="411"/>
      <c r="BP4" s="411"/>
      <c r="BQ4" s="411"/>
      <c r="BR4" s="411"/>
      <c r="BS4" s="411"/>
      <c r="BT4" s="411"/>
      <c r="BU4" s="412"/>
      <c r="BV4" s="410">
        <v>127501409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0.6</v>
      </c>
      <c r="CU4" s="588"/>
      <c r="CV4" s="588"/>
      <c r="CW4" s="588"/>
      <c r="CX4" s="588"/>
      <c r="CY4" s="588"/>
      <c r="CZ4" s="588"/>
      <c r="DA4" s="589"/>
      <c r="DB4" s="587">
        <v>2.2999999999999998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126155277</v>
      </c>
      <c r="BO5" s="416"/>
      <c r="BP5" s="416"/>
      <c r="BQ5" s="416"/>
      <c r="BR5" s="416"/>
      <c r="BS5" s="416"/>
      <c r="BT5" s="416"/>
      <c r="BU5" s="417"/>
      <c r="BV5" s="415">
        <v>125624799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100.9</v>
      </c>
      <c r="CU5" s="386"/>
      <c r="CV5" s="386"/>
      <c r="CW5" s="386"/>
      <c r="CX5" s="386"/>
      <c r="CY5" s="386"/>
      <c r="CZ5" s="386"/>
      <c r="DA5" s="387"/>
      <c r="DB5" s="385">
        <v>97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563999</v>
      </c>
      <c r="BO6" s="416"/>
      <c r="BP6" s="416"/>
      <c r="BQ6" s="416"/>
      <c r="BR6" s="416"/>
      <c r="BS6" s="416"/>
      <c r="BT6" s="416"/>
      <c r="BU6" s="417"/>
      <c r="BV6" s="415">
        <v>1876610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109.3</v>
      </c>
      <c r="CU6" s="562"/>
      <c r="CV6" s="562"/>
      <c r="CW6" s="562"/>
      <c r="CX6" s="562"/>
      <c r="CY6" s="562"/>
      <c r="CZ6" s="562"/>
      <c r="DA6" s="563"/>
      <c r="DB6" s="561">
        <v>105.9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141574</v>
      </c>
      <c r="BO7" s="416"/>
      <c r="BP7" s="416"/>
      <c r="BQ7" s="416"/>
      <c r="BR7" s="416"/>
      <c r="BS7" s="416"/>
      <c r="BT7" s="416"/>
      <c r="BU7" s="417"/>
      <c r="BV7" s="415">
        <v>124472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75022708</v>
      </c>
      <c r="CU7" s="416"/>
      <c r="CV7" s="416"/>
      <c r="CW7" s="416"/>
      <c r="CX7" s="416"/>
      <c r="CY7" s="416"/>
      <c r="CZ7" s="416"/>
      <c r="DA7" s="417"/>
      <c r="DB7" s="415">
        <v>75017802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422425</v>
      </c>
      <c r="BO8" s="416"/>
      <c r="BP8" s="416"/>
      <c r="BQ8" s="416"/>
      <c r="BR8" s="416"/>
      <c r="BS8" s="416"/>
      <c r="BT8" s="416"/>
      <c r="BU8" s="417"/>
      <c r="BV8" s="415">
        <v>1752138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0.76</v>
      </c>
      <c r="CU8" s="525"/>
      <c r="CV8" s="525"/>
      <c r="CW8" s="525"/>
      <c r="CX8" s="525"/>
      <c r="CY8" s="525"/>
      <c r="CZ8" s="525"/>
      <c r="DA8" s="526"/>
      <c r="DB8" s="524">
        <v>0.75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360310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-1329713</v>
      </c>
      <c r="BO9" s="416"/>
      <c r="BP9" s="416"/>
      <c r="BQ9" s="416"/>
      <c r="BR9" s="416"/>
      <c r="BS9" s="416"/>
      <c r="BT9" s="416"/>
      <c r="BU9" s="417"/>
      <c r="BV9" s="415">
        <v>1701779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22.5</v>
      </c>
      <c r="CU9" s="386"/>
      <c r="CV9" s="386"/>
      <c r="CW9" s="386"/>
      <c r="CX9" s="386"/>
      <c r="CY9" s="386"/>
      <c r="CZ9" s="386"/>
      <c r="DA9" s="387"/>
      <c r="DB9" s="385">
        <v>21.5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366591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708</v>
      </c>
      <c r="BO10" s="416"/>
      <c r="BP10" s="416"/>
      <c r="BQ10" s="416"/>
      <c r="BR10" s="416"/>
      <c r="BS10" s="416"/>
      <c r="BT10" s="416"/>
      <c r="BU10" s="417"/>
      <c r="BV10" s="415">
        <v>854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360459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424754</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357465</v>
      </c>
      <c r="S13" s="517"/>
      <c r="T13" s="517"/>
      <c r="U13" s="517"/>
      <c r="V13" s="518"/>
      <c r="W13" s="504" t="s">
        <v>124</v>
      </c>
      <c r="X13" s="428"/>
      <c r="Y13" s="428"/>
      <c r="Z13" s="428"/>
      <c r="AA13" s="428"/>
      <c r="AB13" s="429"/>
      <c r="AC13" s="391">
        <v>2308</v>
      </c>
      <c r="AD13" s="392"/>
      <c r="AE13" s="392"/>
      <c r="AF13" s="392"/>
      <c r="AG13" s="393"/>
      <c r="AH13" s="391">
        <v>2244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-1753759</v>
      </c>
      <c r="BO13" s="416"/>
      <c r="BP13" s="416"/>
      <c r="BQ13" s="416"/>
      <c r="BR13" s="416"/>
      <c r="BS13" s="416"/>
      <c r="BT13" s="416"/>
      <c r="BU13" s="417"/>
      <c r="BV13" s="415">
        <v>1702633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13.1</v>
      </c>
      <c r="CU13" s="386"/>
      <c r="CV13" s="386"/>
      <c r="CW13" s="386"/>
      <c r="CX13" s="386"/>
      <c r="CY13" s="386"/>
      <c r="CZ13" s="386"/>
      <c r="DA13" s="387"/>
      <c r="DB13" s="385">
        <v>13.4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362074</v>
      </c>
      <c r="S14" s="517"/>
      <c r="T14" s="517"/>
      <c r="U14" s="517"/>
      <c r="V14" s="518"/>
      <c r="W14" s="519"/>
      <c r="X14" s="431"/>
      <c r="Y14" s="431"/>
      <c r="Z14" s="431"/>
      <c r="AA14" s="431"/>
      <c r="AB14" s="432"/>
      <c r="AC14" s="509">
        <v>1.5</v>
      </c>
      <c r="AD14" s="510"/>
      <c r="AE14" s="510"/>
      <c r="AF14" s="510"/>
      <c r="AG14" s="511"/>
      <c r="AH14" s="509">
        <v>1.5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166.1</v>
      </c>
      <c r="CU14" s="488"/>
      <c r="CV14" s="488"/>
      <c r="CW14" s="488"/>
      <c r="CX14" s="488"/>
      <c r="CY14" s="488"/>
      <c r="CZ14" s="488"/>
      <c r="DA14" s="489"/>
      <c r="DB14" s="520">
        <v>171.5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359176</v>
      </c>
      <c r="S15" s="517"/>
      <c r="T15" s="517"/>
      <c r="U15" s="517"/>
      <c r="V15" s="518"/>
      <c r="W15" s="504" t="s">
        <v>131</v>
      </c>
      <c r="X15" s="428"/>
      <c r="Y15" s="428"/>
      <c r="Z15" s="428"/>
      <c r="AA15" s="428"/>
      <c r="AB15" s="429"/>
      <c r="AC15" s="391">
        <v>27796</v>
      </c>
      <c r="AD15" s="392"/>
      <c r="AE15" s="392"/>
      <c r="AF15" s="392"/>
      <c r="AG15" s="393"/>
      <c r="AH15" s="391">
        <v>28515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43186249</v>
      </c>
      <c r="BO15" s="411"/>
      <c r="BP15" s="411"/>
      <c r="BQ15" s="411"/>
      <c r="BR15" s="411"/>
      <c r="BS15" s="411"/>
      <c r="BT15" s="411"/>
      <c r="BU15" s="412"/>
      <c r="BV15" s="410">
        <v>42060505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18.600000000000001</v>
      </c>
      <c r="AD16" s="510"/>
      <c r="AE16" s="510"/>
      <c r="AF16" s="510"/>
      <c r="AG16" s="511"/>
      <c r="AH16" s="509">
        <v>19.100000000000001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56150948</v>
      </c>
      <c r="BO16" s="416"/>
      <c r="BP16" s="416"/>
      <c r="BQ16" s="416"/>
      <c r="BR16" s="416"/>
      <c r="BS16" s="416"/>
      <c r="BT16" s="416"/>
      <c r="BU16" s="417"/>
      <c r="BV16" s="415">
        <v>55337105</v>
      </c>
      <c r="BW16" s="416"/>
      <c r="BX16" s="416"/>
      <c r="BY16" s="416"/>
      <c r="BZ16" s="416"/>
      <c r="CA16" s="416"/>
      <c r="CB16" s="416"/>
      <c r="CC16" s="417"/>
      <c r="CD16" s="154"/>
      <c r="CE16" s="413" t="s">
        <v>137</v>
      </c>
      <c r="CF16" s="413"/>
      <c r="CG16" s="413"/>
      <c r="CH16" s="413"/>
      <c r="CI16" s="413"/>
      <c r="CJ16" s="413"/>
      <c r="CK16" s="413"/>
      <c r="CL16" s="413"/>
      <c r="CM16" s="413"/>
      <c r="CN16" s="413"/>
      <c r="CO16" s="413"/>
      <c r="CP16" s="413"/>
      <c r="CQ16" s="413"/>
      <c r="CR16" s="413"/>
      <c r="CS16" s="414"/>
      <c r="CT16" s="385" t="s">
        <v>138</v>
      </c>
      <c r="CU16" s="386"/>
      <c r="CV16" s="386"/>
      <c r="CW16" s="386"/>
      <c r="CX16" s="386"/>
      <c r="CY16" s="386"/>
      <c r="CZ16" s="386"/>
      <c r="DA16" s="387"/>
      <c r="DB16" s="385" t="s">
        <v>121</v>
      </c>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139</v>
      </c>
      <c r="N17" s="499"/>
      <c r="O17" s="499"/>
      <c r="P17" s="499"/>
      <c r="Q17" s="500"/>
      <c r="R17" s="501" t="s">
        <v>140</v>
      </c>
      <c r="S17" s="502"/>
      <c r="T17" s="502"/>
      <c r="U17" s="502"/>
      <c r="V17" s="503"/>
      <c r="W17" s="504" t="s">
        <v>141</v>
      </c>
      <c r="X17" s="428"/>
      <c r="Y17" s="428"/>
      <c r="Z17" s="428"/>
      <c r="AA17" s="428"/>
      <c r="AB17" s="429"/>
      <c r="AC17" s="391">
        <v>119229</v>
      </c>
      <c r="AD17" s="392"/>
      <c r="AE17" s="392"/>
      <c r="AF17" s="392"/>
      <c r="AG17" s="393"/>
      <c r="AH17" s="391">
        <v>118691</v>
      </c>
      <c r="AI17" s="392"/>
      <c r="AJ17" s="392"/>
      <c r="AK17" s="392"/>
      <c r="AL17" s="394"/>
      <c r="AM17" s="484"/>
      <c r="AN17" s="389"/>
      <c r="AO17" s="389"/>
      <c r="AP17" s="389"/>
      <c r="AQ17" s="389"/>
      <c r="AR17" s="389"/>
      <c r="AS17" s="389"/>
      <c r="AT17" s="390"/>
      <c r="AU17" s="472"/>
      <c r="AV17" s="473"/>
      <c r="AW17" s="473"/>
      <c r="AX17" s="473"/>
      <c r="AY17" s="395" t="s">
        <v>142</v>
      </c>
      <c r="AZ17" s="396"/>
      <c r="BA17" s="396"/>
      <c r="BB17" s="396"/>
      <c r="BC17" s="396"/>
      <c r="BD17" s="396"/>
      <c r="BE17" s="396"/>
      <c r="BF17" s="396"/>
      <c r="BG17" s="396"/>
      <c r="BH17" s="396"/>
      <c r="BI17" s="396"/>
      <c r="BJ17" s="396"/>
      <c r="BK17" s="396"/>
      <c r="BL17" s="396"/>
      <c r="BM17" s="397"/>
      <c r="BN17" s="415">
        <v>55972513</v>
      </c>
      <c r="BO17" s="416"/>
      <c r="BP17" s="416"/>
      <c r="BQ17" s="416"/>
      <c r="BR17" s="416"/>
      <c r="BS17" s="416"/>
      <c r="BT17" s="416"/>
      <c r="BU17" s="417"/>
      <c r="BV17" s="415">
        <v>54254906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143</v>
      </c>
      <c r="C18" s="478"/>
      <c r="D18" s="478"/>
      <c r="E18" s="479"/>
      <c r="F18" s="479"/>
      <c r="G18" s="479"/>
      <c r="H18" s="479"/>
      <c r="I18" s="479"/>
      <c r="J18" s="479"/>
      <c r="K18" s="479"/>
      <c r="L18" s="480">
        <v>276.94</v>
      </c>
      <c r="M18" s="480"/>
      <c r="N18" s="480"/>
      <c r="O18" s="480"/>
      <c r="P18" s="480"/>
      <c r="Q18" s="480"/>
      <c r="R18" s="481"/>
      <c r="S18" s="481"/>
      <c r="T18" s="481"/>
      <c r="U18" s="481"/>
      <c r="V18" s="482"/>
      <c r="W18" s="496"/>
      <c r="X18" s="497"/>
      <c r="Y18" s="497"/>
      <c r="Z18" s="497"/>
      <c r="AA18" s="497"/>
      <c r="AB18" s="505"/>
      <c r="AC18" s="379">
        <v>79.8</v>
      </c>
      <c r="AD18" s="380"/>
      <c r="AE18" s="380"/>
      <c r="AF18" s="380"/>
      <c r="AG18" s="483"/>
      <c r="AH18" s="379">
        <v>79.400000000000006</v>
      </c>
      <c r="AI18" s="380"/>
      <c r="AJ18" s="380"/>
      <c r="AK18" s="380"/>
      <c r="AL18" s="381"/>
      <c r="AM18" s="484"/>
      <c r="AN18" s="389"/>
      <c r="AO18" s="389"/>
      <c r="AP18" s="389"/>
      <c r="AQ18" s="389"/>
      <c r="AR18" s="389"/>
      <c r="AS18" s="389"/>
      <c r="AT18" s="390"/>
      <c r="AU18" s="472"/>
      <c r="AV18" s="473"/>
      <c r="AW18" s="473"/>
      <c r="AX18" s="473"/>
      <c r="AY18" s="395" t="s">
        <v>144</v>
      </c>
      <c r="AZ18" s="396"/>
      <c r="BA18" s="396"/>
      <c r="BB18" s="396"/>
      <c r="BC18" s="396"/>
      <c r="BD18" s="396"/>
      <c r="BE18" s="396"/>
      <c r="BF18" s="396"/>
      <c r="BG18" s="396"/>
      <c r="BH18" s="396"/>
      <c r="BI18" s="396"/>
      <c r="BJ18" s="396"/>
      <c r="BK18" s="396"/>
      <c r="BL18" s="396"/>
      <c r="BM18" s="397"/>
      <c r="BN18" s="415">
        <v>75863679</v>
      </c>
      <c r="BO18" s="416"/>
      <c r="BP18" s="416"/>
      <c r="BQ18" s="416"/>
      <c r="BR18" s="416"/>
      <c r="BS18" s="416"/>
      <c r="BT18" s="416"/>
      <c r="BU18" s="417"/>
      <c r="BV18" s="415">
        <v>76146879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145</v>
      </c>
      <c r="C19" s="478"/>
      <c r="D19" s="478"/>
      <c r="E19" s="479"/>
      <c r="F19" s="479"/>
      <c r="G19" s="479"/>
      <c r="H19" s="479"/>
      <c r="I19" s="479"/>
      <c r="J19" s="479"/>
      <c r="K19" s="479"/>
      <c r="L19" s="485">
        <v>1301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146</v>
      </c>
      <c r="AZ19" s="396"/>
      <c r="BA19" s="396"/>
      <c r="BB19" s="396"/>
      <c r="BC19" s="396"/>
      <c r="BD19" s="396"/>
      <c r="BE19" s="396"/>
      <c r="BF19" s="396"/>
      <c r="BG19" s="396"/>
      <c r="BH19" s="396"/>
      <c r="BI19" s="396"/>
      <c r="BJ19" s="396"/>
      <c r="BK19" s="396"/>
      <c r="BL19" s="396"/>
      <c r="BM19" s="397"/>
      <c r="BN19" s="415">
        <v>82220595</v>
      </c>
      <c r="BO19" s="416"/>
      <c r="BP19" s="416"/>
      <c r="BQ19" s="416"/>
      <c r="BR19" s="416"/>
      <c r="BS19" s="416"/>
      <c r="BT19" s="416"/>
      <c r="BU19" s="417"/>
      <c r="BV19" s="415">
        <v>84215055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147</v>
      </c>
      <c r="C20" s="478"/>
      <c r="D20" s="478"/>
      <c r="E20" s="479"/>
      <c r="F20" s="479"/>
      <c r="G20" s="479"/>
      <c r="H20" s="479"/>
      <c r="I20" s="479"/>
      <c r="J20" s="479"/>
      <c r="K20" s="479"/>
      <c r="L20" s="485">
        <v>148920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148</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149</v>
      </c>
      <c r="C22" s="445"/>
      <c r="D22" s="446"/>
      <c r="E22" s="453" t="s">
        <v>1</v>
      </c>
      <c r="F22" s="428"/>
      <c r="G22" s="428"/>
      <c r="H22" s="428"/>
      <c r="I22" s="428"/>
      <c r="J22" s="428"/>
      <c r="K22" s="429"/>
      <c r="L22" s="453" t="s">
        <v>150</v>
      </c>
      <c r="M22" s="428"/>
      <c r="N22" s="428"/>
      <c r="O22" s="428"/>
      <c r="P22" s="429"/>
      <c r="Q22" s="438" t="s">
        <v>151</v>
      </c>
      <c r="R22" s="439"/>
      <c r="S22" s="439"/>
      <c r="T22" s="439"/>
      <c r="U22" s="439"/>
      <c r="V22" s="454"/>
      <c r="W22" s="456" t="s">
        <v>152</v>
      </c>
      <c r="X22" s="445"/>
      <c r="Y22" s="446"/>
      <c r="Z22" s="453" t="s">
        <v>1</v>
      </c>
      <c r="AA22" s="428"/>
      <c r="AB22" s="428"/>
      <c r="AC22" s="428"/>
      <c r="AD22" s="428"/>
      <c r="AE22" s="428"/>
      <c r="AF22" s="428"/>
      <c r="AG22" s="429"/>
      <c r="AH22" s="427" t="s">
        <v>153</v>
      </c>
      <c r="AI22" s="428"/>
      <c r="AJ22" s="428"/>
      <c r="AK22" s="428"/>
      <c r="AL22" s="429"/>
      <c r="AM22" s="427" t="s">
        <v>154</v>
      </c>
      <c r="AN22" s="433"/>
      <c r="AO22" s="433"/>
      <c r="AP22" s="433"/>
      <c r="AQ22" s="433"/>
      <c r="AR22" s="434"/>
      <c r="AS22" s="438" t="s">
        <v>151</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155</v>
      </c>
      <c r="AZ23" s="408"/>
      <c r="BA23" s="408"/>
      <c r="BB23" s="408"/>
      <c r="BC23" s="408"/>
      <c r="BD23" s="408"/>
      <c r="BE23" s="408"/>
      <c r="BF23" s="408"/>
      <c r="BG23" s="408"/>
      <c r="BH23" s="408"/>
      <c r="BI23" s="408"/>
      <c r="BJ23" s="408"/>
      <c r="BK23" s="408"/>
      <c r="BL23" s="408"/>
      <c r="BM23" s="409"/>
      <c r="BN23" s="415">
        <v>209189282</v>
      </c>
      <c r="BO23" s="416"/>
      <c r="BP23" s="416"/>
      <c r="BQ23" s="416"/>
      <c r="BR23" s="416"/>
      <c r="BS23" s="416"/>
      <c r="BT23" s="416"/>
      <c r="BU23" s="417"/>
      <c r="BV23" s="415">
        <v>212816631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156</v>
      </c>
      <c r="F24" s="389"/>
      <c r="G24" s="389"/>
      <c r="H24" s="389"/>
      <c r="I24" s="389"/>
      <c r="J24" s="389"/>
      <c r="K24" s="390"/>
      <c r="L24" s="391">
        <v>1</v>
      </c>
      <c r="M24" s="392"/>
      <c r="N24" s="392"/>
      <c r="O24" s="392"/>
      <c r="P24" s="393"/>
      <c r="Q24" s="391">
        <v>10480</v>
      </c>
      <c r="R24" s="392"/>
      <c r="S24" s="392"/>
      <c r="T24" s="392"/>
      <c r="U24" s="392"/>
      <c r="V24" s="393"/>
      <c r="W24" s="457"/>
      <c r="X24" s="448"/>
      <c r="Y24" s="449"/>
      <c r="Z24" s="388" t="s">
        <v>157</v>
      </c>
      <c r="AA24" s="389"/>
      <c r="AB24" s="389"/>
      <c r="AC24" s="389"/>
      <c r="AD24" s="389"/>
      <c r="AE24" s="389"/>
      <c r="AF24" s="389"/>
      <c r="AG24" s="390"/>
      <c r="AH24" s="391">
        <v>2302</v>
      </c>
      <c r="AI24" s="392"/>
      <c r="AJ24" s="392"/>
      <c r="AK24" s="392"/>
      <c r="AL24" s="393"/>
      <c r="AM24" s="391">
        <v>7428554</v>
      </c>
      <c r="AN24" s="392"/>
      <c r="AO24" s="392"/>
      <c r="AP24" s="392"/>
      <c r="AQ24" s="392"/>
      <c r="AR24" s="393"/>
      <c r="AS24" s="391">
        <v>3227</v>
      </c>
      <c r="AT24" s="392"/>
      <c r="AU24" s="392"/>
      <c r="AV24" s="392"/>
      <c r="AW24" s="392"/>
      <c r="AX24" s="394"/>
      <c r="AY24" s="382" t="s">
        <v>158</v>
      </c>
      <c r="AZ24" s="383"/>
      <c r="BA24" s="383"/>
      <c r="BB24" s="383"/>
      <c r="BC24" s="383"/>
      <c r="BD24" s="383"/>
      <c r="BE24" s="383"/>
      <c r="BF24" s="383"/>
      <c r="BG24" s="383"/>
      <c r="BH24" s="383"/>
      <c r="BI24" s="383"/>
      <c r="BJ24" s="383"/>
      <c r="BK24" s="383"/>
      <c r="BL24" s="383"/>
      <c r="BM24" s="384"/>
      <c r="BN24" s="415">
        <v>95803820</v>
      </c>
      <c r="BO24" s="416"/>
      <c r="BP24" s="416"/>
      <c r="BQ24" s="416"/>
      <c r="BR24" s="416"/>
      <c r="BS24" s="416"/>
      <c r="BT24" s="416"/>
      <c r="BU24" s="417"/>
      <c r="BV24" s="415">
        <v>96912049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159</v>
      </c>
      <c r="F25" s="389"/>
      <c r="G25" s="389"/>
      <c r="H25" s="389"/>
      <c r="I25" s="389"/>
      <c r="J25" s="389"/>
      <c r="K25" s="390"/>
      <c r="L25" s="391">
        <v>2</v>
      </c>
      <c r="M25" s="392"/>
      <c r="N25" s="392"/>
      <c r="O25" s="392"/>
      <c r="P25" s="393"/>
      <c r="Q25" s="391">
        <v>8850</v>
      </c>
      <c r="R25" s="392"/>
      <c r="S25" s="392"/>
      <c r="T25" s="392"/>
      <c r="U25" s="392"/>
      <c r="V25" s="393"/>
      <c r="W25" s="457"/>
      <c r="X25" s="448"/>
      <c r="Y25" s="449"/>
      <c r="Z25" s="388" t="s">
        <v>160</v>
      </c>
      <c r="AA25" s="389"/>
      <c r="AB25" s="389"/>
      <c r="AC25" s="389"/>
      <c r="AD25" s="389"/>
      <c r="AE25" s="389"/>
      <c r="AF25" s="389"/>
      <c r="AG25" s="390"/>
      <c r="AH25" s="391">
        <v>381</v>
      </c>
      <c r="AI25" s="392"/>
      <c r="AJ25" s="392"/>
      <c r="AK25" s="392"/>
      <c r="AL25" s="393"/>
      <c r="AM25" s="391">
        <v>1199388</v>
      </c>
      <c r="AN25" s="392"/>
      <c r="AO25" s="392"/>
      <c r="AP25" s="392"/>
      <c r="AQ25" s="392"/>
      <c r="AR25" s="393"/>
      <c r="AS25" s="391">
        <v>3148</v>
      </c>
      <c r="AT25" s="392"/>
      <c r="AU25" s="392"/>
      <c r="AV25" s="392"/>
      <c r="AW25" s="392"/>
      <c r="AX25" s="394"/>
      <c r="AY25" s="407" t="s">
        <v>161</v>
      </c>
      <c r="AZ25" s="408"/>
      <c r="BA25" s="408"/>
      <c r="BB25" s="408"/>
      <c r="BC25" s="408"/>
      <c r="BD25" s="408"/>
      <c r="BE25" s="408"/>
      <c r="BF25" s="408"/>
      <c r="BG25" s="408"/>
      <c r="BH25" s="408"/>
      <c r="BI25" s="408"/>
      <c r="BJ25" s="408"/>
      <c r="BK25" s="408"/>
      <c r="BL25" s="408"/>
      <c r="BM25" s="409"/>
      <c r="BN25" s="410">
        <v>16817472</v>
      </c>
      <c r="BO25" s="411"/>
      <c r="BP25" s="411"/>
      <c r="BQ25" s="411"/>
      <c r="BR25" s="411"/>
      <c r="BS25" s="411"/>
      <c r="BT25" s="411"/>
      <c r="BU25" s="412"/>
      <c r="BV25" s="410">
        <v>14592341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162</v>
      </c>
      <c r="F26" s="389"/>
      <c r="G26" s="389"/>
      <c r="H26" s="389"/>
      <c r="I26" s="389"/>
      <c r="J26" s="389"/>
      <c r="K26" s="390"/>
      <c r="L26" s="391">
        <v>1</v>
      </c>
      <c r="M26" s="392"/>
      <c r="N26" s="392"/>
      <c r="O26" s="392"/>
      <c r="P26" s="393"/>
      <c r="Q26" s="391">
        <v>7330</v>
      </c>
      <c r="R26" s="392"/>
      <c r="S26" s="392"/>
      <c r="T26" s="392"/>
      <c r="U26" s="392"/>
      <c r="V26" s="393"/>
      <c r="W26" s="457"/>
      <c r="X26" s="448"/>
      <c r="Y26" s="449"/>
      <c r="Z26" s="388" t="s">
        <v>163</v>
      </c>
      <c r="AA26" s="470"/>
      <c r="AB26" s="470"/>
      <c r="AC26" s="470"/>
      <c r="AD26" s="470"/>
      <c r="AE26" s="470"/>
      <c r="AF26" s="470"/>
      <c r="AG26" s="471"/>
      <c r="AH26" s="391">
        <v>341</v>
      </c>
      <c r="AI26" s="392"/>
      <c r="AJ26" s="392"/>
      <c r="AK26" s="392"/>
      <c r="AL26" s="393"/>
      <c r="AM26" s="391">
        <v>1191795</v>
      </c>
      <c r="AN26" s="392"/>
      <c r="AO26" s="392"/>
      <c r="AP26" s="392"/>
      <c r="AQ26" s="392"/>
      <c r="AR26" s="393"/>
      <c r="AS26" s="391">
        <v>3495</v>
      </c>
      <c r="AT26" s="392"/>
      <c r="AU26" s="392"/>
      <c r="AV26" s="392"/>
      <c r="AW26" s="392"/>
      <c r="AX26" s="394"/>
      <c r="AY26" s="424" t="s">
        <v>164</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165</v>
      </c>
      <c r="F27" s="389"/>
      <c r="G27" s="389"/>
      <c r="H27" s="389"/>
      <c r="I27" s="389"/>
      <c r="J27" s="389"/>
      <c r="K27" s="390"/>
      <c r="L27" s="391">
        <v>1</v>
      </c>
      <c r="M27" s="392"/>
      <c r="N27" s="392"/>
      <c r="O27" s="392"/>
      <c r="P27" s="393"/>
      <c r="Q27" s="391">
        <v>7330</v>
      </c>
      <c r="R27" s="392"/>
      <c r="S27" s="392"/>
      <c r="T27" s="392"/>
      <c r="U27" s="392"/>
      <c r="V27" s="393"/>
      <c r="W27" s="457"/>
      <c r="X27" s="448"/>
      <c r="Y27" s="449"/>
      <c r="Z27" s="388" t="s">
        <v>166</v>
      </c>
      <c r="AA27" s="389"/>
      <c r="AB27" s="389"/>
      <c r="AC27" s="389"/>
      <c r="AD27" s="389"/>
      <c r="AE27" s="389"/>
      <c r="AF27" s="389"/>
      <c r="AG27" s="390"/>
      <c r="AH27" s="391">
        <v>192</v>
      </c>
      <c r="AI27" s="392"/>
      <c r="AJ27" s="392"/>
      <c r="AK27" s="392"/>
      <c r="AL27" s="393"/>
      <c r="AM27" s="391">
        <v>648516</v>
      </c>
      <c r="AN27" s="392"/>
      <c r="AO27" s="392"/>
      <c r="AP27" s="392"/>
      <c r="AQ27" s="392"/>
      <c r="AR27" s="393"/>
      <c r="AS27" s="391">
        <v>3378</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6440</v>
      </c>
      <c r="R28" s="392"/>
      <c r="S28" s="392"/>
      <c r="T28" s="392"/>
      <c r="U28" s="392"/>
      <c r="V28" s="393"/>
      <c r="W28" s="457"/>
      <c r="X28" s="448"/>
      <c r="Y28" s="449"/>
      <c r="Z28" s="388" t="s">
        <v>169</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1590108</v>
      </c>
      <c r="BO28" s="411"/>
      <c r="BP28" s="411"/>
      <c r="BQ28" s="411"/>
      <c r="BR28" s="411"/>
      <c r="BS28" s="411"/>
      <c r="BT28" s="411"/>
      <c r="BU28" s="412"/>
      <c r="BV28" s="410">
        <v>814154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37</v>
      </c>
      <c r="M29" s="392"/>
      <c r="N29" s="392"/>
      <c r="O29" s="392"/>
      <c r="P29" s="393"/>
      <c r="Q29" s="391">
        <v>5960</v>
      </c>
      <c r="R29" s="392"/>
      <c r="S29" s="392"/>
      <c r="T29" s="392"/>
      <c r="U29" s="392"/>
      <c r="V29" s="393"/>
      <c r="W29" s="458"/>
      <c r="X29" s="459"/>
      <c r="Y29" s="460"/>
      <c r="Z29" s="388" t="s">
        <v>173</v>
      </c>
      <c r="AA29" s="389"/>
      <c r="AB29" s="389"/>
      <c r="AC29" s="389"/>
      <c r="AD29" s="389"/>
      <c r="AE29" s="389"/>
      <c r="AF29" s="389"/>
      <c r="AG29" s="390"/>
      <c r="AH29" s="391">
        <v>2494</v>
      </c>
      <c r="AI29" s="392"/>
      <c r="AJ29" s="392"/>
      <c r="AK29" s="392"/>
      <c r="AL29" s="393"/>
      <c r="AM29" s="391">
        <v>8077070</v>
      </c>
      <c r="AN29" s="392"/>
      <c r="AO29" s="392"/>
      <c r="AP29" s="392"/>
      <c r="AQ29" s="392"/>
      <c r="AR29" s="393"/>
      <c r="AS29" s="391">
        <v>3239</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449030</v>
      </c>
      <c r="BO29" s="416"/>
      <c r="BP29" s="416"/>
      <c r="BQ29" s="416"/>
      <c r="BR29" s="416"/>
      <c r="BS29" s="416"/>
      <c r="BT29" s="416"/>
      <c r="BU29" s="417"/>
      <c r="BV29" s="415">
        <v>448894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101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6599165</v>
      </c>
      <c r="BO30" s="419"/>
      <c r="BP30" s="419"/>
      <c r="BQ30" s="419"/>
      <c r="BR30" s="419"/>
      <c r="BS30" s="419"/>
      <c r="BT30" s="419"/>
      <c r="BU30" s="420"/>
      <c r="BV30" s="418">
        <v>7467289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7</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11</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16</v>
      </c>
      <c r="BF34" s="375"/>
      <c r="BG34" s="374" t="str">
        <f>IF('各会計、関係団体の財政状況及び健全化判断比率'!B37="","",'各会計、関係団体の財政状況及び健全化判断比率'!B37)</f>
        <v>針テラス事業特別会計</v>
      </c>
      <c r="BH34" s="374"/>
      <c r="BI34" s="374"/>
      <c r="BJ34" s="374"/>
      <c r="BK34" s="374"/>
      <c r="BL34" s="374"/>
      <c r="BM34" s="374"/>
      <c r="BN34" s="374"/>
      <c r="BO34" s="374"/>
      <c r="BP34" s="374"/>
      <c r="BQ34" s="374"/>
      <c r="BR34" s="374"/>
      <c r="BS34" s="374"/>
      <c r="BT34" s="374"/>
      <c r="BU34" s="374"/>
      <c r="BV34" s="167"/>
      <c r="BW34" s="375">
        <f>IF(BY34="","",MAX(C34:D43,U34:V43,AM34:AN43,BE34:BF43)+1)</f>
        <v>17</v>
      </c>
      <c r="BX34" s="375"/>
      <c r="BY34" s="374" t="str">
        <f>IF('各会計、関係団体の財政状況及び健全化判断比率'!B68="","",'各会計、関係団体の財政状況及び健全化判断比率'!B68)</f>
        <v>奈良県市町村総合事務組合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奈良市清美公社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住宅新築資金等貸付金特別会計</v>
      </c>
      <c r="F35" s="374"/>
      <c r="G35" s="374"/>
      <c r="H35" s="374"/>
      <c r="I35" s="374"/>
      <c r="J35" s="374"/>
      <c r="K35" s="374"/>
      <c r="L35" s="374"/>
      <c r="M35" s="374"/>
      <c r="N35" s="374"/>
      <c r="O35" s="374"/>
      <c r="P35" s="374"/>
      <c r="Q35" s="374"/>
      <c r="R35" s="374"/>
      <c r="S35" s="374"/>
      <c r="T35" s="167"/>
      <c r="U35" s="375">
        <f>IF(W35="","",U34+1)</f>
        <v>8</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12</v>
      </c>
      <c r="AN35" s="375"/>
      <c r="AO35" s="374" t="str">
        <f>IF('各会計、関係団体の財政状況及び健全化判断比率'!B33="","",'各会計、関係団体の財政状況及び健全化判断比率'!B33)</f>
        <v>都祁水道事業会計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18</v>
      </c>
      <c r="BX35" s="375"/>
      <c r="BY35" s="374" t="str">
        <f>IF('各会計、関係団体の財政状況及び健全化判断比率'!B69="","",'各会計、関係団体の財政状況及び健全化判断比率'!B69)</f>
        <v>山辺環境衛生組合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奈良市市街地開発株式会社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土地区画整理事業特別会計</v>
      </c>
      <c r="F36" s="374"/>
      <c r="G36" s="374"/>
      <c r="H36" s="374"/>
      <c r="I36" s="374"/>
      <c r="J36" s="374"/>
      <c r="K36" s="374"/>
      <c r="L36" s="374"/>
      <c r="M36" s="374"/>
      <c r="N36" s="374"/>
      <c r="O36" s="374"/>
      <c r="P36" s="374"/>
      <c r="Q36" s="374"/>
      <c r="R36" s="374"/>
      <c r="S36" s="374"/>
      <c r="T36" s="167"/>
      <c r="U36" s="375">
        <f t="shared" ref="U36:U43" si="4">IF(W36="","",U35+1)</f>
        <v>9</v>
      </c>
      <c r="V36" s="375"/>
      <c r="W36" s="374" t="str">
        <f>IF('各会計、関係団体の財政状況及び健全化判断比率'!B30="","",'各会計、関係団体の財政状況及び健全化判断比率'!B30)</f>
        <v>駐車場事業特別会計</v>
      </c>
      <c r="X36" s="374"/>
      <c r="Y36" s="374"/>
      <c r="Z36" s="374"/>
      <c r="AA36" s="374"/>
      <c r="AB36" s="374"/>
      <c r="AC36" s="374"/>
      <c r="AD36" s="374"/>
      <c r="AE36" s="374"/>
      <c r="AF36" s="374"/>
      <c r="AG36" s="374"/>
      <c r="AH36" s="374"/>
      <c r="AI36" s="374"/>
      <c r="AJ36" s="374"/>
      <c r="AK36" s="374"/>
      <c r="AL36" s="167"/>
      <c r="AM36" s="375">
        <f t="shared" si="0"/>
        <v>13</v>
      </c>
      <c r="AN36" s="375"/>
      <c r="AO36" s="374" t="str">
        <f>IF('各会計、関係団体の財政状況及び健全化判断比率'!B34="","",'各会計、関係団体の財政状況及び健全化判断比率'!B34)</f>
        <v>月ヶ瀬簡易水道事業会計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19</v>
      </c>
      <c r="BX36" s="375"/>
      <c r="BY36" s="374" t="str">
        <f>IF('各会計、関係団体の財政状況及び健全化判断比率'!B70="","",'各会計、関係団体の財政状況及び健全化判断比率'!B70)</f>
        <v>奈良県住宅新築資金等貸付金回収管理組合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奈良市生涯学習財団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市街地再開発事業特別会計</v>
      </c>
      <c r="F37" s="374"/>
      <c r="G37" s="374"/>
      <c r="H37" s="374"/>
      <c r="I37" s="374"/>
      <c r="J37" s="374"/>
      <c r="K37" s="374"/>
      <c r="L37" s="374"/>
      <c r="M37" s="374"/>
      <c r="N37" s="374"/>
      <c r="O37" s="374"/>
      <c r="P37" s="374"/>
      <c r="Q37" s="374"/>
      <c r="R37" s="374"/>
      <c r="S37" s="374"/>
      <c r="T37" s="167"/>
      <c r="U37" s="375">
        <f t="shared" si="4"/>
        <v>10</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f t="shared" si="0"/>
        <v>14</v>
      </c>
      <c r="AN37" s="375"/>
      <c r="AO37" s="374" t="str">
        <f>IF('各会計、関係団体の財政状況及び健全化判断比率'!B35="","",'各会計、関係団体の財政状況及び健全化判断比率'!B35)</f>
        <v>下水道事業会計</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20</v>
      </c>
      <c r="BX37" s="375"/>
      <c r="BY37" s="374" t="str">
        <f>IF('各会計、関係団体の財政状況及び健全化判断比率'!B71="","",'各会計、関係団体の財政状況及び健全化判断比率'!B71)</f>
        <v>奈良県後期高齢者医療広域連合</v>
      </c>
      <c r="BZ37" s="374"/>
      <c r="CA37" s="374"/>
      <c r="CB37" s="374"/>
      <c r="CC37" s="374"/>
      <c r="CD37" s="374"/>
      <c r="CE37" s="374"/>
      <c r="CF37" s="374"/>
      <c r="CG37" s="374"/>
      <c r="CH37" s="374"/>
      <c r="CI37" s="374"/>
      <c r="CJ37" s="374"/>
      <c r="CK37" s="374"/>
      <c r="CL37" s="374"/>
      <c r="CM37" s="374"/>
      <c r="CN37" s="167"/>
      <c r="CO37" s="375">
        <f t="shared" si="3"/>
        <v>24</v>
      </c>
      <c r="CP37" s="375"/>
      <c r="CQ37" s="374" t="str">
        <f>IF('各会計、関係団体の財政状況及び健全化判断比率'!BS10="","",'各会計、関係団体の財政状況及び健全化判断比率'!BS10)</f>
        <v>奈良市総合財団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f t="shared" ref="C38:C43" si="5">IF(E38="","",C37+1)</f>
        <v>5</v>
      </c>
      <c r="D38" s="375"/>
      <c r="E38" s="374" t="str">
        <f>IF('各会計、関係団体の財政状況及び健全化判断比率'!B11="","",'各会計、関係団体の財政状況及び健全化判断比率'!B11)</f>
        <v>公共用地取得事業特別会計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f t="shared" si="0"/>
        <v>15</v>
      </c>
      <c r="AN38" s="375"/>
      <c r="AO38" s="374" t="str">
        <f>IF('各会計、関係団体の財政状況及び健全化判断比率'!B36="","",'各会計、関係団体の財政状況及び健全化判断比率'!B36)</f>
        <v>病院事業会計</v>
      </c>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25</v>
      </c>
      <c r="CP38" s="375"/>
      <c r="CQ38" s="374" t="str">
        <f>IF('各会計、関係団体の財政状況及び健全化判断比率'!BS11="","",'各会計、関係団体の財政状況及び健全化判断比率'!BS11)</f>
        <v>まちづくり奈良</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f t="shared" si="5"/>
        <v>6</v>
      </c>
      <c r="D39" s="375"/>
      <c r="E39" s="374" t="str">
        <f>IF('各会計、関係団体の財政状況及び健全化判断比率'!B12="","",'各会計、関係団体の財政状況及び健全化判断比率'!B12)</f>
        <v>母子父子寡婦福祉資金貸付金特別会計</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3" t="s">
        <v>538</v>
      </c>
      <c r="D34" s="1183"/>
      <c r="E34" s="1184"/>
      <c r="F34" s="32" t="s">
        <v>539</v>
      </c>
      <c r="G34" s="33" t="s">
        <v>540</v>
      </c>
      <c r="H34" s="33" t="s">
        <v>541</v>
      </c>
      <c r="I34" s="33" t="s">
        <v>542</v>
      </c>
      <c r="J34" s="34" t="s">
        <v>542</v>
      </c>
      <c r="K34" s="22"/>
      <c r="L34" s="22"/>
      <c r="M34" s="22"/>
      <c r="N34" s="22"/>
      <c r="O34" s="22"/>
      <c r="P34" s="22"/>
    </row>
    <row r="35" spans="1:16" ht="39" customHeight="1" x14ac:dyDescent="0.15">
      <c r="A35" s="22"/>
      <c r="B35" s="35"/>
      <c r="C35" s="1177" t="s">
        <v>543</v>
      </c>
      <c r="D35" s="1178"/>
      <c r="E35" s="1179"/>
      <c r="F35" s="36">
        <v>0</v>
      </c>
      <c r="G35" s="37">
        <v>0</v>
      </c>
      <c r="H35" s="37">
        <v>0</v>
      </c>
      <c r="I35" s="37">
        <v>0</v>
      </c>
      <c r="J35" s="38" t="s">
        <v>544</v>
      </c>
      <c r="K35" s="22"/>
      <c r="L35" s="22"/>
      <c r="M35" s="22"/>
      <c r="N35" s="22"/>
      <c r="O35" s="22"/>
      <c r="P35" s="22"/>
    </row>
    <row r="36" spans="1:16" ht="39" customHeight="1" x14ac:dyDescent="0.15">
      <c r="A36" s="22"/>
      <c r="B36" s="35"/>
      <c r="C36" s="1177" t="s">
        <v>545</v>
      </c>
      <c r="D36" s="1178"/>
      <c r="E36" s="1179"/>
      <c r="F36" s="36">
        <v>3.12</v>
      </c>
      <c r="G36" s="37">
        <v>3.29</v>
      </c>
      <c r="H36" s="37">
        <v>3</v>
      </c>
      <c r="I36" s="37">
        <v>3.55</v>
      </c>
      <c r="J36" s="38">
        <v>5.14</v>
      </c>
      <c r="K36" s="22"/>
      <c r="L36" s="22"/>
      <c r="M36" s="22"/>
      <c r="N36" s="22"/>
      <c r="O36" s="22"/>
      <c r="P36" s="22"/>
    </row>
    <row r="37" spans="1:16" ht="39" customHeight="1" x14ac:dyDescent="0.15">
      <c r="A37" s="22"/>
      <c r="B37" s="35"/>
      <c r="C37" s="1177" t="s">
        <v>546</v>
      </c>
      <c r="D37" s="1178"/>
      <c r="E37" s="1179"/>
      <c r="F37" s="36">
        <v>0.9</v>
      </c>
      <c r="G37" s="37">
        <v>1.43</v>
      </c>
      <c r="H37" s="37">
        <v>0.8</v>
      </c>
      <c r="I37" s="37">
        <v>3.07</v>
      </c>
      <c r="J37" s="38">
        <v>1.29</v>
      </c>
      <c r="K37" s="22"/>
      <c r="L37" s="22"/>
      <c r="M37" s="22"/>
      <c r="N37" s="22"/>
      <c r="O37" s="22"/>
      <c r="P37" s="22"/>
    </row>
    <row r="38" spans="1:16" ht="39" customHeight="1" x14ac:dyDescent="0.15">
      <c r="A38" s="22"/>
      <c r="B38" s="35"/>
      <c r="C38" s="1177" t="s">
        <v>547</v>
      </c>
      <c r="D38" s="1178"/>
      <c r="E38" s="1179"/>
      <c r="F38" s="36" t="s">
        <v>491</v>
      </c>
      <c r="G38" s="37" t="s">
        <v>491</v>
      </c>
      <c r="H38" s="37">
        <v>0.41</v>
      </c>
      <c r="I38" s="37">
        <v>0.48</v>
      </c>
      <c r="J38" s="38">
        <v>0.76</v>
      </c>
      <c r="K38" s="22"/>
      <c r="L38" s="22"/>
      <c r="M38" s="22"/>
      <c r="N38" s="22"/>
      <c r="O38" s="22"/>
      <c r="P38" s="22"/>
    </row>
    <row r="39" spans="1:16" ht="39" customHeight="1" x14ac:dyDescent="0.15">
      <c r="A39" s="22"/>
      <c r="B39" s="35"/>
      <c r="C39" s="1177" t="s">
        <v>548</v>
      </c>
      <c r="D39" s="1178"/>
      <c r="E39" s="1179"/>
      <c r="F39" s="36">
        <v>0.01</v>
      </c>
      <c r="G39" s="37">
        <v>7.0000000000000007E-2</v>
      </c>
      <c r="H39" s="37">
        <v>0.47</v>
      </c>
      <c r="I39" s="37">
        <v>0.44</v>
      </c>
      <c r="J39" s="38">
        <v>0.44</v>
      </c>
      <c r="K39" s="22"/>
      <c r="L39" s="22"/>
      <c r="M39" s="22"/>
      <c r="N39" s="22"/>
      <c r="O39" s="22"/>
      <c r="P39" s="22"/>
    </row>
    <row r="40" spans="1:16" ht="39" customHeight="1" x14ac:dyDescent="0.15">
      <c r="A40" s="22"/>
      <c r="B40" s="35"/>
      <c r="C40" s="1177" t="s">
        <v>549</v>
      </c>
      <c r="D40" s="1178"/>
      <c r="E40" s="1179"/>
      <c r="F40" s="36">
        <v>0.71</v>
      </c>
      <c r="G40" s="37">
        <v>0.05</v>
      </c>
      <c r="H40" s="37">
        <v>0.05</v>
      </c>
      <c r="I40" s="37">
        <v>7.0000000000000007E-2</v>
      </c>
      <c r="J40" s="38">
        <v>0.32</v>
      </c>
      <c r="K40" s="22"/>
      <c r="L40" s="22"/>
      <c r="M40" s="22"/>
      <c r="N40" s="22"/>
      <c r="O40" s="22"/>
      <c r="P40" s="22"/>
    </row>
    <row r="41" spans="1:16" ht="39" customHeight="1" x14ac:dyDescent="0.15">
      <c r="A41" s="22"/>
      <c r="B41" s="35"/>
      <c r="C41" s="1177" t="s">
        <v>550</v>
      </c>
      <c r="D41" s="1178"/>
      <c r="E41" s="1179"/>
      <c r="F41" s="36">
        <v>0.44</v>
      </c>
      <c r="G41" s="37">
        <v>0.15</v>
      </c>
      <c r="H41" s="37">
        <v>0.04</v>
      </c>
      <c r="I41" s="37">
        <v>0.02</v>
      </c>
      <c r="J41" s="38">
        <v>0.14000000000000001</v>
      </c>
      <c r="K41" s="22"/>
      <c r="L41" s="22"/>
      <c r="M41" s="22"/>
      <c r="N41" s="22"/>
      <c r="O41" s="22"/>
      <c r="P41" s="22"/>
    </row>
    <row r="42" spans="1:16" ht="39" customHeight="1" x14ac:dyDescent="0.15">
      <c r="A42" s="22"/>
      <c r="B42" s="39"/>
      <c r="C42" s="1177" t="s">
        <v>551</v>
      </c>
      <c r="D42" s="1178"/>
      <c r="E42" s="1179"/>
      <c r="F42" s="36" t="s">
        <v>491</v>
      </c>
      <c r="G42" s="37" t="s">
        <v>552</v>
      </c>
      <c r="H42" s="37" t="s">
        <v>491</v>
      </c>
      <c r="I42" s="37" t="s">
        <v>491</v>
      </c>
      <c r="J42" s="38" t="s">
        <v>491</v>
      </c>
      <c r="K42" s="22"/>
      <c r="L42" s="22"/>
      <c r="M42" s="22"/>
      <c r="N42" s="22"/>
      <c r="O42" s="22"/>
      <c r="P42" s="22"/>
    </row>
    <row r="43" spans="1:16" ht="39" customHeight="1" thickBot="1" x14ac:dyDescent="0.2">
      <c r="A43" s="22"/>
      <c r="B43" s="40"/>
      <c r="C43" s="1180" t="s">
        <v>553</v>
      </c>
      <c r="D43" s="1181"/>
      <c r="E43" s="1182"/>
      <c r="F43" s="41">
        <v>0.05</v>
      </c>
      <c r="G43" s="42">
        <v>7.0000000000000007E-2</v>
      </c>
      <c r="H43" s="42">
        <v>0.06</v>
      </c>
      <c r="I43" s="42">
        <v>0.1</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17740</v>
      </c>
      <c r="L45" s="60">
        <v>18874</v>
      </c>
      <c r="M45" s="60">
        <v>18955</v>
      </c>
      <c r="N45" s="60">
        <v>18721</v>
      </c>
      <c r="O45" s="61">
        <v>18921</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491</v>
      </c>
      <c r="L46" s="64" t="s">
        <v>491</v>
      </c>
      <c r="M46" s="64" t="s">
        <v>491</v>
      </c>
      <c r="N46" s="64" t="s">
        <v>491</v>
      </c>
      <c r="O46" s="65" t="s">
        <v>491</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491</v>
      </c>
      <c r="L47" s="64" t="s">
        <v>491</v>
      </c>
      <c r="M47" s="64" t="s">
        <v>491</v>
      </c>
      <c r="N47" s="64" t="s">
        <v>491</v>
      </c>
      <c r="O47" s="65" t="s">
        <v>491</v>
      </c>
      <c r="P47" s="48"/>
      <c r="Q47" s="48"/>
      <c r="R47" s="48"/>
      <c r="S47" s="48"/>
      <c r="T47" s="48"/>
      <c r="U47" s="48"/>
    </row>
    <row r="48" spans="1:21" ht="30.75" customHeight="1" x14ac:dyDescent="0.15">
      <c r="A48" s="48"/>
      <c r="B48" s="1195"/>
      <c r="C48" s="1196"/>
      <c r="D48" s="62"/>
      <c r="E48" s="1187" t="s">
        <v>15</v>
      </c>
      <c r="F48" s="1187"/>
      <c r="G48" s="1187"/>
      <c r="H48" s="1187"/>
      <c r="I48" s="1187"/>
      <c r="J48" s="1188"/>
      <c r="K48" s="63">
        <v>3425</v>
      </c>
      <c r="L48" s="64">
        <v>3197</v>
      </c>
      <c r="M48" s="64">
        <v>3233</v>
      </c>
      <c r="N48" s="64">
        <v>2550</v>
      </c>
      <c r="O48" s="65">
        <v>2131</v>
      </c>
      <c r="P48" s="48"/>
      <c r="Q48" s="48"/>
      <c r="R48" s="48"/>
      <c r="S48" s="48"/>
      <c r="T48" s="48"/>
      <c r="U48" s="48"/>
    </row>
    <row r="49" spans="1:21" ht="30.75" customHeight="1" x14ac:dyDescent="0.15">
      <c r="A49" s="48"/>
      <c r="B49" s="1195"/>
      <c r="C49" s="1196"/>
      <c r="D49" s="62"/>
      <c r="E49" s="1187" t="s">
        <v>16</v>
      </c>
      <c r="F49" s="1187"/>
      <c r="G49" s="1187"/>
      <c r="H49" s="1187"/>
      <c r="I49" s="1187"/>
      <c r="J49" s="1188"/>
      <c r="K49" s="63" t="s">
        <v>491</v>
      </c>
      <c r="L49" s="64" t="s">
        <v>491</v>
      </c>
      <c r="M49" s="64" t="s">
        <v>491</v>
      </c>
      <c r="N49" s="64" t="s">
        <v>491</v>
      </c>
      <c r="O49" s="65" t="s">
        <v>491</v>
      </c>
      <c r="P49" s="48"/>
      <c r="Q49" s="48"/>
      <c r="R49" s="48"/>
      <c r="S49" s="48"/>
      <c r="T49" s="48"/>
      <c r="U49" s="48"/>
    </row>
    <row r="50" spans="1:21" ht="30.75" customHeight="1" x14ac:dyDescent="0.15">
      <c r="A50" s="48"/>
      <c r="B50" s="1195"/>
      <c r="C50" s="1196"/>
      <c r="D50" s="62"/>
      <c r="E50" s="1187" t="s">
        <v>17</v>
      </c>
      <c r="F50" s="1187"/>
      <c r="G50" s="1187"/>
      <c r="H50" s="1187"/>
      <c r="I50" s="1187"/>
      <c r="J50" s="1188"/>
      <c r="K50" s="63">
        <v>38</v>
      </c>
      <c r="L50" s="64">
        <v>8</v>
      </c>
      <c r="M50" s="64">
        <v>8</v>
      </c>
      <c r="N50" s="64">
        <v>8</v>
      </c>
      <c r="O50" s="65">
        <v>7</v>
      </c>
      <c r="P50" s="48"/>
      <c r="Q50" s="48"/>
      <c r="R50" s="48"/>
      <c r="S50" s="48"/>
      <c r="T50" s="48"/>
      <c r="U50" s="48"/>
    </row>
    <row r="51" spans="1:21" ht="30.75" customHeight="1" x14ac:dyDescent="0.15">
      <c r="A51" s="48"/>
      <c r="B51" s="1197"/>
      <c r="C51" s="1198"/>
      <c r="D51" s="66"/>
      <c r="E51" s="1187" t="s">
        <v>18</v>
      </c>
      <c r="F51" s="1187"/>
      <c r="G51" s="1187"/>
      <c r="H51" s="1187"/>
      <c r="I51" s="1187"/>
      <c r="J51" s="1188"/>
      <c r="K51" s="63">
        <v>30</v>
      </c>
      <c r="L51" s="64">
        <v>17</v>
      </c>
      <c r="M51" s="64">
        <v>18</v>
      </c>
      <c r="N51" s="64">
        <v>14</v>
      </c>
      <c r="O51" s="65">
        <v>13</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12819</v>
      </c>
      <c r="L52" s="64">
        <v>13096</v>
      </c>
      <c r="M52" s="64">
        <v>13556</v>
      </c>
      <c r="N52" s="64">
        <v>12527</v>
      </c>
      <c r="O52" s="65">
        <v>12612</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8414</v>
      </c>
      <c r="L53" s="69">
        <v>9000</v>
      </c>
      <c r="M53" s="69">
        <v>8658</v>
      </c>
      <c r="N53" s="69">
        <v>8766</v>
      </c>
      <c r="O53" s="70">
        <v>8460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213" t="s">
        <v>24</v>
      </c>
      <c r="C41" s="1214"/>
      <c r="D41" s="81"/>
      <c r="E41" s="1215" t="s">
        <v>25</v>
      </c>
      <c r="F41" s="1215"/>
      <c r="G41" s="1215"/>
      <c r="H41" s="1216"/>
      <c r="I41" s="82">
        <v>218935</v>
      </c>
      <c r="J41" s="83">
        <v>219339</v>
      </c>
      <c r="K41" s="83">
        <v>217322</v>
      </c>
      <c r="L41" s="83">
        <v>214248</v>
      </c>
      <c r="M41" s="84">
        <v>210323</v>
      </c>
    </row>
    <row r="42" spans="2:13" ht="27.75" customHeight="1" x14ac:dyDescent="0.15">
      <c r="B42" s="1203"/>
      <c r="C42" s="1204"/>
      <c r="D42" s="85"/>
      <c r="E42" s="1207" t="s">
        <v>26</v>
      </c>
      <c r="F42" s="1207"/>
      <c r="G42" s="1207"/>
      <c r="H42" s="1208"/>
      <c r="I42" s="86">
        <v>52</v>
      </c>
      <c r="J42" s="87">
        <v>46</v>
      </c>
      <c r="K42" s="87">
        <v>41</v>
      </c>
      <c r="L42" s="87">
        <v>35</v>
      </c>
      <c r="M42" s="88">
        <v>29</v>
      </c>
    </row>
    <row r="43" spans="2:13" ht="27.75" customHeight="1" x14ac:dyDescent="0.15">
      <c r="B43" s="1203"/>
      <c r="C43" s="1204"/>
      <c r="D43" s="85"/>
      <c r="E43" s="1207" t="s">
        <v>27</v>
      </c>
      <c r="F43" s="1207"/>
      <c r="G43" s="1207"/>
      <c r="H43" s="1208"/>
      <c r="I43" s="86">
        <v>42972</v>
      </c>
      <c r="J43" s="87">
        <v>41038</v>
      </c>
      <c r="K43" s="87">
        <v>37800</v>
      </c>
      <c r="L43" s="87">
        <v>36083</v>
      </c>
      <c r="M43" s="88">
        <v>32475</v>
      </c>
    </row>
    <row r="44" spans="2:13" ht="27.75" customHeight="1" x14ac:dyDescent="0.15">
      <c r="B44" s="1203"/>
      <c r="C44" s="1204"/>
      <c r="D44" s="85"/>
      <c r="E44" s="1207" t="s">
        <v>28</v>
      </c>
      <c r="F44" s="1207"/>
      <c r="G44" s="1207"/>
      <c r="H44" s="1208"/>
      <c r="I44" s="86" t="s">
        <v>491</v>
      </c>
      <c r="J44" s="87" t="s">
        <v>491</v>
      </c>
      <c r="K44" s="87" t="s">
        <v>491</v>
      </c>
      <c r="L44" s="87" t="s">
        <v>491</v>
      </c>
      <c r="M44" s="88" t="s">
        <v>491</v>
      </c>
    </row>
    <row r="45" spans="2:13" ht="27.75" customHeight="1" x14ac:dyDescent="0.15">
      <c r="B45" s="1203"/>
      <c r="C45" s="1204"/>
      <c r="D45" s="85"/>
      <c r="E45" s="1207" t="s">
        <v>29</v>
      </c>
      <c r="F45" s="1207"/>
      <c r="G45" s="1207"/>
      <c r="H45" s="1208"/>
      <c r="I45" s="86">
        <v>27339</v>
      </c>
      <c r="J45" s="87">
        <v>24869</v>
      </c>
      <c r="K45" s="87">
        <v>22870</v>
      </c>
      <c r="L45" s="87">
        <v>20816</v>
      </c>
      <c r="M45" s="88">
        <v>21416</v>
      </c>
    </row>
    <row r="46" spans="2:13" ht="27.75" customHeight="1" x14ac:dyDescent="0.15">
      <c r="B46" s="1203"/>
      <c r="C46" s="1204"/>
      <c r="D46" s="89"/>
      <c r="E46" s="1207" t="s">
        <v>30</v>
      </c>
      <c r="F46" s="1207"/>
      <c r="G46" s="1207"/>
      <c r="H46" s="1208"/>
      <c r="I46" s="86" t="s">
        <v>491</v>
      </c>
      <c r="J46" s="87" t="s">
        <v>491</v>
      </c>
      <c r="K46" s="87" t="s">
        <v>491</v>
      </c>
      <c r="L46" s="87" t="s">
        <v>491</v>
      </c>
      <c r="M46" s="88" t="s">
        <v>491</v>
      </c>
    </row>
    <row r="47" spans="2:13" ht="27.75" customHeight="1" x14ac:dyDescent="0.15">
      <c r="B47" s="1203"/>
      <c r="C47" s="1204"/>
      <c r="D47" s="90"/>
      <c r="E47" s="1217" t="s">
        <v>31</v>
      </c>
      <c r="F47" s="1218"/>
      <c r="G47" s="1218"/>
      <c r="H47" s="1219"/>
      <c r="I47" s="86" t="s">
        <v>491</v>
      </c>
      <c r="J47" s="87" t="s">
        <v>491</v>
      </c>
      <c r="K47" s="87" t="s">
        <v>491</v>
      </c>
      <c r="L47" s="87" t="s">
        <v>491</v>
      </c>
      <c r="M47" s="88" t="s">
        <v>491</v>
      </c>
    </row>
    <row r="48" spans="2:13" ht="27.75" customHeight="1" x14ac:dyDescent="0.15">
      <c r="B48" s="1203"/>
      <c r="C48" s="1204"/>
      <c r="D48" s="85"/>
      <c r="E48" s="1207" t="s">
        <v>32</v>
      </c>
      <c r="F48" s="1207"/>
      <c r="G48" s="1207"/>
      <c r="H48" s="1208"/>
      <c r="I48" s="86" t="s">
        <v>491</v>
      </c>
      <c r="J48" s="87" t="s">
        <v>491</v>
      </c>
      <c r="K48" s="87" t="s">
        <v>491</v>
      </c>
      <c r="L48" s="87" t="s">
        <v>491</v>
      </c>
      <c r="M48" s="88" t="s">
        <v>491</v>
      </c>
    </row>
    <row r="49" spans="2:13" ht="27.75" customHeight="1" x14ac:dyDescent="0.15">
      <c r="B49" s="1205"/>
      <c r="C49" s="1206"/>
      <c r="D49" s="85"/>
      <c r="E49" s="1207" t="s">
        <v>33</v>
      </c>
      <c r="F49" s="1207"/>
      <c r="G49" s="1207"/>
      <c r="H49" s="1208"/>
      <c r="I49" s="86" t="s">
        <v>491</v>
      </c>
      <c r="J49" s="87" t="s">
        <v>491</v>
      </c>
      <c r="K49" s="87" t="s">
        <v>491</v>
      </c>
      <c r="L49" s="87" t="s">
        <v>491</v>
      </c>
      <c r="M49" s="88" t="s">
        <v>491</v>
      </c>
    </row>
    <row r="50" spans="2:13" ht="27.75" customHeight="1" x14ac:dyDescent="0.15">
      <c r="B50" s="1201" t="s">
        <v>34</v>
      </c>
      <c r="C50" s="1202"/>
      <c r="D50" s="91"/>
      <c r="E50" s="1207" t="s">
        <v>35</v>
      </c>
      <c r="F50" s="1207"/>
      <c r="G50" s="1207"/>
      <c r="H50" s="1208"/>
      <c r="I50" s="86">
        <v>3992</v>
      </c>
      <c r="J50" s="87">
        <v>4666</v>
      </c>
      <c r="K50" s="87">
        <v>6003</v>
      </c>
      <c r="L50" s="87">
        <v>5797</v>
      </c>
      <c r="M50" s="88">
        <v>5708</v>
      </c>
    </row>
    <row r="51" spans="2:13" ht="27.75" customHeight="1" x14ac:dyDescent="0.15">
      <c r="B51" s="1203"/>
      <c r="C51" s="1204"/>
      <c r="D51" s="85"/>
      <c r="E51" s="1207" t="s">
        <v>36</v>
      </c>
      <c r="F51" s="1207"/>
      <c r="G51" s="1207"/>
      <c r="H51" s="1208"/>
      <c r="I51" s="86">
        <v>39587</v>
      </c>
      <c r="J51" s="87">
        <v>37402</v>
      </c>
      <c r="K51" s="87">
        <v>33177</v>
      </c>
      <c r="L51" s="87">
        <v>31399</v>
      </c>
      <c r="M51" s="88">
        <v>28895</v>
      </c>
    </row>
    <row r="52" spans="2:13" ht="27.75" customHeight="1" x14ac:dyDescent="0.15">
      <c r="B52" s="1205"/>
      <c r="C52" s="1206"/>
      <c r="D52" s="85"/>
      <c r="E52" s="1207" t="s">
        <v>37</v>
      </c>
      <c r="F52" s="1207"/>
      <c r="G52" s="1207"/>
      <c r="H52" s="1208"/>
      <c r="I52" s="86">
        <v>117770</v>
      </c>
      <c r="J52" s="87">
        <v>119945</v>
      </c>
      <c r="K52" s="87">
        <v>119577</v>
      </c>
      <c r="L52" s="87">
        <v>121017</v>
      </c>
      <c r="M52" s="88">
        <v>120381</v>
      </c>
    </row>
    <row r="53" spans="2:13" ht="27.75" customHeight="1" thickBot="1" x14ac:dyDescent="0.2">
      <c r="B53" s="1209" t="s">
        <v>21</v>
      </c>
      <c r="C53" s="1210"/>
      <c r="D53" s="92"/>
      <c r="E53" s="1211" t="s">
        <v>38</v>
      </c>
      <c r="F53" s="1211"/>
      <c r="G53" s="1211"/>
      <c r="H53" s="1212"/>
      <c r="I53" s="93">
        <v>127949</v>
      </c>
      <c r="J53" s="94">
        <v>123279</v>
      </c>
      <c r="K53" s="94">
        <v>119276</v>
      </c>
      <c r="L53" s="94">
        <v>112970</v>
      </c>
      <c r="M53" s="95">
        <v>109258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569</v>
      </c>
      <c r="I42" s="354"/>
      <c r="J42" s="354"/>
      <c r="K42" s="354"/>
      <c r="L42" s="246"/>
      <c r="M42" s="246"/>
      <c r="N42" s="246"/>
      <c r="O42" s="246"/>
    </row>
    <row r="43" spans="2:17" x14ac:dyDescent="0.15">
      <c r="B43" s="250"/>
      <c r="C43" s="246"/>
      <c r="D43" s="246"/>
      <c r="E43" s="246"/>
      <c r="F43" s="246"/>
      <c r="G43" s="1220" t="s">
        <v>570</v>
      </c>
      <c r="H43" s="1221"/>
      <c r="I43" s="1221"/>
      <c r="J43" s="1221"/>
      <c r="K43" s="1221"/>
      <c r="L43" s="1221"/>
      <c r="M43" s="1221"/>
      <c r="N43" s="1221"/>
      <c r="O43" s="1222"/>
    </row>
    <row r="44" spans="2:17" x14ac:dyDescent="0.15">
      <c r="B44" s="250"/>
      <c r="C44" s="246"/>
      <c r="D44" s="246"/>
      <c r="E44" s="246"/>
      <c r="F44" s="246"/>
      <c r="G44" s="1223"/>
      <c r="H44" s="1224"/>
      <c r="I44" s="1224"/>
      <c r="J44" s="1224"/>
      <c r="K44" s="1224"/>
      <c r="L44" s="1224"/>
      <c r="M44" s="1224"/>
      <c r="N44" s="1224"/>
      <c r="O44" s="1225"/>
    </row>
    <row r="45" spans="2:17" x14ac:dyDescent="0.15">
      <c r="B45" s="250"/>
      <c r="C45" s="246"/>
      <c r="D45" s="246"/>
      <c r="E45" s="246"/>
      <c r="F45" s="246"/>
      <c r="G45" s="1223"/>
      <c r="H45" s="1224"/>
      <c r="I45" s="1224"/>
      <c r="J45" s="1224"/>
      <c r="K45" s="1224"/>
      <c r="L45" s="1224"/>
      <c r="M45" s="1224"/>
      <c r="N45" s="1224"/>
      <c r="O45" s="1225"/>
    </row>
    <row r="46" spans="2:17" x14ac:dyDescent="0.15">
      <c r="B46" s="250"/>
      <c r="C46" s="246"/>
      <c r="D46" s="246"/>
      <c r="E46" s="246"/>
      <c r="F46" s="246"/>
      <c r="G46" s="1223"/>
      <c r="H46" s="1224"/>
      <c r="I46" s="1224"/>
      <c r="J46" s="1224"/>
      <c r="K46" s="1224"/>
      <c r="L46" s="1224"/>
      <c r="M46" s="1224"/>
      <c r="N46" s="1224"/>
      <c r="O46" s="1225"/>
    </row>
    <row r="47" spans="2:17" x14ac:dyDescent="0.15">
      <c r="B47" s="250"/>
      <c r="C47" s="246"/>
      <c r="D47" s="246"/>
      <c r="E47" s="246"/>
      <c r="F47" s="246"/>
      <c r="G47" s="1226"/>
      <c r="H47" s="1227"/>
      <c r="I47" s="1227"/>
      <c r="J47" s="1227"/>
      <c r="K47" s="1227"/>
      <c r="L47" s="1227"/>
      <c r="M47" s="1227"/>
      <c r="N47" s="1227"/>
      <c r="O47" s="1228"/>
    </row>
    <row r="48" spans="2:17" x14ac:dyDescent="0.15">
      <c r="B48" s="250"/>
      <c r="C48" s="246"/>
      <c r="D48" s="246"/>
      <c r="E48" s="246"/>
      <c r="F48" s="246"/>
      <c r="G48" s="246"/>
      <c r="H48" s="355"/>
      <c r="I48" s="355"/>
      <c r="J48" s="355"/>
    </row>
    <row r="49" spans="1:17" x14ac:dyDescent="0.15">
      <c r="B49" s="250"/>
      <c r="C49" s="246"/>
      <c r="D49" s="246"/>
      <c r="E49" s="246"/>
      <c r="F49" s="246"/>
      <c r="G49" s="245" t="s">
        <v>571</v>
      </c>
    </row>
    <row r="50" spans="1:17" x14ac:dyDescent="0.15">
      <c r="B50" s="250"/>
      <c r="C50" s="246"/>
      <c r="D50" s="246"/>
      <c r="E50" s="246"/>
      <c r="F50" s="246"/>
      <c r="G50" s="1229"/>
      <c r="H50" s="1230"/>
      <c r="I50" s="1230"/>
      <c r="J50" s="1231"/>
      <c r="K50" s="356" t="s">
        <v>530</v>
      </c>
      <c r="L50" s="356" t="s">
        <v>531</v>
      </c>
      <c r="M50" s="356" t="s">
        <v>532</v>
      </c>
      <c r="N50" s="356" t="s">
        <v>533</v>
      </c>
      <c r="O50" s="356" t="s">
        <v>534</v>
      </c>
    </row>
    <row r="51" spans="1:17" x14ac:dyDescent="0.15">
      <c r="B51" s="250"/>
      <c r="C51" s="246"/>
      <c r="D51" s="246"/>
      <c r="E51" s="246"/>
      <c r="F51" s="246"/>
      <c r="G51" s="1232" t="s">
        <v>572</v>
      </c>
      <c r="H51" s="1233"/>
      <c r="I51" s="1238" t="s">
        <v>573</v>
      </c>
      <c r="J51" s="1238"/>
      <c r="K51" s="1240"/>
      <c r="L51" s="1240"/>
      <c r="M51" s="1240"/>
      <c r="N51" s="1241">
        <v>171.5</v>
      </c>
      <c r="O51" s="1241">
        <v>166.1</v>
      </c>
    </row>
    <row r="52" spans="1:17" x14ac:dyDescent="0.15">
      <c r="B52" s="250"/>
      <c r="C52" s="246"/>
      <c r="D52" s="246"/>
      <c r="E52" s="246"/>
      <c r="F52" s="246"/>
      <c r="G52" s="1234"/>
      <c r="H52" s="1235"/>
      <c r="I52" s="1239"/>
      <c r="J52" s="1239"/>
      <c r="K52" s="1241"/>
      <c r="L52" s="1241"/>
      <c r="M52" s="1241"/>
      <c r="N52" s="1241"/>
      <c r="O52" s="1241"/>
    </row>
    <row r="53" spans="1:17" x14ac:dyDescent="0.15">
      <c r="A53" s="357"/>
      <c r="B53" s="250"/>
      <c r="C53" s="246"/>
      <c r="D53" s="246"/>
      <c r="E53" s="246"/>
      <c r="F53" s="246"/>
      <c r="G53" s="1234"/>
      <c r="H53" s="1235"/>
      <c r="I53" s="1242" t="s">
        <v>574</v>
      </c>
      <c r="J53" s="1242"/>
      <c r="K53" s="1249"/>
      <c r="L53" s="1249"/>
      <c r="M53" s="1249"/>
      <c r="N53" s="1251">
        <v>64.2</v>
      </c>
      <c r="O53" s="1251">
        <v>66.3</v>
      </c>
    </row>
    <row r="54" spans="1:17" x14ac:dyDescent="0.15">
      <c r="A54" s="357"/>
      <c r="B54" s="250"/>
      <c r="C54" s="246"/>
      <c r="D54" s="246"/>
      <c r="E54" s="246"/>
      <c r="F54" s="246"/>
      <c r="G54" s="1236"/>
      <c r="H54" s="1237"/>
      <c r="I54" s="1242"/>
      <c r="J54" s="1242"/>
      <c r="K54" s="1250"/>
      <c r="L54" s="1250"/>
      <c r="M54" s="1250"/>
      <c r="N54" s="1250"/>
      <c r="O54" s="1250"/>
    </row>
    <row r="55" spans="1:17" x14ac:dyDescent="0.15">
      <c r="A55" s="357"/>
      <c r="B55" s="250"/>
      <c r="C55" s="246"/>
      <c r="D55" s="246"/>
      <c r="E55" s="246"/>
      <c r="F55" s="246"/>
      <c r="G55" s="1243" t="s">
        <v>575</v>
      </c>
      <c r="H55" s="1244"/>
      <c r="I55" s="1242" t="s">
        <v>573</v>
      </c>
      <c r="J55" s="1242"/>
      <c r="K55" s="1240"/>
      <c r="L55" s="1240"/>
      <c r="M55" s="1240"/>
      <c r="N55" s="1241">
        <v>41.4</v>
      </c>
      <c r="O55" s="1241">
        <v>38.9</v>
      </c>
    </row>
    <row r="56" spans="1:17" x14ac:dyDescent="0.15">
      <c r="A56" s="357"/>
      <c r="B56" s="250"/>
      <c r="C56" s="246"/>
      <c r="D56" s="246"/>
      <c r="E56" s="246"/>
      <c r="F56" s="246"/>
      <c r="G56" s="1245"/>
      <c r="H56" s="1246"/>
      <c r="I56" s="1242"/>
      <c r="J56" s="1242"/>
      <c r="K56" s="1241"/>
      <c r="L56" s="1241"/>
      <c r="M56" s="1241"/>
      <c r="N56" s="1241"/>
      <c r="O56" s="1241"/>
    </row>
    <row r="57" spans="1:17" s="357" customFormat="1" x14ac:dyDescent="0.15">
      <c r="B57" s="358"/>
      <c r="C57" s="354"/>
      <c r="D57" s="354"/>
      <c r="E57" s="354"/>
      <c r="F57" s="354"/>
      <c r="G57" s="1245"/>
      <c r="H57" s="1246"/>
      <c r="I57" s="1252" t="s">
        <v>574</v>
      </c>
      <c r="J57" s="1252"/>
      <c r="K57" s="1249"/>
      <c r="L57" s="1249"/>
      <c r="M57" s="1249"/>
      <c r="N57" s="1251">
        <v>60.2</v>
      </c>
      <c r="O57" s="1251">
        <v>62.1</v>
      </c>
      <c r="P57" s="359"/>
      <c r="Q57" s="358"/>
    </row>
    <row r="58" spans="1:17" s="357" customFormat="1" x14ac:dyDescent="0.15">
      <c r="A58" s="245"/>
      <c r="B58" s="358"/>
      <c r="C58" s="354"/>
      <c r="D58" s="354"/>
      <c r="E58" s="354"/>
      <c r="F58" s="354"/>
      <c r="G58" s="1247"/>
      <c r="H58" s="1248"/>
      <c r="I58" s="1252"/>
      <c r="J58" s="1252"/>
      <c r="K58" s="1250"/>
      <c r="L58" s="1250"/>
      <c r="M58" s="1250"/>
      <c r="N58" s="1250"/>
      <c r="O58" s="1250"/>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576</v>
      </c>
      <c r="C63" s="246"/>
      <c r="D63" s="246"/>
      <c r="E63" s="246"/>
      <c r="F63" s="246"/>
      <c r="G63" s="246"/>
      <c r="H63" s="246"/>
      <c r="I63" s="246"/>
      <c r="J63" s="246"/>
      <c r="K63" s="246"/>
      <c r="L63" s="246"/>
      <c r="M63" s="246"/>
      <c r="N63" s="246"/>
      <c r="O63" s="246"/>
    </row>
    <row r="64" spans="1:17" x14ac:dyDescent="0.15">
      <c r="B64" s="250"/>
      <c r="C64" s="246"/>
      <c r="D64" s="246"/>
      <c r="E64" s="246"/>
      <c r="F64" s="246"/>
      <c r="G64" s="353" t="s">
        <v>569</v>
      </c>
      <c r="I64" s="354"/>
      <c r="J64" s="354"/>
      <c r="K64" s="354"/>
      <c r="L64" s="246"/>
      <c r="M64" s="246"/>
      <c r="N64" s="246"/>
      <c r="O64" s="246"/>
    </row>
    <row r="65" spans="2:30" x14ac:dyDescent="0.15">
      <c r="B65" s="250"/>
      <c r="C65" s="246"/>
      <c r="D65" s="246"/>
      <c r="E65" s="246"/>
      <c r="F65" s="246"/>
      <c r="G65" s="1220" t="s">
        <v>577</v>
      </c>
      <c r="H65" s="1221"/>
      <c r="I65" s="1221"/>
      <c r="J65" s="1221"/>
      <c r="K65" s="1221"/>
      <c r="L65" s="1221"/>
      <c r="M65" s="1221"/>
      <c r="N65" s="1221"/>
      <c r="O65" s="1222"/>
    </row>
    <row r="66" spans="2:30" x14ac:dyDescent="0.15">
      <c r="B66" s="250"/>
      <c r="C66" s="246"/>
      <c r="D66" s="246"/>
      <c r="E66" s="246"/>
      <c r="F66" s="246"/>
      <c r="G66" s="1223"/>
      <c r="H66" s="1224"/>
      <c r="I66" s="1224"/>
      <c r="J66" s="1224"/>
      <c r="K66" s="1224"/>
      <c r="L66" s="1224"/>
      <c r="M66" s="1224"/>
      <c r="N66" s="1224"/>
      <c r="O66" s="1225"/>
    </row>
    <row r="67" spans="2:30" x14ac:dyDescent="0.15">
      <c r="B67" s="250"/>
      <c r="C67" s="246"/>
      <c r="D67" s="246"/>
      <c r="E67" s="246"/>
      <c r="F67" s="246"/>
      <c r="G67" s="1223"/>
      <c r="H67" s="1224"/>
      <c r="I67" s="1224"/>
      <c r="J67" s="1224"/>
      <c r="K67" s="1224"/>
      <c r="L67" s="1224"/>
      <c r="M67" s="1224"/>
      <c r="N67" s="1224"/>
      <c r="O67" s="1225"/>
    </row>
    <row r="68" spans="2:30" x14ac:dyDescent="0.15">
      <c r="B68" s="250"/>
      <c r="C68" s="246"/>
      <c r="D68" s="246"/>
      <c r="E68" s="246"/>
      <c r="F68" s="246"/>
      <c r="G68" s="1223"/>
      <c r="H68" s="1224"/>
      <c r="I68" s="1224"/>
      <c r="J68" s="1224"/>
      <c r="K68" s="1224"/>
      <c r="L68" s="1224"/>
      <c r="M68" s="1224"/>
      <c r="N68" s="1224"/>
      <c r="O68" s="1225"/>
    </row>
    <row r="69" spans="2:30" x14ac:dyDescent="0.15">
      <c r="B69" s="250"/>
      <c r="C69" s="246"/>
      <c r="D69" s="246"/>
      <c r="E69" s="246"/>
      <c r="F69" s="246"/>
      <c r="G69" s="1226"/>
      <c r="H69" s="1227"/>
      <c r="I69" s="1227"/>
      <c r="J69" s="1227"/>
      <c r="K69" s="1227"/>
      <c r="L69" s="1227"/>
      <c r="M69" s="1227"/>
      <c r="N69" s="1227"/>
      <c r="O69" s="1228"/>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578</v>
      </c>
      <c r="I71" s="370"/>
      <c r="J71" s="366"/>
      <c r="K71" s="366"/>
      <c r="L71" s="367"/>
      <c r="M71" s="366"/>
      <c r="N71" s="367"/>
      <c r="O71" s="368"/>
    </row>
    <row r="72" spans="2:30" x14ac:dyDescent="0.15">
      <c r="B72" s="250"/>
      <c r="C72" s="246"/>
      <c r="D72" s="246"/>
      <c r="E72" s="246"/>
      <c r="F72" s="246"/>
      <c r="G72" s="1229"/>
      <c r="H72" s="1230"/>
      <c r="I72" s="1230"/>
      <c r="J72" s="1231"/>
      <c r="K72" s="356" t="s">
        <v>530</v>
      </c>
      <c r="L72" s="356" t="s">
        <v>531</v>
      </c>
      <c r="M72" s="356" t="s">
        <v>532</v>
      </c>
      <c r="N72" s="356" t="s">
        <v>533</v>
      </c>
      <c r="O72" s="356" t="s">
        <v>534</v>
      </c>
    </row>
    <row r="73" spans="2:30" x14ac:dyDescent="0.15">
      <c r="B73" s="250"/>
      <c r="C73" s="246"/>
      <c r="D73" s="246"/>
      <c r="E73" s="246"/>
      <c r="F73" s="246"/>
      <c r="G73" s="1232" t="s">
        <v>572</v>
      </c>
      <c r="H73" s="1233"/>
      <c r="I73" s="1238" t="s">
        <v>573</v>
      </c>
      <c r="J73" s="1238"/>
      <c r="K73" s="1253">
        <v>196.5</v>
      </c>
      <c r="L73" s="1253">
        <v>188.1</v>
      </c>
      <c r="M73" s="1241">
        <v>182.9</v>
      </c>
      <c r="N73" s="1241">
        <v>171.5</v>
      </c>
      <c r="O73" s="1241">
        <v>166.1</v>
      </c>
      <c r="S73" s="245">
        <v>9.9</v>
      </c>
    </row>
    <row r="74" spans="2:30" x14ac:dyDescent="0.15">
      <c r="B74" s="250"/>
      <c r="C74" s="246"/>
      <c r="D74" s="246"/>
      <c r="E74" s="246"/>
      <c r="F74" s="246"/>
      <c r="G74" s="1234"/>
      <c r="H74" s="1235"/>
      <c r="I74" s="1239"/>
      <c r="J74" s="1239"/>
      <c r="K74" s="1253"/>
      <c r="L74" s="1253"/>
      <c r="M74" s="1241"/>
      <c r="N74" s="1241"/>
      <c r="O74" s="1241"/>
    </row>
    <row r="75" spans="2:30" x14ac:dyDescent="0.15">
      <c r="B75" s="250"/>
      <c r="C75" s="246"/>
      <c r="D75" s="246"/>
      <c r="E75" s="246"/>
      <c r="F75" s="246"/>
      <c r="G75" s="1234"/>
      <c r="H75" s="1235"/>
      <c r="I75" s="1242" t="s">
        <v>579</v>
      </c>
      <c r="J75" s="1242"/>
      <c r="K75" s="1251">
        <v>13.5</v>
      </c>
      <c r="L75" s="1251">
        <v>13.4</v>
      </c>
      <c r="M75" s="1251">
        <v>13.3</v>
      </c>
      <c r="N75" s="1251">
        <v>13.4</v>
      </c>
      <c r="O75" s="1251">
        <v>13.1</v>
      </c>
      <c r="U75" s="245">
        <v>81.2</v>
      </c>
      <c r="W75" s="245">
        <v>87.2</v>
      </c>
      <c r="Y75" s="245">
        <v>99.8</v>
      </c>
      <c r="AA75" s="245">
        <v>109.5</v>
      </c>
      <c r="AC75" s="245">
        <v>115.2</v>
      </c>
    </row>
    <row r="76" spans="2:30" x14ac:dyDescent="0.15">
      <c r="B76" s="250"/>
      <c r="C76" s="246"/>
      <c r="D76" s="246"/>
      <c r="E76" s="246"/>
      <c r="F76" s="246"/>
      <c r="G76" s="1236"/>
      <c r="H76" s="1237"/>
      <c r="I76" s="1242"/>
      <c r="J76" s="1242"/>
      <c r="K76" s="1250"/>
      <c r="L76" s="1250"/>
      <c r="M76" s="1250"/>
      <c r="N76" s="1250"/>
      <c r="O76" s="1250"/>
    </row>
    <row r="77" spans="2:30" x14ac:dyDescent="0.15">
      <c r="B77" s="250"/>
      <c r="C77" s="246"/>
      <c r="D77" s="246"/>
      <c r="E77" s="246"/>
      <c r="F77" s="246"/>
      <c r="G77" s="1243" t="s">
        <v>575</v>
      </c>
      <c r="H77" s="1244"/>
      <c r="I77" s="1242" t="s">
        <v>573</v>
      </c>
      <c r="J77" s="1242"/>
      <c r="K77" s="1253">
        <v>62.7</v>
      </c>
      <c r="L77" s="1253">
        <v>54.4</v>
      </c>
      <c r="M77" s="1241">
        <v>47</v>
      </c>
      <c r="N77" s="1241">
        <v>41.4</v>
      </c>
      <c r="O77" s="1241">
        <v>38.9</v>
      </c>
      <c r="R77" s="245">
        <v>12.3</v>
      </c>
      <c r="T77" s="245">
        <v>11.1</v>
      </c>
    </row>
    <row r="78" spans="2:30" x14ac:dyDescent="0.15">
      <c r="B78" s="250"/>
      <c r="C78" s="246"/>
      <c r="D78" s="246"/>
      <c r="E78" s="246"/>
      <c r="F78" s="246"/>
      <c r="G78" s="1245"/>
      <c r="H78" s="1246"/>
      <c r="I78" s="1242"/>
      <c r="J78" s="1242"/>
      <c r="K78" s="1253"/>
      <c r="L78" s="1253"/>
      <c r="M78" s="1241"/>
      <c r="N78" s="1241"/>
      <c r="O78" s="1241"/>
    </row>
    <row r="79" spans="2:30" x14ac:dyDescent="0.15">
      <c r="B79" s="250"/>
      <c r="C79" s="246"/>
      <c r="D79" s="246"/>
      <c r="E79" s="246"/>
      <c r="F79" s="246"/>
      <c r="G79" s="1245"/>
      <c r="H79" s="1246"/>
      <c r="I79" s="1254" t="s">
        <v>579</v>
      </c>
      <c r="J79" s="1252"/>
      <c r="K79" s="1255">
        <v>8.6</v>
      </c>
      <c r="L79" s="1255">
        <v>8.1</v>
      </c>
      <c r="M79" s="1255">
        <v>7.3</v>
      </c>
      <c r="N79" s="1255">
        <v>6.7</v>
      </c>
      <c r="O79" s="1255">
        <v>6.4</v>
      </c>
      <c r="V79" s="245">
        <v>53.5</v>
      </c>
      <c r="X79" s="245">
        <v>48.2</v>
      </c>
      <c r="Z79" s="245">
        <v>34.200000000000003</v>
      </c>
      <c r="AB79" s="245">
        <v>30.3</v>
      </c>
      <c r="AD79" s="245">
        <v>28.9</v>
      </c>
    </row>
    <row r="80" spans="2:30" x14ac:dyDescent="0.15">
      <c r="B80" s="250"/>
      <c r="C80" s="246"/>
      <c r="D80" s="246"/>
      <c r="E80" s="246"/>
      <c r="F80" s="246"/>
      <c r="G80" s="1247"/>
      <c r="H80" s="1248"/>
      <c r="I80" s="1252"/>
      <c r="J80" s="1252"/>
      <c r="K80" s="1255"/>
      <c r="L80" s="1255"/>
      <c r="M80" s="1255"/>
      <c r="N80" s="1255"/>
      <c r="O80" s="125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529</v>
      </c>
      <c r="G2" s="113"/>
      <c r="H2" s="114"/>
    </row>
    <row r="3" spans="1:8" x14ac:dyDescent="0.15">
      <c r="A3" s="110" t="s">
        <v>522</v>
      </c>
      <c r="B3" s="115"/>
      <c r="C3" s="116"/>
      <c r="D3" s="117">
        <v>27835</v>
      </c>
      <c r="E3" s="118"/>
      <c r="F3" s="119">
        <v>41705</v>
      </c>
      <c r="G3" s="120"/>
      <c r="H3" s="121"/>
    </row>
    <row r="4" spans="1:8" x14ac:dyDescent="0.15">
      <c r="A4" s="122"/>
      <c r="B4" s="123"/>
      <c r="C4" s="124"/>
      <c r="D4" s="125">
        <v>12913</v>
      </c>
      <c r="E4" s="126"/>
      <c r="F4" s="127">
        <v>22742</v>
      </c>
      <c r="G4" s="128"/>
      <c r="H4" s="129"/>
    </row>
    <row r="5" spans="1:8" x14ac:dyDescent="0.15">
      <c r="A5" s="110" t="s">
        <v>524</v>
      </c>
      <c r="B5" s="115"/>
      <c r="C5" s="116"/>
      <c r="D5" s="117">
        <v>29491</v>
      </c>
      <c r="E5" s="118"/>
      <c r="F5" s="119">
        <v>47677</v>
      </c>
      <c r="G5" s="120"/>
      <c r="H5" s="121"/>
    </row>
    <row r="6" spans="1:8" x14ac:dyDescent="0.15">
      <c r="A6" s="122"/>
      <c r="B6" s="123"/>
      <c r="C6" s="124"/>
      <c r="D6" s="125">
        <v>15118</v>
      </c>
      <c r="E6" s="126"/>
      <c r="F6" s="127">
        <v>23360</v>
      </c>
      <c r="G6" s="128"/>
      <c r="H6" s="129"/>
    </row>
    <row r="7" spans="1:8" x14ac:dyDescent="0.15">
      <c r="A7" s="110" t="s">
        <v>525</v>
      </c>
      <c r="B7" s="115"/>
      <c r="C7" s="116"/>
      <c r="D7" s="117">
        <v>25594</v>
      </c>
      <c r="E7" s="118"/>
      <c r="F7" s="119">
        <v>51613</v>
      </c>
      <c r="G7" s="120"/>
      <c r="H7" s="121"/>
    </row>
    <row r="8" spans="1:8" x14ac:dyDescent="0.15">
      <c r="A8" s="122"/>
      <c r="B8" s="123"/>
      <c r="C8" s="124"/>
      <c r="D8" s="125">
        <v>13666</v>
      </c>
      <c r="E8" s="126"/>
      <c r="F8" s="127">
        <v>25872</v>
      </c>
      <c r="G8" s="128"/>
      <c r="H8" s="129"/>
    </row>
    <row r="9" spans="1:8" x14ac:dyDescent="0.15">
      <c r="A9" s="110" t="s">
        <v>526</v>
      </c>
      <c r="B9" s="115"/>
      <c r="C9" s="116"/>
      <c r="D9" s="117">
        <v>25738</v>
      </c>
      <c r="E9" s="118"/>
      <c r="F9" s="119">
        <v>50880</v>
      </c>
      <c r="G9" s="120"/>
      <c r="H9" s="121"/>
    </row>
    <row r="10" spans="1:8" x14ac:dyDescent="0.15">
      <c r="A10" s="122"/>
      <c r="B10" s="123"/>
      <c r="C10" s="124"/>
      <c r="D10" s="125">
        <v>14866</v>
      </c>
      <c r="E10" s="126"/>
      <c r="F10" s="127">
        <v>27819</v>
      </c>
      <c r="G10" s="128"/>
      <c r="H10" s="129"/>
    </row>
    <row r="11" spans="1:8" x14ac:dyDescent="0.15">
      <c r="A11" s="110" t="s">
        <v>527</v>
      </c>
      <c r="B11" s="115"/>
      <c r="C11" s="116"/>
      <c r="D11" s="117">
        <v>26252</v>
      </c>
      <c r="E11" s="118"/>
      <c r="F11" s="119">
        <v>46395</v>
      </c>
      <c r="G11" s="120"/>
      <c r="H11" s="121"/>
    </row>
    <row r="12" spans="1:8" x14ac:dyDescent="0.15">
      <c r="A12" s="122"/>
      <c r="B12" s="123"/>
      <c r="C12" s="130"/>
      <c r="D12" s="125">
        <v>13495</v>
      </c>
      <c r="E12" s="126"/>
      <c r="F12" s="127">
        <v>26304</v>
      </c>
      <c r="G12" s="128"/>
      <c r="H12" s="129"/>
    </row>
    <row r="13" spans="1:8" x14ac:dyDescent="0.15">
      <c r="A13" s="110"/>
      <c r="B13" s="115"/>
      <c r="C13" s="131"/>
      <c r="D13" s="132">
        <v>26982</v>
      </c>
      <c r="E13" s="133"/>
      <c r="F13" s="134">
        <v>47654</v>
      </c>
      <c r="G13" s="135"/>
      <c r="H13" s="121"/>
    </row>
    <row r="14" spans="1:8" x14ac:dyDescent="0.15">
      <c r="A14" s="122"/>
      <c r="B14" s="123"/>
      <c r="C14" s="124"/>
      <c r="D14" s="125">
        <v>14012</v>
      </c>
      <c r="E14" s="126"/>
      <c r="F14" s="127">
        <v>25219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0.08</v>
      </c>
      <c r="C19" s="136">
        <f>ROUND(VALUE(SUBSTITUTE(実質収支比率等に係る経年分析!G$48,"▲","-")),2)</f>
        <v>0.65</v>
      </c>
      <c r="D19" s="136">
        <f>ROUND(VALUE(SUBSTITUTE(実質収支比率等に係る経年分析!H$48,"▲","-")),2)</f>
        <v>7.0000000000000007E-2</v>
      </c>
      <c r="E19" s="136">
        <f>ROUND(VALUE(SUBSTITUTE(実質収支比率等に係る経年分析!I$48,"▲","-")),2)</f>
        <v>2.34</v>
      </c>
      <c r="F19" s="136">
        <f>ROUND(VALUE(SUBSTITUTE(実質収支比率等に係る経年分析!J$48,"▲","-")),2)</f>
        <v>0.56000000000000005</v>
      </c>
    </row>
    <row r="20" spans="1:11" x14ac:dyDescent="0.15">
      <c r="A20" s="136" t="s">
        <v>43</v>
      </c>
      <c r="B20" s="136">
        <f>ROUND(VALUE(SUBSTITUTE(実質収支比率等に係る経年分析!F$47,"▲","-")),2)</f>
        <v>0.66</v>
      </c>
      <c r="C20" s="136">
        <f>ROUND(VALUE(SUBSTITUTE(実質収支比率等に係る経年分析!G$47,"▲","-")),2)</f>
        <v>0.71</v>
      </c>
      <c r="D20" s="136">
        <f>ROUND(VALUE(SUBSTITUTE(実質収支比率等に係る経年分析!H$47,"▲","-")),2)</f>
        <v>1.04</v>
      </c>
      <c r="E20" s="136">
        <f>ROUND(VALUE(SUBSTITUTE(実質収支比率等に係る経年分析!I$47,"▲","-")),2)</f>
        <v>1.0900000000000001</v>
      </c>
      <c r="F20" s="136">
        <f>ROUND(VALUE(SUBSTITUTE(実質収支比率等に係る経年分析!J$47,"▲","-")),2)</f>
        <v>2.12</v>
      </c>
    </row>
    <row r="21" spans="1:11" x14ac:dyDescent="0.15">
      <c r="A21" s="136" t="s">
        <v>44</v>
      </c>
      <c r="B21" s="136">
        <f>IF(ISNUMBER(VALUE(SUBSTITUTE(実質収支比率等に係る経年分析!F$49,"▲","-"))),ROUND(VALUE(SUBSTITUTE(実質収支比率等に係る経年分析!F$49,"▲","-")),2),NA())</f>
        <v>-0.02</v>
      </c>
      <c r="C21" s="136">
        <f>IF(ISNUMBER(VALUE(SUBSTITUTE(実質収支比率等に係る経年分析!G$49,"▲","-"))),ROUND(VALUE(SUBSTITUTE(実質収支比率等に係る経年分析!G$49,"▲","-")),2),NA())</f>
        <v>0.56999999999999995</v>
      </c>
      <c r="D21" s="136">
        <f>IF(ISNUMBER(VALUE(SUBSTITUTE(実質収支比率等に係る経年分析!H$49,"▲","-"))),ROUND(VALUE(SUBSTITUTE(実質収支比率等に係る経年分析!H$49,"▲","-")),2),NA())</f>
        <v>-0.57999999999999996</v>
      </c>
      <c r="E21" s="136">
        <f>IF(ISNUMBER(VALUE(SUBSTITUTE(実質収支比率等に係る経年分析!I$49,"▲","-"))),ROUND(VALUE(SUBSTITUTE(実質収支比率等に係る経年分析!I$49,"▲","-")),2),NA())</f>
        <v>2.27</v>
      </c>
      <c r="F21" s="136">
        <f>IF(ISNUMBER(VALUE(SUBSTITUTE(実質収支比率等に係る経年分析!J$49,"▲","-"))),ROUND(VALUE(SUBSTITUTE(実質収支比率等に係る経年分析!J$49,"▲","-")),2),NA())</f>
        <v>-2.34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7.0000000000000007E-2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f>IF(ROUND(VALUE(SUBSTITUTE(連結実質赤字比率に係る赤字・黒字の構成分析!G$42,"▲", "-")), 2) &lt; 0, ABS(ROUND(VALUE(SUBSTITUTE(連結実質赤字比率に係る赤字・黒字の構成分析!G$42,"▲", "-")), 2)), NA())</f>
        <v>0.51</v>
      </c>
      <c r="E28" s="137" t="e">
        <f>IF(ROUND(VALUE(SUBSTITUTE(連結実質赤字比率に係る赤字・黒字の構成分析!G$42,"▲", "-")), 2) &gt;= 0, ABS(ROUND(VALUE(SUBSTITUTE(連結実質赤字比率に係る赤字・黒字の構成分析!G$42,"▲", "-")), 2)), NA())</f>
        <v>#N/A</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0.44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0.14000000000000001</v>
      </c>
    </row>
    <row r="30" spans="1:11" x14ac:dyDescent="0.15">
      <c r="A30" s="137" t="str">
        <f>IF(連結実質赤字比率に係る赤字・黒字の構成分析!C$40="",NA(),連結実質赤字比率に係る赤字・黒字の構成分析!C$40)</f>
        <v>国民健康保険特別会計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0.71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0.32</v>
      </c>
    </row>
    <row r="31" spans="1:11" x14ac:dyDescent="0.15">
      <c r="A31" s="137" t="str">
        <f>IF(連結実質赤字比率に係る赤字・黒字の構成分析!C$39="",NA(),連結実質赤字比率に係る赤字・黒字の構成分析!C$39)</f>
        <v>病院事業会計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0.44</v>
      </c>
    </row>
    <row r="32" spans="1:11" x14ac:dyDescent="0.15">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0.76</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1.29</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3.12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3.29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5.14</v>
      </c>
    </row>
    <row r="35" spans="1:16" x14ac:dyDescent="0.15">
      <c r="A35" s="137" t="str">
        <f>IF(連結実質赤字比率に係る赤字・黒字の構成分析!C$35="",NA(),連結実質赤字比率に係る赤字・黒字の構成分析!C$35)</f>
        <v>針テラス事業特別会計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f>IF(ROUND(VALUE(SUBSTITUTE(連結実質赤字比率に係る赤字・黒字の構成分析!J$35,"▲", "-")), 2) &lt; 0, ABS(ROUND(VALUE(SUBSTITUTE(連結実質赤字比率に係る赤字・黒字の構成分析!J$35,"▲", "-")), 2)), NA())</f>
        <v>0.11</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住宅新築資金等貸付金特別会計</v>
      </c>
      <c r="B36" s="137">
        <f>IF(ROUND(VALUE(SUBSTITUTE(連結実質赤字比率に係る赤字・黒字の構成分析!F$34,"▲", "-")), 2) &lt; 0, ABS(ROUND(VALUE(SUBSTITUTE(連結実質赤字比率に係る赤字・黒字の構成分析!F$34,"▲", "-")), 2)), NA())</f>
        <v>0.81</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0.78</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0.74</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0.73</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0.73</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12819</v>
      </c>
      <c r="E42" s="138"/>
      <c r="F42" s="138"/>
      <c r="G42" s="138">
        <f>'実質公債費比率（分子）の構造'!L$52</f>
        <v>13096</v>
      </c>
      <c r="H42" s="138"/>
      <c r="I42" s="138"/>
      <c r="J42" s="138">
        <f>'実質公債費比率（分子）の構造'!M$52</f>
        <v>13556</v>
      </c>
      <c r="K42" s="138"/>
      <c r="L42" s="138"/>
      <c r="M42" s="138">
        <f>'実質公債費比率（分子）の構造'!N$52</f>
        <v>12527</v>
      </c>
      <c r="N42" s="138"/>
      <c r="O42" s="138"/>
      <c r="P42" s="138">
        <f>'実質公債費比率（分子）の構造'!O$52</f>
        <v>12612</v>
      </c>
    </row>
    <row r="43" spans="1:16" x14ac:dyDescent="0.15">
      <c r="A43" s="138" t="s">
        <v>52</v>
      </c>
      <c r="B43" s="138">
        <f>'実質公債費比率（分子）の構造'!K$51</f>
        <v>30</v>
      </c>
      <c r="C43" s="138"/>
      <c r="D43" s="138"/>
      <c r="E43" s="138">
        <f>'実質公債費比率（分子）の構造'!L$51</f>
        <v>17</v>
      </c>
      <c r="F43" s="138"/>
      <c r="G43" s="138"/>
      <c r="H43" s="138">
        <f>'実質公債費比率（分子）の構造'!M$51</f>
        <v>18</v>
      </c>
      <c r="I43" s="138"/>
      <c r="J43" s="138"/>
      <c r="K43" s="138">
        <f>'実質公債費比率（分子）の構造'!N$51</f>
        <v>14</v>
      </c>
      <c r="L43" s="138"/>
      <c r="M43" s="138"/>
      <c r="N43" s="138">
        <f>'実質公債費比率（分子）の構造'!O$51</f>
        <v>13</v>
      </c>
      <c r="O43" s="138"/>
      <c r="P43" s="138"/>
    </row>
    <row r="44" spans="1:16" x14ac:dyDescent="0.15">
      <c r="A44" s="138" t="s">
        <v>53</v>
      </c>
      <c r="B44" s="138">
        <f>'実質公債費比率（分子）の構造'!K$50</f>
        <v>38</v>
      </c>
      <c r="C44" s="138"/>
      <c r="D44" s="138"/>
      <c r="E44" s="138">
        <f>'実質公債費比率（分子）の構造'!L$50</f>
        <v>8</v>
      </c>
      <c r="F44" s="138"/>
      <c r="G44" s="138"/>
      <c r="H44" s="138">
        <f>'実質公債費比率（分子）の構造'!M$50</f>
        <v>8</v>
      </c>
      <c r="I44" s="138"/>
      <c r="J44" s="138"/>
      <c r="K44" s="138">
        <f>'実質公債費比率（分子）の構造'!N$50</f>
        <v>8</v>
      </c>
      <c r="L44" s="138"/>
      <c r="M44" s="138"/>
      <c r="N44" s="138">
        <f>'実質公債費比率（分子）の構造'!O$50</f>
        <v>7</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3425</v>
      </c>
      <c r="C46" s="138"/>
      <c r="D46" s="138"/>
      <c r="E46" s="138">
        <f>'実質公債費比率（分子）の構造'!L$48</f>
        <v>3197</v>
      </c>
      <c r="F46" s="138"/>
      <c r="G46" s="138"/>
      <c r="H46" s="138">
        <f>'実質公債費比率（分子）の構造'!M$48</f>
        <v>3233</v>
      </c>
      <c r="I46" s="138"/>
      <c r="J46" s="138"/>
      <c r="K46" s="138">
        <f>'実質公債費比率（分子）の構造'!N$48</f>
        <v>2550</v>
      </c>
      <c r="L46" s="138"/>
      <c r="M46" s="138"/>
      <c r="N46" s="138">
        <f>'実質公債費比率（分子）の構造'!O$48</f>
        <v>2131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17740</v>
      </c>
      <c r="C49" s="138"/>
      <c r="D49" s="138"/>
      <c r="E49" s="138">
        <f>'実質公債費比率（分子）の構造'!L$45</f>
        <v>18874</v>
      </c>
      <c r="F49" s="138"/>
      <c r="G49" s="138"/>
      <c r="H49" s="138">
        <f>'実質公債費比率（分子）の構造'!M$45</f>
        <v>18955</v>
      </c>
      <c r="I49" s="138"/>
      <c r="J49" s="138"/>
      <c r="K49" s="138">
        <f>'実質公債費比率（分子）の構造'!N$45</f>
        <v>18721</v>
      </c>
      <c r="L49" s="138"/>
      <c r="M49" s="138"/>
      <c r="N49" s="138">
        <f>'実質公債費比率（分子）の構造'!O$45</f>
        <v>18921</v>
      </c>
      <c r="O49" s="138"/>
      <c r="P49" s="138"/>
    </row>
    <row r="50" spans="1:16" x14ac:dyDescent="0.15">
      <c r="A50" s="138" t="s">
        <v>59</v>
      </c>
      <c r="B50" s="138" t="e">
        <f>NA()</f>
        <v>#N/A</v>
      </c>
      <c r="C50" s="138">
        <f>IF(ISNUMBER('実質公債費比率（分子）の構造'!K$53),'実質公債費比率（分子）の構造'!K$53,NA())</f>
        <v>8414</v>
      </c>
      <c r="D50" s="138" t="e">
        <f>NA()</f>
        <v>#N/A</v>
      </c>
      <c r="E50" s="138" t="e">
        <f>NA()</f>
        <v>#N/A</v>
      </c>
      <c r="F50" s="138">
        <f>IF(ISNUMBER('実質公債費比率（分子）の構造'!L$53),'実質公債費比率（分子）の構造'!L$53,NA())</f>
        <v>9000</v>
      </c>
      <c r="G50" s="138" t="e">
        <f>NA()</f>
        <v>#N/A</v>
      </c>
      <c r="H50" s="138" t="e">
        <f>NA()</f>
        <v>#N/A</v>
      </c>
      <c r="I50" s="138">
        <f>IF(ISNUMBER('実質公債費比率（分子）の構造'!M$53),'実質公債費比率（分子）の構造'!M$53,NA())</f>
        <v>8658</v>
      </c>
      <c r="J50" s="138" t="e">
        <f>NA()</f>
        <v>#N/A</v>
      </c>
      <c r="K50" s="138" t="e">
        <f>NA()</f>
        <v>#N/A</v>
      </c>
      <c r="L50" s="138">
        <f>IF(ISNUMBER('実質公債費比率（分子）の構造'!N$53),'実質公債費比率（分子）の構造'!N$53,NA())</f>
        <v>8766</v>
      </c>
      <c r="M50" s="138" t="e">
        <f>NA()</f>
        <v>#N/A</v>
      </c>
      <c r="N50" s="138" t="e">
        <f>NA()</f>
        <v>#N/A</v>
      </c>
      <c r="O50" s="138">
        <f>IF(ISNUMBER('実質公債費比率（分子）の構造'!O$53),'実質公債費比率（分子）の構造'!O$53,NA())</f>
        <v>8460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117770</v>
      </c>
      <c r="E56" s="137"/>
      <c r="F56" s="137"/>
      <c r="G56" s="137">
        <f>'将来負担比率（分子）の構造'!J$52</f>
        <v>119945</v>
      </c>
      <c r="H56" s="137"/>
      <c r="I56" s="137"/>
      <c r="J56" s="137">
        <f>'将来負担比率（分子）の構造'!K$52</f>
        <v>119577</v>
      </c>
      <c r="K56" s="137"/>
      <c r="L56" s="137"/>
      <c r="M56" s="137">
        <f>'将来負担比率（分子）の構造'!L$52</f>
        <v>121017</v>
      </c>
      <c r="N56" s="137"/>
      <c r="O56" s="137"/>
      <c r="P56" s="137">
        <f>'将来負担比率（分子）の構造'!M$52</f>
        <v>120381</v>
      </c>
    </row>
    <row r="57" spans="1:16" x14ac:dyDescent="0.15">
      <c r="A57" s="137" t="s">
        <v>36</v>
      </c>
      <c r="B57" s="137"/>
      <c r="C57" s="137"/>
      <c r="D57" s="137">
        <f>'将来負担比率（分子）の構造'!I$51</f>
        <v>39587</v>
      </c>
      <c r="E57" s="137"/>
      <c r="F57" s="137"/>
      <c r="G57" s="137">
        <f>'将来負担比率（分子）の構造'!J$51</f>
        <v>37402</v>
      </c>
      <c r="H57" s="137"/>
      <c r="I57" s="137"/>
      <c r="J57" s="137">
        <f>'将来負担比率（分子）の構造'!K$51</f>
        <v>33177</v>
      </c>
      <c r="K57" s="137"/>
      <c r="L57" s="137"/>
      <c r="M57" s="137">
        <f>'将来負担比率（分子）の構造'!L$51</f>
        <v>31399</v>
      </c>
      <c r="N57" s="137"/>
      <c r="O57" s="137"/>
      <c r="P57" s="137">
        <f>'将来負担比率（分子）の構造'!M$51</f>
        <v>28895</v>
      </c>
    </row>
    <row r="58" spans="1:16" x14ac:dyDescent="0.15">
      <c r="A58" s="137" t="s">
        <v>35</v>
      </c>
      <c r="B58" s="137"/>
      <c r="C58" s="137"/>
      <c r="D58" s="137">
        <f>'将来負担比率（分子）の構造'!I$50</f>
        <v>3992</v>
      </c>
      <c r="E58" s="137"/>
      <c r="F58" s="137"/>
      <c r="G58" s="137">
        <f>'将来負担比率（分子）の構造'!J$50</f>
        <v>4666</v>
      </c>
      <c r="H58" s="137"/>
      <c r="I58" s="137"/>
      <c r="J58" s="137">
        <f>'将来負担比率（分子）の構造'!K$50</f>
        <v>6003</v>
      </c>
      <c r="K58" s="137"/>
      <c r="L58" s="137"/>
      <c r="M58" s="137">
        <f>'将来負担比率（分子）の構造'!L$50</f>
        <v>5797</v>
      </c>
      <c r="N58" s="137"/>
      <c r="O58" s="137"/>
      <c r="P58" s="137">
        <f>'将来負担比率（分子）の構造'!M$50</f>
        <v>5708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27339</v>
      </c>
      <c r="C62" s="137"/>
      <c r="D62" s="137"/>
      <c r="E62" s="137">
        <f>'将来負担比率（分子）の構造'!J$45</f>
        <v>24869</v>
      </c>
      <c r="F62" s="137"/>
      <c r="G62" s="137"/>
      <c r="H62" s="137">
        <f>'将来負担比率（分子）の構造'!K$45</f>
        <v>22870</v>
      </c>
      <c r="I62" s="137"/>
      <c r="J62" s="137"/>
      <c r="K62" s="137">
        <f>'将来負担比率（分子）の構造'!L$45</f>
        <v>20816</v>
      </c>
      <c r="L62" s="137"/>
      <c r="M62" s="137"/>
      <c r="N62" s="137">
        <f>'将来負担比率（分子）の構造'!M$45</f>
        <v>21416</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42972</v>
      </c>
      <c r="C64" s="137"/>
      <c r="D64" s="137"/>
      <c r="E64" s="137">
        <f>'将来負担比率（分子）の構造'!J$43</f>
        <v>41038</v>
      </c>
      <c r="F64" s="137"/>
      <c r="G64" s="137"/>
      <c r="H64" s="137">
        <f>'将来負担比率（分子）の構造'!K$43</f>
        <v>37800</v>
      </c>
      <c r="I64" s="137"/>
      <c r="J64" s="137"/>
      <c r="K64" s="137">
        <f>'将来負担比率（分子）の構造'!L$43</f>
        <v>36083</v>
      </c>
      <c r="L64" s="137"/>
      <c r="M64" s="137"/>
      <c r="N64" s="137">
        <f>'将来負担比率（分子）の構造'!M$43</f>
        <v>32475</v>
      </c>
      <c r="O64" s="137"/>
      <c r="P64" s="137"/>
    </row>
    <row r="65" spans="1:16" x14ac:dyDescent="0.15">
      <c r="A65" s="137" t="s">
        <v>26</v>
      </c>
      <c r="B65" s="137">
        <f>'将来負担比率（分子）の構造'!I$42</f>
        <v>52</v>
      </c>
      <c r="C65" s="137"/>
      <c r="D65" s="137"/>
      <c r="E65" s="137">
        <f>'将来負担比率（分子）の構造'!J$42</f>
        <v>46</v>
      </c>
      <c r="F65" s="137"/>
      <c r="G65" s="137"/>
      <c r="H65" s="137">
        <f>'将来負担比率（分子）の構造'!K$42</f>
        <v>41</v>
      </c>
      <c r="I65" s="137"/>
      <c r="J65" s="137"/>
      <c r="K65" s="137">
        <f>'将来負担比率（分子）の構造'!L$42</f>
        <v>35</v>
      </c>
      <c r="L65" s="137"/>
      <c r="M65" s="137"/>
      <c r="N65" s="137">
        <f>'将来負担比率（分子）の構造'!M$42</f>
        <v>29</v>
      </c>
      <c r="O65" s="137"/>
      <c r="P65" s="137"/>
    </row>
    <row r="66" spans="1:16" x14ac:dyDescent="0.15">
      <c r="A66" s="137" t="s">
        <v>25</v>
      </c>
      <c r="B66" s="137">
        <f>'将来負担比率（分子）の構造'!I$41</f>
        <v>218935</v>
      </c>
      <c r="C66" s="137"/>
      <c r="D66" s="137"/>
      <c r="E66" s="137">
        <f>'将来負担比率（分子）の構造'!J$41</f>
        <v>219339</v>
      </c>
      <c r="F66" s="137"/>
      <c r="G66" s="137"/>
      <c r="H66" s="137">
        <f>'将来負担比率（分子）の構造'!K$41</f>
        <v>217322</v>
      </c>
      <c r="I66" s="137"/>
      <c r="J66" s="137"/>
      <c r="K66" s="137">
        <f>'将来負担比率（分子）の構造'!L$41</f>
        <v>214248</v>
      </c>
      <c r="L66" s="137"/>
      <c r="M66" s="137"/>
      <c r="N66" s="137">
        <f>'将来負担比率（分子）の構造'!M$41</f>
        <v>210323</v>
      </c>
      <c r="O66" s="137"/>
      <c r="P66" s="137"/>
    </row>
    <row r="67" spans="1:16" x14ac:dyDescent="0.15">
      <c r="A67" s="137" t="s">
        <v>63</v>
      </c>
      <c r="B67" s="137" t="e">
        <f>NA()</f>
        <v>#N/A</v>
      </c>
      <c r="C67" s="137">
        <f>IF(ISNUMBER('将来負担比率（分子）の構造'!I$53), IF('将来負担比率（分子）の構造'!I$53 &lt; 0, 0, '将来負担比率（分子）の構造'!I$53), NA())</f>
        <v>127949</v>
      </c>
      <c r="D67" s="137" t="e">
        <f>NA()</f>
        <v>#N/A</v>
      </c>
      <c r="E67" s="137" t="e">
        <f>NA()</f>
        <v>#N/A</v>
      </c>
      <c r="F67" s="137">
        <f>IF(ISNUMBER('将来負担比率（分子）の構造'!J$53), IF('将来負担比率（分子）の構造'!J$53 &lt; 0, 0, '将来負担比率（分子）の構造'!J$53), NA())</f>
        <v>123279</v>
      </c>
      <c r="G67" s="137" t="e">
        <f>NA()</f>
        <v>#N/A</v>
      </c>
      <c r="H67" s="137" t="e">
        <f>NA()</f>
        <v>#N/A</v>
      </c>
      <c r="I67" s="137">
        <f>IF(ISNUMBER('将来負担比率（分子）の構造'!K$53), IF('将来負担比率（分子）の構造'!K$53 &lt; 0, 0, '将来負担比率（分子）の構造'!K$53), NA())</f>
        <v>119276</v>
      </c>
      <c r="J67" s="137" t="e">
        <f>NA()</f>
        <v>#N/A</v>
      </c>
      <c r="K67" s="137" t="e">
        <f>NA()</f>
        <v>#N/A</v>
      </c>
      <c r="L67" s="137">
        <f>IF(ISNUMBER('将来負担比率（分子）の構造'!L$53), IF('将来負担比率（分子）の構造'!L$53 &lt; 0, 0, '将来負担比率（分子）の構造'!L$53), NA())</f>
        <v>112970</v>
      </c>
      <c r="M67" s="137" t="e">
        <f>NA()</f>
        <v>#N/A</v>
      </c>
      <c r="N67" s="137" t="e">
        <f>NA()</f>
        <v>#N/A</v>
      </c>
      <c r="O67" s="137">
        <f>IF(ISNUMBER('将来負担比率（分子）の構造'!M$53), IF('将来負担比率（分子）の構造'!M$53 &lt; 0, 0, '将来負担比率（分子）の構造'!M$53), NA())</f>
        <v>109258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51265244</v>
      </c>
      <c r="S5" s="671"/>
      <c r="T5" s="671"/>
      <c r="U5" s="671"/>
      <c r="V5" s="671"/>
      <c r="W5" s="671"/>
      <c r="X5" s="671"/>
      <c r="Y5" s="718"/>
      <c r="Z5" s="731">
        <v>40.5</v>
      </c>
      <c r="AA5" s="731"/>
      <c r="AB5" s="731"/>
      <c r="AC5" s="731"/>
      <c r="AD5" s="732">
        <v>48052347</v>
      </c>
      <c r="AE5" s="732"/>
      <c r="AF5" s="732"/>
      <c r="AG5" s="732"/>
      <c r="AH5" s="732"/>
      <c r="AI5" s="732"/>
      <c r="AJ5" s="732"/>
      <c r="AK5" s="732"/>
      <c r="AL5" s="719">
        <v>69.2</v>
      </c>
      <c r="AM5" s="688"/>
      <c r="AN5" s="688"/>
      <c r="AO5" s="720"/>
      <c r="AP5" s="707" t="s">
        <v>212</v>
      </c>
      <c r="AQ5" s="708"/>
      <c r="AR5" s="708"/>
      <c r="AS5" s="708"/>
      <c r="AT5" s="708"/>
      <c r="AU5" s="708"/>
      <c r="AV5" s="708"/>
      <c r="AW5" s="708"/>
      <c r="AX5" s="708"/>
      <c r="AY5" s="708"/>
      <c r="AZ5" s="708"/>
      <c r="BA5" s="708"/>
      <c r="BB5" s="708"/>
      <c r="BC5" s="708"/>
      <c r="BD5" s="708"/>
      <c r="BE5" s="708"/>
      <c r="BF5" s="709"/>
      <c r="BG5" s="620">
        <v>47057561</v>
      </c>
      <c r="BH5" s="621"/>
      <c r="BI5" s="621"/>
      <c r="BJ5" s="621"/>
      <c r="BK5" s="621"/>
      <c r="BL5" s="621"/>
      <c r="BM5" s="621"/>
      <c r="BN5" s="622"/>
      <c r="BO5" s="673">
        <v>91.8</v>
      </c>
      <c r="BP5" s="673"/>
      <c r="BQ5" s="673"/>
      <c r="BR5" s="673"/>
      <c r="BS5" s="674">
        <v>479175</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205</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759562</v>
      </c>
      <c r="S6" s="621"/>
      <c r="T6" s="621"/>
      <c r="U6" s="621"/>
      <c r="V6" s="621"/>
      <c r="W6" s="621"/>
      <c r="X6" s="621"/>
      <c r="Y6" s="622"/>
      <c r="Z6" s="673">
        <v>0.6</v>
      </c>
      <c r="AA6" s="673"/>
      <c r="AB6" s="673"/>
      <c r="AC6" s="673"/>
      <c r="AD6" s="674">
        <v>759562</v>
      </c>
      <c r="AE6" s="674"/>
      <c r="AF6" s="674"/>
      <c r="AG6" s="674"/>
      <c r="AH6" s="674"/>
      <c r="AI6" s="674"/>
      <c r="AJ6" s="674"/>
      <c r="AK6" s="674"/>
      <c r="AL6" s="643">
        <v>1.1000000000000001</v>
      </c>
      <c r="AM6" s="675"/>
      <c r="AN6" s="675"/>
      <c r="AO6" s="676"/>
      <c r="AP6" s="617" t="s">
        <v>217</v>
      </c>
      <c r="AQ6" s="618"/>
      <c r="AR6" s="618"/>
      <c r="AS6" s="618"/>
      <c r="AT6" s="618"/>
      <c r="AU6" s="618"/>
      <c r="AV6" s="618"/>
      <c r="AW6" s="618"/>
      <c r="AX6" s="618"/>
      <c r="AY6" s="618"/>
      <c r="AZ6" s="618"/>
      <c r="BA6" s="618"/>
      <c r="BB6" s="618"/>
      <c r="BC6" s="618"/>
      <c r="BD6" s="618"/>
      <c r="BE6" s="618"/>
      <c r="BF6" s="619"/>
      <c r="BG6" s="620">
        <v>47057561</v>
      </c>
      <c r="BH6" s="621"/>
      <c r="BI6" s="621"/>
      <c r="BJ6" s="621"/>
      <c r="BK6" s="621"/>
      <c r="BL6" s="621"/>
      <c r="BM6" s="621"/>
      <c r="BN6" s="622"/>
      <c r="BO6" s="673">
        <v>91.8</v>
      </c>
      <c r="BP6" s="673"/>
      <c r="BQ6" s="673"/>
      <c r="BR6" s="673"/>
      <c r="BS6" s="674">
        <v>479175</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692013</v>
      </c>
      <c r="CS6" s="621"/>
      <c r="CT6" s="621"/>
      <c r="CU6" s="621"/>
      <c r="CV6" s="621"/>
      <c r="CW6" s="621"/>
      <c r="CX6" s="621"/>
      <c r="CY6" s="622"/>
      <c r="CZ6" s="673">
        <v>0.5</v>
      </c>
      <c r="DA6" s="673"/>
      <c r="DB6" s="673"/>
      <c r="DC6" s="673"/>
      <c r="DD6" s="626" t="s">
        <v>219</v>
      </c>
      <c r="DE6" s="621"/>
      <c r="DF6" s="621"/>
      <c r="DG6" s="621"/>
      <c r="DH6" s="621"/>
      <c r="DI6" s="621"/>
      <c r="DJ6" s="621"/>
      <c r="DK6" s="621"/>
      <c r="DL6" s="621"/>
      <c r="DM6" s="621"/>
      <c r="DN6" s="621"/>
      <c r="DO6" s="621"/>
      <c r="DP6" s="622"/>
      <c r="DQ6" s="626">
        <v>691635</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107173</v>
      </c>
      <c r="S7" s="621"/>
      <c r="T7" s="621"/>
      <c r="U7" s="621"/>
      <c r="V7" s="621"/>
      <c r="W7" s="621"/>
      <c r="X7" s="621"/>
      <c r="Y7" s="622"/>
      <c r="Z7" s="673">
        <v>0.1</v>
      </c>
      <c r="AA7" s="673"/>
      <c r="AB7" s="673"/>
      <c r="AC7" s="673"/>
      <c r="AD7" s="674">
        <v>107173</v>
      </c>
      <c r="AE7" s="674"/>
      <c r="AF7" s="674"/>
      <c r="AG7" s="674"/>
      <c r="AH7" s="674"/>
      <c r="AI7" s="674"/>
      <c r="AJ7" s="674"/>
      <c r="AK7" s="674"/>
      <c r="AL7" s="643">
        <v>0.2</v>
      </c>
      <c r="AM7" s="675"/>
      <c r="AN7" s="675"/>
      <c r="AO7" s="676"/>
      <c r="AP7" s="617" t="s">
        <v>221</v>
      </c>
      <c r="AQ7" s="618"/>
      <c r="AR7" s="618"/>
      <c r="AS7" s="618"/>
      <c r="AT7" s="618"/>
      <c r="AU7" s="618"/>
      <c r="AV7" s="618"/>
      <c r="AW7" s="618"/>
      <c r="AX7" s="618"/>
      <c r="AY7" s="618"/>
      <c r="AZ7" s="618"/>
      <c r="BA7" s="618"/>
      <c r="BB7" s="618"/>
      <c r="BC7" s="618"/>
      <c r="BD7" s="618"/>
      <c r="BE7" s="618"/>
      <c r="BF7" s="619"/>
      <c r="BG7" s="620">
        <v>25602105</v>
      </c>
      <c r="BH7" s="621"/>
      <c r="BI7" s="621"/>
      <c r="BJ7" s="621"/>
      <c r="BK7" s="621"/>
      <c r="BL7" s="621"/>
      <c r="BM7" s="621"/>
      <c r="BN7" s="622"/>
      <c r="BO7" s="673">
        <v>49.9</v>
      </c>
      <c r="BP7" s="673"/>
      <c r="BQ7" s="673"/>
      <c r="BR7" s="673"/>
      <c r="BS7" s="674">
        <v>479175</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12320035</v>
      </c>
      <c r="CS7" s="621"/>
      <c r="CT7" s="621"/>
      <c r="CU7" s="621"/>
      <c r="CV7" s="621"/>
      <c r="CW7" s="621"/>
      <c r="CX7" s="621"/>
      <c r="CY7" s="622"/>
      <c r="CZ7" s="673">
        <v>9.8000000000000007</v>
      </c>
      <c r="DA7" s="673"/>
      <c r="DB7" s="673"/>
      <c r="DC7" s="673"/>
      <c r="DD7" s="626">
        <v>552571</v>
      </c>
      <c r="DE7" s="621"/>
      <c r="DF7" s="621"/>
      <c r="DG7" s="621"/>
      <c r="DH7" s="621"/>
      <c r="DI7" s="621"/>
      <c r="DJ7" s="621"/>
      <c r="DK7" s="621"/>
      <c r="DL7" s="621"/>
      <c r="DM7" s="621"/>
      <c r="DN7" s="621"/>
      <c r="DO7" s="621"/>
      <c r="DP7" s="622"/>
      <c r="DQ7" s="626">
        <v>9502332</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412575</v>
      </c>
      <c r="S8" s="621"/>
      <c r="T8" s="621"/>
      <c r="U8" s="621"/>
      <c r="V8" s="621"/>
      <c r="W8" s="621"/>
      <c r="X8" s="621"/>
      <c r="Y8" s="622"/>
      <c r="Z8" s="673">
        <v>0.3</v>
      </c>
      <c r="AA8" s="673"/>
      <c r="AB8" s="673"/>
      <c r="AC8" s="673"/>
      <c r="AD8" s="674">
        <v>412575</v>
      </c>
      <c r="AE8" s="674"/>
      <c r="AF8" s="674"/>
      <c r="AG8" s="674"/>
      <c r="AH8" s="674"/>
      <c r="AI8" s="674"/>
      <c r="AJ8" s="674"/>
      <c r="AK8" s="674"/>
      <c r="AL8" s="643">
        <v>0.6</v>
      </c>
      <c r="AM8" s="675"/>
      <c r="AN8" s="675"/>
      <c r="AO8" s="676"/>
      <c r="AP8" s="617" t="s">
        <v>224</v>
      </c>
      <c r="AQ8" s="618"/>
      <c r="AR8" s="618"/>
      <c r="AS8" s="618"/>
      <c r="AT8" s="618"/>
      <c r="AU8" s="618"/>
      <c r="AV8" s="618"/>
      <c r="AW8" s="618"/>
      <c r="AX8" s="618"/>
      <c r="AY8" s="618"/>
      <c r="AZ8" s="618"/>
      <c r="BA8" s="618"/>
      <c r="BB8" s="618"/>
      <c r="BC8" s="618"/>
      <c r="BD8" s="618"/>
      <c r="BE8" s="618"/>
      <c r="BF8" s="619"/>
      <c r="BG8" s="620">
        <v>578861</v>
      </c>
      <c r="BH8" s="621"/>
      <c r="BI8" s="621"/>
      <c r="BJ8" s="621"/>
      <c r="BK8" s="621"/>
      <c r="BL8" s="621"/>
      <c r="BM8" s="621"/>
      <c r="BN8" s="622"/>
      <c r="BO8" s="673">
        <v>1.1000000000000001</v>
      </c>
      <c r="BP8" s="673"/>
      <c r="BQ8" s="673"/>
      <c r="BR8" s="673"/>
      <c r="BS8" s="626" t="s">
        <v>112</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55384589</v>
      </c>
      <c r="CS8" s="621"/>
      <c r="CT8" s="621"/>
      <c r="CU8" s="621"/>
      <c r="CV8" s="621"/>
      <c r="CW8" s="621"/>
      <c r="CX8" s="621"/>
      <c r="CY8" s="622"/>
      <c r="CZ8" s="673">
        <v>43.9</v>
      </c>
      <c r="DA8" s="673"/>
      <c r="DB8" s="673"/>
      <c r="DC8" s="673"/>
      <c r="DD8" s="626">
        <v>958856</v>
      </c>
      <c r="DE8" s="621"/>
      <c r="DF8" s="621"/>
      <c r="DG8" s="621"/>
      <c r="DH8" s="621"/>
      <c r="DI8" s="621"/>
      <c r="DJ8" s="621"/>
      <c r="DK8" s="621"/>
      <c r="DL8" s="621"/>
      <c r="DM8" s="621"/>
      <c r="DN8" s="621"/>
      <c r="DO8" s="621"/>
      <c r="DP8" s="622"/>
      <c r="DQ8" s="626">
        <v>25565147</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214338</v>
      </c>
      <c r="S9" s="621"/>
      <c r="T9" s="621"/>
      <c r="U9" s="621"/>
      <c r="V9" s="621"/>
      <c r="W9" s="621"/>
      <c r="X9" s="621"/>
      <c r="Y9" s="622"/>
      <c r="Z9" s="673">
        <v>0.2</v>
      </c>
      <c r="AA9" s="673"/>
      <c r="AB9" s="673"/>
      <c r="AC9" s="673"/>
      <c r="AD9" s="674">
        <v>214338</v>
      </c>
      <c r="AE9" s="674"/>
      <c r="AF9" s="674"/>
      <c r="AG9" s="674"/>
      <c r="AH9" s="674"/>
      <c r="AI9" s="674"/>
      <c r="AJ9" s="674"/>
      <c r="AK9" s="674"/>
      <c r="AL9" s="643">
        <v>0.3</v>
      </c>
      <c r="AM9" s="675"/>
      <c r="AN9" s="675"/>
      <c r="AO9" s="676"/>
      <c r="AP9" s="617" t="s">
        <v>227</v>
      </c>
      <c r="AQ9" s="618"/>
      <c r="AR9" s="618"/>
      <c r="AS9" s="618"/>
      <c r="AT9" s="618"/>
      <c r="AU9" s="618"/>
      <c r="AV9" s="618"/>
      <c r="AW9" s="618"/>
      <c r="AX9" s="618"/>
      <c r="AY9" s="618"/>
      <c r="AZ9" s="618"/>
      <c r="BA9" s="618"/>
      <c r="BB9" s="618"/>
      <c r="BC9" s="618"/>
      <c r="BD9" s="618"/>
      <c r="BE9" s="618"/>
      <c r="BF9" s="619"/>
      <c r="BG9" s="620">
        <v>21727586</v>
      </c>
      <c r="BH9" s="621"/>
      <c r="BI9" s="621"/>
      <c r="BJ9" s="621"/>
      <c r="BK9" s="621"/>
      <c r="BL9" s="621"/>
      <c r="BM9" s="621"/>
      <c r="BN9" s="622"/>
      <c r="BO9" s="673">
        <v>42.4</v>
      </c>
      <c r="BP9" s="673"/>
      <c r="BQ9" s="673"/>
      <c r="BR9" s="673"/>
      <c r="BS9" s="626" t="s">
        <v>112</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10895617</v>
      </c>
      <c r="CS9" s="621"/>
      <c r="CT9" s="621"/>
      <c r="CU9" s="621"/>
      <c r="CV9" s="621"/>
      <c r="CW9" s="621"/>
      <c r="CX9" s="621"/>
      <c r="CY9" s="622"/>
      <c r="CZ9" s="673">
        <v>8.6</v>
      </c>
      <c r="DA9" s="673"/>
      <c r="DB9" s="673"/>
      <c r="DC9" s="673"/>
      <c r="DD9" s="626">
        <v>1084560</v>
      </c>
      <c r="DE9" s="621"/>
      <c r="DF9" s="621"/>
      <c r="DG9" s="621"/>
      <c r="DH9" s="621"/>
      <c r="DI9" s="621"/>
      <c r="DJ9" s="621"/>
      <c r="DK9" s="621"/>
      <c r="DL9" s="621"/>
      <c r="DM9" s="621"/>
      <c r="DN9" s="621"/>
      <c r="DO9" s="621"/>
      <c r="DP9" s="622"/>
      <c r="DQ9" s="626">
        <v>9021760</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5386653</v>
      </c>
      <c r="S10" s="621"/>
      <c r="T10" s="621"/>
      <c r="U10" s="621"/>
      <c r="V10" s="621"/>
      <c r="W10" s="621"/>
      <c r="X10" s="621"/>
      <c r="Y10" s="622"/>
      <c r="Z10" s="673">
        <v>4.3</v>
      </c>
      <c r="AA10" s="673"/>
      <c r="AB10" s="673"/>
      <c r="AC10" s="673"/>
      <c r="AD10" s="674">
        <v>5386653</v>
      </c>
      <c r="AE10" s="674"/>
      <c r="AF10" s="674"/>
      <c r="AG10" s="674"/>
      <c r="AH10" s="674"/>
      <c r="AI10" s="674"/>
      <c r="AJ10" s="674"/>
      <c r="AK10" s="674"/>
      <c r="AL10" s="643">
        <v>7.8</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870824</v>
      </c>
      <c r="BH10" s="621"/>
      <c r="BI10" s="621"/>
      <c r="BJ10" s="621"/>
      <c r="BK10" s="621"/>
      <c r="BL10" s="621"/>
      <c r="BM10" s="621"/>
      <c r="BN10" s="622"/>
      <c r="BO10" s="673">
        <v>1.7</v>
      </c>
      <c r="BP10" s="673"/>
      <c r="BQ10" s="673"/>
      <c r="BR10" s="673"/>
      <c r="BS10" s="626" t="s">
        <v>112</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105135</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97427</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v>274236</v>
      </c>
      <c r="S11" s="621"/>
      <c r="T11" s="621"/>
      <c r="U11" s="621"/>
      <c r="V11" s="621"/>
      <c r="W11" s="621"/>
      <c r="X11" s="621"/>
      <c r="Y11" s="622"/>
      <c r="Z11" s="673">
        <v>0.2</v>
      </c>
      <c r="AA11" s="673"/>
      <c r="AB11" s="673"/>
      <c r="AC11" s="673"/>
      <c r="AD11" s="674">
        <v>274236</v>
      </c>
      <c r="AE11" s="674"/>
      <c r="AF11" s="674"/>
      <c r="AG11" s="674"/>
      <c r="AH11" s="674"/>
      <c r="AI11" s="674"/>
      <c r="AJ11" s="674"/>
      <c r="AK11" s="674"/>
      <c r="AL11" s="643">
        <v>0.4</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2424834</v>
      </c>
      <c r="BH11" s="621"/>
      <c r="BI11" s="621"/>
      <c r="BJ11" s="621"/>
      <c r="BK11" s="621"/>
      <c r="BL11" s="621"/>
      <c r="BM11" s="621"/>
      <c r="BN11" s="622"/>
      <c r="BO11" s="673">
        <v>4.7</v>
      </c>
      <c r="BP11" s="673"/>
      <c r="BQ11" s="673"/>
      <c r="BR11" s="673"/>
      <c r="BS11" s="626">
        <v>479175</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447009</v>
      </c>
      <c r="CS11" s="621"/>
      <c r="CT11" s="621"/>
      <c r="CU11" s="621"/>
      <c r="CV11" s="621"/>
      <c r="CW11" s="621"/>
      <c r="CX11" s="621"/>
      <c r="CY11" s="622"/>
      <c r="CZ11" s="673">
        <v>0.4</v>
      </c>
      <c r="DA11" s="673"/>
      <c r="DB11" s="673"/>
      <c r="DC11" s="673"/>
      <c r="DD11" s="626">
        <v>128134</v>
      </c>
      <c r="DE11" s="621"/>
      <c r="DF11" s="621"/>
      <c r="DG11" s="621"/>
      <c r="DH11" s="621"/>
      <c r="DI11" s="621"/>
      <c r="DJ11" s="621"/>
      <c r="DK11" s="621"/>
      <c r="DL11" s="621"/>
      <c r="DM11" s="621"/>
      <c r="DN11" s="621"/>
      <c r="DO11" s="621"/>
      <c r="DP11" s="622"/>
      <c r="DQ11" s="626">
        <v>280421</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19089128</v>
      </c>
      <c r="BH12" s="621"/>
      <c r="BI12" s="621"/>
      <c r="BJ12" s="621"/>
      <c r="BK12" s="621"/>
      <c r="BL12" s="621"/>
      <c r="BM12" s="621"/>
      <c r="BN12" s="622"/>
      <c r="BO12" s="673">
        <v>37.200000000000003</v>
      </c>
      <c r="BP12" s="673"/>
      <c r="BQ12" s="673"/>
      <c r="BR12" s="673"/>
      <c r="BS12" s="626" t="s">
        <v>112</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2410811</v>
      </c>
      <c r="CS12" s="621"/>
      <c r="CT12" s="621"/>
      <c r="CU12" s="621"/>
      <c r="CV12" s="621"/>
      <c r="CW12" s="621"/>
      <c r="CX12" s="621"/>
      <c r="CY12" s="622"/>
      <c r="CZ12" s="673">
        <v>1.9</v>
      </c>
      <c r="DA12" s="673"/>
      <c r="DB12" s="673"/>
      <c r="DC12" s="673"/>
      <c r="DD12" s="626">
        <v>31277</v>
      </c>
      <c r="DE12" s="621"/>
      <c r="DF12" s="621"/>
      <c r="DG12" s="621"/>
      <c r="DH12" s="621"/>
      <c r="DI12" s="621"/>
      <c r="DJ12" s="621"/>
      <c r="DK12" s="621"/>
      <c r="DL12" s="621"/>
      <c r="DM12" s="621"/>
      <c r="DN12" s="621"/>
      <c r="DO12" s="621"/>
      <c r="DP12" s="622"/>
      <c r="DQ12" s="626">
        <v>1180635</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185323</v>
      </c>
      <c r="S13" s="621"/>
      <c r="T13" s="621"/>
      <c r="U13" s="621"/>
      <c r="V13" s="621"/>
      <c r="W13" s="621"/>
      <c r="X13" s="621"/>
      <c r="Y13" s="622"/>
      <c r="Z13" s="673">
        <v>0.1</v>
      </c>
      <c r="AA13" s="673"/>
      <c r="AB13" s="673"/>
      <c r="AC13" s="673"/>
      <c r="AD13" s="674">
        <v>185323</v>
      </c>
      <c r="AE13" s="674"/>
      <c r="AF13" s="674"/>
      <c r="AG13" s="674"/>
      <c r="AH13" s="674"/>
      <c r="AI13" s="674"/>
      <c r="AJ13" s="674"/>
      <c r="AK13" s="674"/>
      <c r="AL13" s="643">
        <v>0.3</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19033202</v>
      </c>
      <c r="BH13" s="621"/>
      <c r="BI13" s="621"/>
      <c r="BJ13" s="621"/>
      <c r="BK13" s="621"/>
      <c r="BL13" s="621"/>
      <c r="BM13" s="621"/>
      <c r="BN13" s="622"/>
      <c r="BO13" s="673">
        <v>37.1</v>
      </c>
      <c r="BP13" s="673"/>
      <c r="BQ13" s="673"/>
      <c r="BR13" s="673"/>
      <c r="BS13" s="626" t="s">
        <v>112</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7716015</v>
      </c>
      <c r="CS13" s="621"/>
      <c r="CT13" s="621"/>
      <c r="CU13" s="621"/>
      <c r="CV13" s="621"/>
      <c r="CW13" s="621"/>
      <c r="CX13" s="621"/>
      <c r="CY13" s="622"/>
      <c r="CZ13" s="673">
        <v>6.1</v>
      </c>
      <c r="DA13" s="673"/>
      <c r="DB13" s="673"/>
      <c r="DC13" s="673"/>
      <c r="DD13" s="626">
        <v>2906896</v>
      </c>
      <c r="DE13" s="621"/>
      <c r="DF13" s="621"/>
      <c r="DG13" s="621"/>
      <c r="DH13" s="621"/>
      <c r="DI13" s="621"/>
      <c r="DJ13" s="621"/>
      <c r="DK13" s="621"/>
      <c r="DL13" s="621"/>
      <c r="DM13" s="621"/>
      <c r="DN13" s="621"/>
      <c r="DO13" s="621"/>
      <c r="DP13" s="622"/>
      <c r="DQ13" s="626">
        <v>4679475</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540524</v>
      </c>
      <c r="BH14" s="621"/>
      <c r="BI14" s="621"/>
      <c r="BJ14" s="621"/>
      <c r="BK14" s="621"/>
      <c r="BL14" s="621"/>
      <c r="BM14" s="621"/>
      <c r="BN14" s="622"/>
      <c r="BO14" s="673">
        <v>1.1000000000000001</v>
      </c>
      <c r="BP14" s="673"/>
      <c r="BQ14" s="673"/>
      <c r="BR14" s="673"/>
      <c r="BS14" s="626" t="s">
        <v>112</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4171902</v>
      </c>
      <c r="CS14" s="621"/>
      <c r="CT14" s="621"/>
      <c r="CU14" s="621"/>
      <c r="CV14" s="621"/>
      <c r="CW14" s="621"/>
      <c r="CX14" s="621"/>
      <c r="CY14" s="622"/>
      <c r="CZ14" s="673">
        <v>3.3</v>
      </c>
      <c r="DA14" s="673"/>
      <c r="DB14" s="673"/>
      <c r="DC14" s="673"/>
      <c r="DD14" s="626">
        <v>443203</v>
      </c>
      <c r="DE14" s="621"/>
      <c r="DF14" s="621"/>
      <c r="DG14" s="621"/>
      <c r="DH14" s="621"/>
      <c r="DI14" s="621"/>
      <c r="DJ14" s="621"/>
      <c r="DK14" s="621"/>
      <c r="DL14" s="621"/>
      <c r="DM14" s="621"/>
      <c r="DN14" s="621"/>
      <c r="DO14" s="621"/>
      <c r="DP14" s="622"/>
      <c r="DQ14" s="626">
        <v>3674729</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183179</v>
      </c>
      <c r="S15" s="621"/>
      <c r="T15" s="621"/>
      <c r="U15" s="621"/>
      <c r="V15" s="621"/>
      <c r="W15" s="621"/>
      <c r="X15" s="621"/>
      <c r="Y15" s="622"/>
      <c r="Z15" s="673">
        <v>0.1</v>
      </c>
      <c r="AA15" s="673"/>
      <c r="AB15" s="673"/>
      <c r="AC15" s="673"/>
      <c r="AD15" s="674">
        <v>183179</v>
      </c>
      <c r="AE15" s="674"/>
      <c r="AF15" s="674"/>
      <c r="AG15" s="674"/>
      <c r="AH15" s="674"/>
      <c r="AI15" s="674"/>
      <c r="AJ15" s="674"/>
      <c r="AK15" s="674"/>
      <c r="AL15" s="643">
        <v>0.3</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1825804</v>
      </c>
      <c r="BH15" s="621"/>
      <c r="BI15" s="621"/>
      <c r="BJ15" s="621"/>
      <c r="BK15" s="621"/>
      <c r="BL15" s="621"/>
      <c r="BM15" s="621"/>
      <c r="BN15" s="622"/>
      <c r="BO15" s="673">
        <v>3.6</v>
      </c>
      <c r="BP15" s="673"/>
      <c r="BQ15" s="673"/>
      <c r="BR15" s="673"/>
      <c r="BS15" s="626" t="s">
        <v>112</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13393455</v>
      </c>
      <c r="CS15" s="621"/>
      <c r="CT15" s="621"/>
      <c r="CU15" s="621"/>
      <c r="CV15" s="621"/>
      <c r="CW15" s="621"/>
      <c r="CX15" s="621"/>
      <c r="CY15" s="622"/>
      <c r="CZ15" s="673">
        <v>10.6</v>
      </c>
      <c r="DA15" s="673"/>
      <c r="DB15" s="673"/>
      <c r="DC15" s="673"/>
      <c r="DD15" s="626">
        <v>3357301</v>
      </c>
      <c r="DE15" s="621"/>
      <c r="DF15" s="621"/>
      <c r="DG15" s="621"/>
      <c r="DH15" s="621"/>
      <c r="DI15" s="621"/>
      <c r="DJ15" s="621"/>
      <c r="DK15" s="621"/>
      <c r="DL15" s="621"/>
      <c r="DM15" s="621"/>
      <c r="DN15" s="621"/>
      <c r="DO15" s="621"/>
      <c r="DP15" s="622"/>
      <c r="DQ15" s="626">
        <v>8458703</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14212273</v>
      </c>
      <c r="S16" s="621"/>
      <c r="T16" s="621"/>
      <c r="U16" s="621"/>
      <c r="V16" s="621"/>
      <c r="W16" s="621"/>
      <c r="X16" s="621"/>
      <c r="Y16" s="622"/>
      <c r="Z16" s="673">
        <v>11.2</v>
      </c>
      <c r="AA16" s="673"/>
      <c r="AB16" s="673"/>
      <c r="AC16" s="673"/>
      <c r="AD16" s="674">
        <v>13476685</v>
      </c>
      <c r="AE16" s="674"/>
      <c r="AF16" s="674"/>
      <c r="AG16" s="674"/>
      <c r="AH16" s="674"/>
      <c r="AI16" s="674"/>
      <c r="AJ16" s="674"/>
      <c r="AK16" s="674"/>
      <c r="AL16" s="643">
        <v>19.399999999999999</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8202</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1844</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13476685</v>
      </c>
      <c r="S17" s="621"/>
      <c r="T17" s="621"/>
      <c r="U17" s="621"/>
      <c r="V17" s="621"/>
      <c r="W17" s="621"/>
      <c r="X17" s="621"/>
      <c r="Y17" s="622"/>
      <c r="Z17" s="673">
        <v>10.6</v>
      </c>
      <c r="AA17" s="673"/>
      <c r="AB17" s="673"/>
      <c r="AC17" s="673"/>
      <c r="AD17" s="674">
        <v>13476685</v>
      </c>
      <c r="AE17" s="674"/>
      <c r="AF17" s="674"/>
      <c r="AG17" s="674"/>
      <c r="AH17" s="674"/>
      <c r="AI17" s="674"/>
      <c r="AJ17" s="674"/>
      <c r="AK17" s="674"/>
      <c r="AL17" s="643">
        <v>19.399999999999999</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18578447</v>
      </c>
      <c r="CS17" s="621"/>
      <c r="CT17" s="621"/>
      <c r="CU17" s="621"/>
      <c r="CV17" s="621"/>
      <c r="CW17" s="621"/>
      <c r="CX17" s="621"/>
      <c r="CY17" s="622"/>
      <c r="CZ17" s="673">
        <v>14.7</v>
      </c>
      <c r="DA17" s="673"/>
      <c r="DB17" s="673"/>
      <c r="DC17" s="673"/>
      <c r="DD17" s="626" t="s">
        <v>112</v>
      </c>
      <c r="DE17" s="621"/>
      <c r="DF17" s="621"/>
      <c r="DG17" s="621"/>
      <c r="DH17" s="621"/>
      <c r="DI17" s="621"/>
      <c r="DJ17" s="621"/>
      <c r="DK17" s="621"/>
      <c r="DL17" s="621"/>
      <c r="DM17" s="621"/>
      <c r="DN17" s="621"/>
      <c r="DO17" s="621"/>
      <c r="DP17" s="622"/>
      <c r="DQ17" s="626">
        <v>18475080</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735588</v>
      </c>
      <c r="S18" s="621"/>
      <c r="T18" s="621"/>
      <c r="U18" s="621"/>
      <c r="V18" s="621"/>
      <c r="W18" s="621"/>
      <c r="X18" s="621"/>
      <c r="Y18" s="622"/>
      <c r="Z18" s="673">
        <v>0.6</v>
      </c>
      <c r="AA18" s="673"/>
      <c r="AB18" s="673"/>
      <c r="AC18" s="673"/>
      <c r="AD18" s="674" t="s">
        <v>112</v>
      </c>
      <c r="AE18" s="674"/>
      <c r="AF18" s="674"/>
      <c r="AG18" s="674"/>
      <c r="AH18" s="674"/>
      <c r="AI18" s="674"/>
      <c r="AJ18" s="674"/>
      <c r="AK18" s="674"/>
      <c r="AL18" s="643" t="s">
        <v>112</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v>32047</v>
      </c>
      <c r="CS18" s="621"/>
      <c r="CT18" s="621"/>
      <c r="CU18" s="621"/>
      <c r="CV18" s="621"/>
      <c r="CW18" s="621"/>
      <c r="CX18" s="621"/>
      <c r="CY18" s="622"/>
      <c r="CZ18" s="673">
        <v>0</v>
      </c>
      <c r="DA18" s="673"/>
      <c r="DB18" s="673"/>
      <c r="DC18" s="673"/>
      <c r="DD18" s="626" t="s">
        <v>112</v>
      </c>
      <c r="DE18" s="621"/>
      <c r="DF18" s="621"/>
      <c r="DG18" s="621"/>
      <c r="DH18" s="621"/>
      <c r="DI18" s="621"/>
      <c r="DJ18" s="621"/>
      <c r="DK18" s="621"/>
      <c r="DL18" s="621"/>
      <c r="DM18" s="621"/>
      <c r="DN18" s="621"/>
      <c r="DO18" s="621"/>
      <c r="DP18" s="622"/>
      <c r="DQ18" s="626">
        <v>27408</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4207683</v>
      </c>
      <c r="BH19" s="621"/>
      <c r="BI19" s="621"/>
      <c r="BJ19" s="621"/>
      <c r="BK19" s="621"/>
      <c r="BL19" s="621"/>
      <c r="BM19" s="621"/>
      <c r="BN19" s="622"/>
      <c r="BO19" s="673">
        <v>8.1999999999999993</v>
      </c>
      <c r="BP19" s="673"/>
      <c r="BQ19" s="673"/>
      <c r="BR19" s="673"/>
      <c r="BS19" s="626" t="s">
        <v>112</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73000556</v>
      </c>
      <c r="S20" s="621"/>
      <c r="T20" s="621"/>
      <c r="U20" s="621"/>
      <c r="V20" s="621"/>
      <c r="W20" s="621"/>
      <c r="X20" s="621"/>
      <c r="Y20" s="622"/>
      <c r="Z20" s="673">
        <v>57.6</v>
      </c>
      <c r="AA20" s="673"/>
      <c r="AB20" s="673"/>
      <c r="AC20" s="673"/>
      <c r="AD20" s="674">
        <v>69052071</v>
      </c>
      <c r="AE20" s="674"/>
      <c r="AF20" s="674"/>
      <c r="AG20" s="674"/>
      <c r="AH20" s="674"/>
      <c r="AI20" s="674"/>
      <c r="AJ20" s="674"/>
      <c r="AK20" s="674"/>
      <c r="AL20" s="643">
        <v>99.5</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4207683</v>
      </c>
      <c r="BH20" s="621"/>
      <c r="BI20" s="621"/>
      <c r="BJ20" s="621"/>
      <c r="BK20" s="621"/>
      <c r="BL20" s="621"/>
      <c r="BM20" s="621"/>
      <c r="BN20" s="622"/>
      <c r="BO20" s="673">
        <v>8.1999999999999993</v>
      </c>
      <c r="BP20" s="673"/>
      <c r="BQ20" s="673"/>
      <c r="BR20" s="673"/>
      <c r="BS20" s="626" t="s">
        <v>112</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126155277</v>
      </c>
      <c r="CS20" s="621"/>
      <c r="CT20" s="621"/>
      <c r="CU20" s="621"/>
      <c r="CV20" s="621"/>
      <c r="CW20" s="621"/>
      <c r="CX20" s="621"/>
      <c r="CY20" s="622"/>
      <c r="CZ20" s="673">
        <v>100</v>
      </c>
      <c r="DA20" s="673"/>
      <c r="DB20" s="673"/>
      <c r="DC20" s="673"/>
      <c r="DD20" s="626">
        <v>9462798</v>
      </c>
      <c r="DE20" s="621"/>
      <c r="DF20" s="621"/>
      <c r="DG20" s="621"/>
      <c r="DH20" s="621"/>
      <c r="DI20" s="621"/>
      <c r="DJ20" s="621"/>
      <c r="DK20" s="621"/>
      <c r="DL20" s="621"/>
      <c r="DM20" s="621"/>
      <c r="DN20" s="621"/>
      <c r="DO20" s="621"/>
      <c r="DP20" s="622"/>
      <c r="DQ20" s="626">
        <v>81656596</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49018</v>
      </c>
      <c r="S21" s="621"/>
      <c r="T21" s="621"/>
      <c r="U21" s="621"/>
      <c r="V21" s="621"/>
      <c r="W21" s="621"/>
      <c r="X21" s="621"/>
      <c r="Y21" s="622"/>
      <c r="Z21" s="673">
        <v>0</v>
      </c>
      <c r="AA21" s="673"/>
      <c r="AB21" s="673"/>
      <c r="AC21" s="673"/>
      <c r="AD21" s="674">
        <v>49018</v>
      </c>
      <c r="AE21" s="674"/>
      <c r="AF21" s="674"/>
      <c r="AG21" s="674"/>
      <c r="AH21" s="674"/>
      <c r="AI21" s="674"/>
      <c r="AJ21" s="674"/>
      <c r="AK21" s="674"/>
      <c r="AL21" s="643">
        <v>0.1</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7329</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837997</v>
      </c>
      <c r="S22" s="621"/>
      <c r="T22" s="621"/>
      <c r="U22" s="621"/>
      <c r="V22" s="621"/>
      <c r="W22" s="621"/>
      <c r="X22" s="621"/>
      <c r="Y22" s="622"/>
      <c r="Z22" s="673">
        <v>0.7</v>
      </c>
      <c r="AA22" s="673"/>
      <c r="AB22" s="673"/>
      <c r="AC22" s="673"/>
      <c r="AD22" s="674" t="s">
        <v>112</v>
      </c>
      <c r="AE22" s="674"/>
      <c r="AF22" s="674"/>
      <c r="AG22" s="674"/>
      <c r="AH22" s="674"/>
      <c r="AI22" s="674"/>
      <c r="AJ22" s="674"/>
      <c r="AK22" s="674"/>
      <c r="AL22" s="643" t="s">
        <v>112</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v>987457</v>
      </c>
      <c r="BH22" s="621"/>
      <c r="BI22" s="621"/>
      <c r="BJ22" s="621"/>
      <c r="BK22" s="621"/>
      <c r="BL22" s="621"/>
      <c r="BM22" s="621"/>
      <c r="BN22" s="622"/>
      <c r="BO22" s="673">
        <v>1.9</v>
      </c>
      <c r="BP22" s="673"/>
      <c r="BQ22" s="673"/>
      <c r="BR22" s="673"/>
      <c r="BS22" s="626" t="s">
        <v>112</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2035957</v>
      </c>
      <c r="S23" s="621"/>
      <c r="T23" s="621"/>
      <c r="U23" s="621"/>
      <c r="V23" s="621"/>
      <c r="W23" s="621"/>
      <c r="X23" s="621"/>
      <c r="Y23" s="622"/>
      <c r="Z23" s="673">
        <v>1.6</v>
      </c>
      <c r="AA23" s="673"/>
      <c r="AB23" s="673"/>
      <c r="AC23" s="673"/>
      <c r="AD23" s="674">
        <v>245957</v>
      </c>
      <c r="AE23" s="674"/>
      <c r="AF23" s="674"/>
      <c r="AG23" s="674"/>
      <c r="AH23" s="674"/>
      <c r="AI23" s="674"/>
      <c r="AJ23" s="674"/>
      <c r="AK23" s="674"/>
      <c r="AL23" s="643">
        <v>0.4</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v>3212897</v>
      </c>
      <c r="BH23" s="621"/>
      <c r="BI23" s="621"/>
      <c r="BJ23" s="621"/>
      <c r="BK23" s="621"/>
      <c r="BL23" s="621"/>
      <c r="BM23" s="621"/>
      <c r="BN23" s="622"/>
      <c r="BO23" s="673">
        <v>6.3</v>
      </c>
      <c r="BP23" s="673"/>
      <c r="BQ23" s="673"/>
      <c r="BR23" s="673"/>
      <c r="BS23" s="626" t="s">
        <v>112</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609540</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78087022</v>
      </c>
      <c r="CS24" s="671"/>
      <c r="CT24" s="671"/>
      <c r="CU24" s="671"/>
      <c r="CV24" s="671"/>
      <c r="CW24" s="671"/>
      <c r="CX24" s="671"/>
      <c r="CY24" s="718"/>
      <c r="CZ24" s="722">
        <v>61.9</v>
      </c>
      <c r="DA24" s="723"/>
      <c r="DB24" s="723"/>
      <c r="DC24" s="724"/>
      <c r="DD24" s="717">
        <v>50556785</v>
      </c>
      <c r="DE24" s="671"/>
      <c r="DF24" s="671"/>
      <c r="DG24" s="671"/>
      <c r="DH24" s="671"/>
      <c r="DI24" s="671"/>
      <c r="DJ24" s="671"/>
      <c r="DK24" s="718"/>
      <c r="DL24" s="717">
        <v>50207739</v>
      </c>
      <c r="DM24" s="671"/>
      <c r="DN24" s="671"/>
      <c r="DO24" s="671"/>
      <c r="DP24" s="671"/>
      <c r="DQ24" s="671"/>
      <c r="DR24" s="671"/>
      <c r="DS24" s="671"/>
      <c r="DT24" s="671"/>
      <c r="DU24" s="671"/>
      <c r="DV24" s="718"/>
      <c r="DW24" s="719">
        <v>66.8</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23914285</v>
      </c>
      <c r="S25" s="621"/>
      <c r="T25" s="621"/>
      <c r="U25" s="621"/>
      <c r="V25" s="621"/>
      <c r="W25" s="621"/>
      <c r="X25" s="621"/>
      <c r="Y25" s="622"/>
      <c r="Z25" s="673">
        <v>18.899999999999999</v>
      </c>
      <c r="AA25" s="673"/>
      <c r="AB25" s="673"/>
      <c r="AC25" s="673"/>
      <c r="AD25" s="674" t="s">
        <v>112</v>
      </c>
      <c r="AE25" s="674"/>
      <c r="AF25" s="674"/>
      <c r="AG25" s="674"/>
      <c r="AH25" s="674"/>
      <c r="AI25" s="674"/>
      <c r="AJ25" s="674"/>
      <c r="AK25" s="674"/>
      <c r="AL25" s="643" t="s">
        <v>112</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23919057</v>
      </c>
      <c r="CS25" s="639"/>
      <c r="CT25" s="639"/>
      <c r="CU25" s="639"/>
      <c r="CV25" s="639"/>
      <c r="CW25" s="639"/>
      <c r="CX25" s="639"/>
      <c r="CY25" s="640"/>
      <c r="CZ25" s="623">
        <v>19</v>
      </c>
      <c r="DA25" s="641"/>
      <c r="DB25" s="641"/>
      <c r="DC25" s="642"/>
      <c r="DD25" s="626">
        <v>21663562</v>
      </c>
      <c r="DE25" s="639"/>
      <c r="DF25" s="639"/>
      <c r="DG25" s="639"/>
      <c r="DH25" s="639"/>
      <c r="DI25" s="639"/>
      <c r="DJ25" s="639"/>
      <c r="DK25" s="640"/>
      <c r="DL25" s="626">
        <v>21314516</v>
      </c>
      <c r="DM25" s="639"/>
      <c r="DN25" s="639"/>
      <c r="DO25" s="639"/>
      <c r="DP25" s="639"/>
      <c r="DQ25" s="639"/>
      <c r="DR25" s="639"/>
      <c r="DS25" s="639"/>
      <c r="DT25" s="639"/>
      <c r="DU25" s="639"/>
      <c r="DV25" s="640"/>
      <c r="DW25" s="643">
        <v>28.4</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v>3150</v>
      </c>
      <c r="S26" s="621"/>
      <c r="T26" s="621"/>
      <c r="U26" s="621"/>
      <c r="V26" s="621"/>
      <c r="W26" s="621"/>
      <c r="X26" s="621"/>
      <c r="Y26" s="622"/>
      <c r="Z26" s="673">
        <v>0</v>
      </c>
      <c r="AA26" s="673"/>
      <c r="AB26" s="673"/>
      <c r="AC26" s="673"/>
      <c r="AD26" s="674">
        <v>3150</v>
      </c>
      <c r="AE26" s="674"/>
      <c r="AF26" s="674"/>
      <c r="AG26" s="674"/>
      <c r="AH26" s="674"/>
      <c r="AI26" s="674"/>
      <c r="AJ26" s="674"/>
      <c r="AK26" s="674"/>
      <c r="AL26" s="643">
        <v>0</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17377513</v>
      </c>
      <c r="CS26" s="621"/>
      <c r="CT26" s="621"/>
      <c r="CU26" s="621"/>
      <c r="CV26" s="621"/>
      <c r="CW26" s="621"/>
      <c r="CX26" s="621"/>
      <c r="CY26" s="622"/>
      <c r="CZ26" s="623">
        <v>13.8</v>
      </c>
      <c r="DA26" s="641"/>
      <c r="DB26" s="641"/>
      <c r="DC26" s="642"/>
      <c r="DD26" s="626">
        <v>16113396</v>
      </c>
      <c r="DE26" s="621"/>
      <c r="DF26" s="621"/>
      <c r="DG26" s="621"/>
      <c r="DH26" s="621"/>
      <c r="DI26" s="621"/>
      <c r="DJ26" s="621"/>
      <c r="DK26" s="622"/>
      <c r="DL26" s="626" t="s">
        <v>219</v>
      </c>
      <c r="DM26" s="621"/>
      <c r="DN26" s="621"/>
      <c r="DO26" s="621"/>
      <c r="DP26" s="621"/>
      <c r="DQ26" s="621"/>
      <c r="DR26" s="621"/>
      <c r="DS26" s="621"/>
      <c r="DT26" s="621"/>
      <c r="DU26" s="621"/>
      <c r="DV26" s="622"/>
      <c r="DW26" s="643" t="s">
        <v>219</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7276361</v>
      </c>
      <c r="S27" s="621"/>
      <c r="T27" s="621"/>
      <c r="U27" s="621"/>
      <c r="V27" s="621"/>
      <c r="W27" s="621"/>
      <c r="X27" s="621"/>
      <c r="Y27" s="622"/>
      <c r="Z27" s="673">
        <v>5.7</v>
      </c>
      <c r="AA27" s="673"/>
      <c r="AB27" s="673"/>
      <c r="AC27" s="673"/>
      <c r="AD27" s="674" t="s">
        <v>112</v>
      </c>
      <c r="AE27" s="674"/>
      <c r="AF27" s="674"/>
      <c r="AG27" s="674"/>
      <c r="AH27" s="674"/>
      <c r="AI27" s="674"/>
      <c r="AJ27" s="674"/>
      <c r="AK27" s="674"/>
      <c r="AL27" s="643" t="s">
        <v>112</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51265244</v>
      </c>
      <c r="BH27" s="621"/>
      <c r="BI27" s="621"/>
      <c r="BJ27" s="621"/>
      <c r="BK27" s="621"/>
      <c r="BL27" s="621"/>
      <c r="BM27" s="621"/>
      <c r="BN27" s="622"/>
      <c r="BO27" s="673">
        <v>100</v>
      </c>
      <c r="BP27" s="673"/>
      <c r="BQ27" s="673"/>
      <c r="BR27" s="673"/>
      <c r="BS27" s="626">
        <v>479175</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35589547</v>
      </c>
      <c r="CS27" s="639"/>
      <c r="CT27" s="639"/>
      <c r="CU27" s="639"/>
      <c r="CV27" s="639"/>
      <c r="CW27" s="639"/>
      <c r="CX27" s="639"/>
      <c r="CY27" s="640"/>
      <c r="CZ27" s="623">
        <v>28.2</v>
      </c>
      <c r="DA27" s="641"/>
      <c r="DB27" s="641"/>
      <c r="DC27" s="642"/>
      <c r="DD27" s="626">
        <v>10418172</v>
      </c>
      <c r="DE27" s="639"/>
      <c r="DF27" s="639"/>
      <c r="DG27" s="639"/>
      <c r="DH27" s="639"/>
      <c r="DI27" s="639"/>
      <c r="DJ27" s="639"/>
      <c r="DK27" s="640"/>
      <c r="DL27" s="626">
        <v>10418172</v>
      </c>
      <c r="DM27" s="639"/>
      <c r="DN27" s="639"/>
      <c r="DO27" s="639"/>
      <c r="DP27" s="639"/>
      <c r="DQ27" s="639"/>
      <c r="DR27" s="639"/>
      <c r="DS27" s="639"/>
      <c r="DT27" s="639"/>
      <c r="DU27" s="639"/>
      <c r="DV27" s="640"/>
      <c r="DW27" s="643">
        <v>13.9</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624270</v>
      </c>
      <c r="S28" s="621"/>
      <c r="T28" s="621"/>
      <c r="U28" s="621"/>
      <c r="V28" s="621"/>
      <c r="W28" s="621"/>
      <c r="X28" s="621"/>
      <c r="Y28" s="622"/>
      <c r="Z28" s="673">
        <v>0.5</v>
      </c>
      <c r="AA28" s="673"/>
      <c r="AB28" s="673"/>
      <c r="AC28" s="673"/>
      <c r="AD28" s="674">
        <v>66333</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18578418</v>
      </c>
      <c r="CS28" s="621"/>
      <c r="CT28" s="621"/>
      <c r="CU28" s="621"/>
      <c r="CV28" s="621"/>
      <c r="CW28" s="621"/>
      <c r="CX28" s="621"/>
      <c r="CY28" s="622"/>
      <c r="CZ28" s="623">
        <v>14.7</v>
      </c>
      <c r="DA28" s="641"/>
      <c r="DB28" s="641"/>
      <c r="DC28" s="642"/>
      <c r="DD28" s="626">
        <v>18475051</v>
      </c>
      <c r="DE28" s="621"/>
      <c r="DF28" s="621"/>
      <c r="DG28" s="621"/>
      <c r="DH28" s="621"/>
      <c r="DI28" s="621"/>
      <c r="DJ28" s="621"/>
      <c r="DK28" s="622"/>
      <c r="DL28" s="626">
        <v>18475051</v>
      </c>
      <c r="DM28" s="621"/>
      <c r="DN28" s="621"/>
      <c r="DO28" s="621"/>
      <c r="DP28" s="621"/>
      <c r="DQ28" s="621"/>
      <c r="DR28" s="621"/>
      <c r="DS28" s="621"/>
      <c r="DT28" s="621"/>
      <c r="DU28" s="621"/>
      <c r="DV28" s="622"/>
      <c r="DW28" s="643">
        <v>24.6</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240515</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58</v>
      </c>
      <c r="CG29" s="654"/>
      <c r="CH29" s="654"/>
      <c r="CI29" s="654"/>
      <c r="CJ29" s="654"/>
      <c r="CK29" s="654"/>
      <c r="CL29" s="654"/>
      <c r="CM29" s="654"/>
      <c r="CN29" s="654"/>
      <c r="CO29" s="654"/>
      <c r="CP29" s="654"/>
      <c r="CQ29" s="655"/>
      <c r="CR29" s="620">
        <v>18565552</v>
      </c>
      <c r="CS29" s="639"/>
      <c r="CT29" s="639"/>
      <c r="CU29" s="639"/>
      <c r="CV29" s="639"/>
      <c r="CW29" s="639"/>
      <c r="CX29" s="639"/>
      <c r="CY29" s="640"/>
      <c r="CZ29" s="623">
        <v>14.7</v>
      </c>
      <c r="DA29" s="641"/>
      <c r="DB29" s="641"/>
      <c r="DC29" s="642"/>
      <c r="DD29" s="626">
        <v>18462185</v>
      </c>
      <c r="DE29" s="639"/>
      <c r="DF29" s="639"/>
      <c r="DG29" s="639"/>
      <c r="DH29" s="639"/>
      <c r="DI29" s="639"/>
      <c r="DJ29" s="639"/>
      <c r="DK29" s="640"/>
      <c r="DL29" s="626">
        <v>18462185</v>
      </c>
      <c r="DM29" s="639"/>
      <c r="DN29" s="639"/>
      <c r="DO29" s="639"/>
      <c r="DP29" s="639"/>
      <c r="DQ29" s="639"/>
      <c r="DR29" s="639"/>
      <c r="DS29" s="639"/>
      <c r="DT29" s="639"/>
      <c r="DU29" s="639"/>
      <c r="DV29" s="640"/>
      <c r="DW29" s="643">
        <v>24.6</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1532625</v>
      </c>
      <c r="S30" s="621"/>
      <c r="T30" s="621"/>
      <c r="U30" s="621"/>
      <c r="V30" s="621"/>
      <c r="W30" s="621"/>
      <c r="X30" s="621"/>
      <c r="Y30" s="622"/>
      <c r="Z30" s="673">
        <v>1.2</v>
      </c>
      <c r="AA30" s="673"/>
      <c r="AB30" s="673"/>
      <c r="AC30" s="673"/>
      <c r="AD30" s="674" t="s">
        <v>112</v>
      </c>
      <c r="AE30" s="674"/>
      <c r="AF30" s="674"/>
      <c r="AG30" s="674"/>
      <c r="AH30" s="674"/>
      <c r="AI30" s="674"/>
      <c r="AJ30" s="674"/>
      <c r="AK30" s="674"/>
      <c r="AL30" s="643" t="s">
        <v>112</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99.2</v>
      </c>
      <c r="BH30" s="687"/>
      <c r="BI30" s="687"/>
      <c r="BJ30" s="687"/>
      <c r="BK30" s="687"/>
      <c r="BL30" s="687"/>
      <c r="BM30" s="688">
        <v>95.9</v>
      </c>
      <c r="BN30" s="687"/>
      <c r="BO30" s="687"/>
      <c r="BP30" s="687"/>
      <c r="BQ30" s="689"/>
      <c r="BR30" s="686">
        <v>99</v>
      </c>
      <c r="BS30" s="687"/>
      <c r="BT30" s="687"/>
      <c r="BU30" s="687"/>
      <c r="BV30" s="687"/>
      <c r="BW30" s="687"/>
      <c r="BX30" s="688">
        <v>95.1</v>
      </c>
      <c r="BY30" s="687"/>
      <c r="BZ30" s="687"/>
      <c r="CA30" s="687"/>
      <c r="CB30" s="689"/>
      <c r="CD30" s="692"/>
      <c r="CE30" s="693"/>
      <c r="CF30" s="657" t="s">
        <v>295</v>
      </c>
      <c r="CG30" s="654"/>
      <c r="CH30" s="654"/>
      <c r="CI30" s="654"/>
      <c r="CJ30" s="654"/>
      <c r="CK30" s="654"/>
      <c r="CL30" s="654"/>
      <c r="CM30" s="654"/>
      <c r="CN30" s="654"/>
      <c r="CO30" s="654"/>
      <c r="CP30" s="654"/>
      <c r="CQ30" s="655"/>
      <c r="CR30" s="620">
        <v>16449549</v>
      </c>
      <c r="CS30" s="621"/>
      <c r="CT30" s="621"/>
      <c r="CU30" s="621"/>
      <c r="CV30" s="621"/>
      <c r="CW30" s="621"/>
      <c r="CX30" s="621"/>
      <c r="CY30" s="622"/>
      <c r="CZ30" s="623">
        <v>13</v>
      </c>
      <c r="DA30" s="641"/>
      <c r="DB30" s="641"/>
      <c r="DC30" s="642"/>
      <c r="DD30" s="626">
        <v>16346623</v>
      </c>
      <c r="DE30" s="621"/>
      <c r="DF30" s="621"/>
      <c r="DG30" s="621"/>
      <c r="DH30" s="621"/>
      <c r="DI30" s="621"/>
      <c r="DJ30" s="621"/>
      <c r="DK30" s="622"/>
      <c r="DL30" s="626">
        <v>16346623</v>
      </c>
      <c r="DM30" s="621"/>
      <c r="DN30" s="621"/>
      <c r="DO30" s="621"/>
      <c r="DP30" s="621"/>
      <c r="DQ30" s="621"/>
      <c r="DR30" s="621"/>
      <c r="DS30" s="621"/>
      <c r="DT30" s="621"/>
      <c r="DU30" s="621"/>
      <c r="DV30" s="622"/>
      <c r="DW30" s="643">
        <v>21.7</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676610</v>
      </c>
      <c r="S31" s="621"/>
      <c r="T31" s="621"/>
      <c r="U31" s="621"/>
      <c r="V31" s="621"/>
      <c r="W31" s="621"/>
      <c r="X31" s="621"/>
      <c r="Y31" s="622"/>
      <c r="Z31" s="673">
        <v>0.5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99.3</v>
      </c>
      <c r="BH31" s="639"/>
      <c r="BI31" s="639"/>
      <c r="BJ31" s="639"/>
      <c r="BK31" s="639"/>
      <c r="BL31" s="639"/>
      <c r="BM31" s="675">
        <v>96.9</v>
      </c>
      <c r="BN31" s="685"/>
      <c r="BO31" s="685"/>
      <c r="BP31" s="685"/>
      <c r="BQ31" s="649"/>
      <c r="BR31" s="684">
        <v>99.1</v>
      </c>
      <c r="BS31" s="639"/>
      <c r="BT31" s="639"/>
      <c r="BU31" s="639"/>
      <c r="BV31" s="639"/>
      <c r="BW31" s="639"/>
      <c r="BX31" s="675">
        <v>96.2</v>
      </c>
      <c r="BY31" s="685"/>
      <c r="BZ31" s="685"/>
      <c r="CA31" s="685"/>
      <c r="CB31" s="649"/>
      <c r="CD31" s="692"/>
      <c r="CE31" s="693"/>
      <c r="CF31" s="657" t="s">
        <v>299</v>
      </c>
      <c r="CG31" s="654"/>
      <c r="CH31" s="654"/>
      <c r="CI31" s="654"/>
      <c r="CJ31" s="654"/>
      <c r="CK31" s="654"/>
      <c r="CL31" s="654"/>
      <c r="CM31" s="654"/>
      <c r="CN31" s="654"/>
      <c r="CO31" s="654"/>
      <c r="CP31" s="654"/>
      <c r="CQ31" s="655"/>
      <c r="CR31" s="620">
        <v>2116003</v>
      </c>
      <c r="CS31" s="639"/>
      <c r="CT31" s="639"/>
      <c r="CU31" s="639"/>
      <c r="CV31" s="639"/>
      <c r="CW31" s="639"/>
      <c r="CX31" s="639"/>
      <c r="CY31" s="640"/>
      <c r="CZ31" s="623">
        <v>1.7</v>
      </c>
      <c r="DA31" s="641"/>
      <c r="DB31" s="641"/>
      <c r="DC31" s="642"/>
      <c r="DD31" s="626">
        <v>2115562</v>
      </c>
      <c r="DE31" s="639"/>
      <c r="DF31" s="639"/>
      <c r="DG31" s="639"/>
      <c r="DH31" s="639"/>
      <c r="DI31" s="639"/>
      <c r="DJ31" s="639"/>
      <c r="DK31" s="640"/>
      <c r="DL31" s="626">
        <v>2115562</v>
      </c>
      <c r="DM31" s="639"/>
      <c r="DN31" s="639"/>
      <c r="DO31" s="639"/>
      <c r="DP31" s="639"/>
      <c r="DQ31" s="639"/>
      <c r="DR31" s="639"/>
      <c r="DS31" s="639"/>
      <c r="DT31" s="639"/>
      <c r="DU31" s="639"/>
      <c r="DV31" s="640"/>
      <c r="DW31" s="643">
        <v>2.8</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3096192</v>
      </c>
      <c r="S32" s="621"/>
      <c r="T32" s="621"/>
      <c r="U32" s="621"/>
      <c r="V32" s="621"/>
      <c r="W32" s="621"/>
      <c r="X32" s="621"/>
      <c r="Y32" s="622"/>
      <c r="Z32" s="673">
        <v>2.4</v>
      </c>
      <c r="AA32" s="673"/>
      <c r="AB32" s="673"/>
      <c r="AC32" s="673"/>
      <c r="AD32" s="674">
        <v>268</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99.1</v>
      </c>
      <c r="BH32" s="605"/>
      <c r="BI32" s="605"/>
      <c r="BJ32" s="605"/>
      <c r="BK32" s="605"/>
      <c r="BL32" s="605"/>
      <c r="BM32" s="668">
        <v>95.1</v>
      </c>
      <c r="BN32" s="605"/>
      <c r="BO32" s="605"/>
      <c r="BP32" s="605"/>
      <c r="BQ32" s="662"/>
      <c r="BR32" s="683">
        <v>98.8</v>
      </c>
      <c r="BS32" s="605"/>
      <c r="BT32" s="605"/>
      <c r="BU32" s="605"/>
      <c r="BV32" s="605"/>
      <c r="BW32" s="605"/>
      <c r="BX32" s="668">
        <v>94.4</v>
      </c>
      <c r="BY32" s="605"/>
      <c r="BZ32" s="605"/>
      <c r="CA32" s="605"/>
      <c r="CB32" s="662"/>
      <c r="CD32" s="694"/>
      <c r="CE32" s="695"/>
      <c r="CF32" s="657" t="s">
        <v>302</v>
      </c>
      <c r="CG32" s="654"/>
      <c r="CH32" s="654"/>
      <c r="CI32" s="654"/>
      <c r="CJ32" s="654"/>
      <c r="CK32" s="654"/>
      <c r="CL32" s="654"/>
      <c r="CM32" s="654"/>
      <c r="CN32" s="654"/>
      <c r="CO32" s="654"/>
      <c r="CP32" s="654"/>
      <c r="CQ32" s="655"/>
      <c r="CR32" s="620">
        <v>12866</v>
      </c>
      <c r="CS32" s="621"/>
      <c r="CT32" s="621"/>
      <c r="CU32" s="621"/>
      <c r="CV32" s="621"/>
      <c r="CW32" s="621"/>
      <c r="CX32" s="621"/>
      <c r="CY32" s="622"/>
      <c r="CZ32" s="623">
        <v>0</v>
      </c>
      <c r="DA32" s="641"/>
      <c r="DB32" s="641"/>
      <c r="DC32" s="642"/>
      <c r="DD32" s="626">
        <v>12866</v>
      </c>
      <c r="DE32" s="621"/>
      <c r="DF32" s="621"/>
      <c r="DG32" s="621"/>
      <c r="DH32" s="621"/>
      <c r="DI32" s="621"/>
      <c r="DJ32" s="621"/>
      <c r="DK32" s="622"/>
      <c r="DL32" s="626">
        <v>12866</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12822200</v>
      </c>
      <c r="S33" s="621"/>
      <c r="T33" s="621"/>
      <c r="U33" s="621"/>
      <c r="V33" s="621"/>
      <c r="W33" s="621"/>
      <c r="X33" s="621"/>
      <c r="Y33" s="622"/>
      <c r="Z33" s="673">
        <v>10.1</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38597255</v>
      </c>
      <c r="CS33" s="639"/>
      <c r="CT33" s="639"/>
      <c r="CU33" s="639"/>
      <c r="CV33" s="639"/>
      <c r="CW33" s="639"/>
      <c r="CX33" s="639"/>
      <c r="CY33" s="640"/>
      <c r="CZ33" s="623">
        <v>30.6</v>
      </c>
      <c r="DA33" s="641"/>
      <c r="DB33" s="641"/>
      <c r="DC33" s="642"/>
      <c r="DD33" s="626">
        <v>30272375</v>
      </c>
      <c r="DE33" s="639"/>
      <c r="DF33" s="639"/>
      <c r="DG33" s="639"/>
      <c r="DH33" s="639"/>
      <c r="DI33" s="639"/>
      <c r="DJ33" s="639"/>
      <c r="DK33" s="640"/>
      <c r="DL33" s="626">
        <v>25655940</v>
      </c>
      <c r="DM33" s="639"/>
      <c r="DN33" s="639"/>
      <c r="DO33" s="639"/>
      <c r="DP33" s="639"/>
      <c r="DQ33" s="639"/>
      <c r="DR33" s="639"/>
      <c r="DS33" s="639"/>
      <c r="DT33" s="639"/>
      <c r="DU33" s="639"/>
      <c r="DV33" s="640"/>
      <c r="DW33" s="643">
        <v>34.1</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v>178700</v>
      </c>
      <c r="S34" s="621"/>
      <c r="T34" s="621"/>
      <c r="U34" s="621"/>
      <c r="V34" s="621"/>
      <c r="W34" s="621"/>
      <c r="X34" s="621"/>
      <c r="Y34" s="622"/>
      <c r="Z34" s="673">
        <v>0.1</v>
      </c>
      <c r="AA34" s="673"/>
      <c r="AB34" s="673"/>
      <c r="AC34" s="673"/>
      <c r="AD34" s="674" t="s">
        <v>112</v>
      </c>
      <c r="AE34" s="674"/>
      <c r="AF34" s="674"/>
      <c r="AG34" s="674"/>
      <c r="AH34" s="674"/>
      <c r="AI34" s="674"/>
      <c r="AJ34" s="674"/>
      <c r="AK34" s="674"/>
      <c r="AL34" s="643" t="s">
        <v>112</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17625988</v>
      </c>
      <c r="CS34" s="621"/>
      <c r="CT34" s="621"/>
      <c r="CU34" s="621"/>
      <c r="CV34" s="621"/>
      <c r="CW34" s="621"/>
      <c r="CX34" s="621"/>
      <c r="CY34" s="622"/>
      <c r="CZ34" s="623">
        <v>14</v>
      </c>
      <c r="DA34" s="641"/>
      <c r="DB34" s="641"/>
      <c r="DC34" s="642"/>
      <c r="DD34" s="626">
        <v>13779595</v>
      </c>
      <c r="DE34" s="621"/>
      <c r="DF34" s="621"/>
      <c r="DG34" s="621"/>
      <c r="DH34" s="621"/>
      <c r="DI34" s="621"/>
      <c r="DJ34" s="621"/>
      <c r="DK34" s="622"/>
      <c r="DL34" s="626">
        <v>12594528</v>
      </c>
      <c r="DM34" s="621"/>
      <c r="DN34" s="621"/>
      <c r="DO34" s="621"/>
      <c r="DP34" s="621"/>
      <c r="DQ34" s="621"/>
      <c r="DR34" s="621"/>
      <c r="DS34" s="621"/>
      <c r="DT34" s="621"/>
      <c r="DU34" s="621"/>
      <c r="DV34" s="622"/>
      <c r="DW34" s="643">
        <v>16.8</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5573500</v>
      </c>
      <c r="S35" s="621"/>
      <c r="T35" s="621"/>
      <c r="U35" s="621"/>
      <c r="V35" s="621"/>
      <c r="W35" s="621"/>
      <c r="X35" s="621"/>
      <c r="Y35" s="622"/>
      <c r="Z35" s="673">
        <v>4.4000000000000004</v>
      </c>
      <c r="AA35" s="673"/>
      <c r="AB35" s="673"/>
      <c r="AC35" s="673"/>
      <c r="AD35" s="674" t="s">
        <v>112</v>
      </c>
      <c r="AE35" s="674"/>
      <c r="AF35" s="674"/>
      <c r="AG35" s="674"/>
      <c r="AH35" s="674"/>
      <c r="AI35" s="674"/>
      <c r="AJ35" s="674"/>
      <c r="AK35" s="674"/>
      <c r="AL35" s="643" t="s">
        <v>112</v>
      </c>
      <c r="AM35" s="675"/>
      <c r="AN35" s="675"/>
      <c r="AO35" s="676"/>
      <c r="AP35" s="188"/>
      <c r="AQ35" s="677" t="s">
        <v>310</v>
      </c>
      <c r="AR35" s="678"/>
      <c r="AS35" s="678"/>
      <c r="AT35" s="678"/>
      <c r="AU35" s="678"/>
      <c r="AV35" s="678"/>
      <c r="AW35" s="678"/>
      <c r="AX35" s="678"/>
      <c r="AY35" s="679"/>
      <c r="AZ35" s="670">
        <v>14422095</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244375</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1221770</v>
      </c>
      <c r="CS35" s="639"/>
      <c r="CT35" s="639"/>
      <c r="CU35" s="639"/>
      <c r="CV35" s="639"/>
      <c r="CW35" s="639"/>
      <c r="CX35" s="639"/>
      <c r="CY35" s="640"/>
      <c r="CZ35" s="623">
        <v>1</v>
      </c>
      <c r="DA35" s="641"/>
      <c r="DB35" s="641"/>
      <c r="DC35" s="642"/>
      <c r="DD35" s="626">
        <v>795228</v>
      </c>
      <c r="DE35" s="639"/>
      <c r="DF35" s="639"/>
      <c r="DG35" s="639"/>
      <c r="DH35" s="639"/>
      <c r="DI35" s="639"/>
      <c r="DJ35" s="639"/>
      <c r="DK35" s="640"/>
      <c r="DL35" s="626">
        <v>795228</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126719276</v>
      </c>
      <c r="S36" s="661"/>
      <c r="T36" s="661"/>
      <c r="U36" s="661"/>
      <c r="V36" s="661"/>
      <c r="W36" s="661"/>
      <c r="X36" s="661"/>
      <c r="Y36" s="664"/>
      <c r="Z36" s="665">
        <v>100</v>
      </c>
      <c r="AA36" s="665"/>
      <c r="AB36" s="665"/>
      <c r="AC36" s="665"/>
      <c r="AD36" s="666">
        <v>69416797</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1921559</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-77986</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7014851</v>
      </c>
      <c r="CS36" s="621"/>
      <c r="CT36" s="621"/>
      <c r="CU36" s="621"/>
      <c r="CV36" s="621"/>
      <c r="CW36" s="621"/>
      <c r="CX36" s="621"/>
      <c r="CY36" s="622"/>
      <c r="CZ36" s="623">
        <v>5.6</v>
      </c>
      <c r="DA36" s="641"/>
      <c r="DB36" s="641"/>
      <c r="DC36" s="642"/>
      <c r="DD36" s="626">
        <v>6222602</v>
      </c>
      <c r="DE36" s="621"/>
      <c r="DF36" s="621"/>
      <c r="DG36" s="621"/>
      <c r="DH36" s="621"/>
      <c r="DI36" s="621"/>
      <c r="DJ36" s="621"/>
      <c r="DK36" s="622"/>
      <c r="DL36" s="626">
        <v>3824934</v>
      </c>
      <c r="DM36" s="621"/>
      <c r="DN36" s="621"/>
      <c r="DO36" s="621"/>
      <c r="DP36" s="621"/>
      <c r="DQ36" s="621"/>
      <c r="DR36" s="621"/>
      <c r="DS36" s="621"/>
      <c r="DT36" s="621"/>
      <c r="DU36" s="621"/>
      <c r="DV36" s="622"/>
      <c r="DW36" s="643">
        <v>5.0999999999999996</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633750</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51668</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60417</v>
      </c>
      <c r="CS37" s="639"/>
      <c r="CT37" s="639"/>
      <c r="CU37" s="639"/>
      <c r="CV37" s="639"/>
      <c r="CW37" s="639"/>
      <c r="CX37" s="639"/>
      <c r="CY37" s="640"/>
      <c r="CZ37" s="623">
        <v>0</v>
      </c>
      <c r="DA37" s="641"/>
      <c r="DB37" s="641"/>
      <c r="DC37" s="642"/>
      <c r="DD37" s="626">
        <v>53995</v>
      </c>
      <c r="DE37" s="639"/>
      <c r="DF37" s="639"/>
      <c r="DG37" s="639"/>
      <c r="DH37" s="639"/>
      <c r="DI37" s="639"/>
      <c r="DJ37" s="639"/>
      <c r="DK37" s="640"/>
      <c r="DL37" s="626">
        <v>53995</v>
      </c>
      <c r="DM37" s="639"/>
      <c r="DN37" s="639"/>
      <c r="DO37" s="639"/>
      <c r="DP37" s="639"/>
      <c r="DQ37" s="639"/>
      <c r="DR37" s="639"/>
      <c r="DS37" s="639"/>
      <c r="DT37" s="639"/>
      <c r="DU37" s="639"/>
      <c r="DV37" s="640"/>
      <c r="DW37" s="643">
        <v>0.1</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v>458333</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83580</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11357704</v>
      </c>
      <c r="CS38" s="621"/>
      <c r="CT38" s="621"/>
      <c r="CU38" s="621"/>
      <c r="CV38" s="621"/>
      <c r="CW38" s="621"/>
      <c r="CX38" s="621"/>
      <c r="CY38" s="622"/>
      <c r="CZ38" s="623">
        <v>9</v>
      </c>
      <c r="DA38" s="641"/>
      <c r="DB38" s="641"/>
      <c r="DC38" s="642"/>
      <c r="DD38" s="626">
        <v>9242743</v>
      </c>
      <c r="DE38" s="621"/>
      <c r="DF38" s="621"/>
      <c r="DG38" s="621"/>
      <c r="DH38" s="621"/>
      <c r="DI38" s="621"/>
      <c r="DJ38" s="621"/>
      <c r="DK38" s="622"/>
      <c r="DL38" s="626">
        <v>8441250</v>
      </c>
      <c r="DM38" s="621"/>
      <c r="DN38" s="621"/>
      <c r="DO38" s="621"/>
      <c r="DP38" s="621"/>
      <c r="DQ38" s="621"/>
      <c r="DR38" s="621"/>
      <c r="DS38" s="621"/>
      <c r="DT38" s="621"/>
      <c r="DU38" s="621"/>
      <c r="DV38" s="622"/>
      <c r="DW38" s="643">
        <v>11.2</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v>203420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93</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240591</v>
      </c>
      <c r="CS39" s="639"/>
      <c r="CT39" s="639"/>
      <c r="CU39" s="639"/>
      <c r="CV39" s="639"/>
      <c r="CW39" s="639"/>
      <c r="CX39" s="639"/>
      <c r="CY39" s="640"/>
      <c r="CZ39" s="623">
        <v>0.2</v>
      </c>
      <c r="DA39" s="641"/>
      <c r="DB39" s="641"/>
      <c r="DC39" s="642"/>
      <c r="DD39" s="626">
        <v>232207</v>
      </c>
      <c r="DE39" s="639"/>
      <c r="DF39" s="639"/>
      <c r="DG39" s="639"/>
      <c r="DH39" s="639"/>
      <c r="DI39" s="639"/>
      <c r="DJ39" s="639"/>
      <c r="DK39" s="640"/>
      <c r="DL39" s="626" t="s">
        <v>327</v>
      </c>
      <c r="DM39" s="639"/>
      <c r="DN39" s="639"/>
      <c r="DO39" s="639"/>
      <c r="DP39" s="639"/>
      <c r="DQ39" s="639"/>
      <c r="DR39" s="639"/>
      <c r="DS39" s="639"/>
      <c r="DT39" s="639"/>
      <c r="DU39" s="639"/>
      <c r="DV39" s="640"/>
      <c r="DW39" s="643" t="s">
        <v>327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2681116</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105</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1136351</v>
      </c>
      <c r="CS40" s="621"/>
      <c r="CT40" s="621"/>
      <c r="CU40" s="621"/>
      <c r="CV40" s="621"/>
      <c r="CW40" s="621"/>
      <c r="CX40" s="621"/>
      <c r="CY40" s="622"/>
      <c r="CZ40" s="623">
        <v>0.9</v>
      </c>
      <c r="DA40" s="641"/>
      <c r="DB40" s="641"/>
      <c r="DC40" s="642"/>
      <c r="DD40" s="626" t="s">
        <v>327</v>
      </c>
      <c r="DE40" s="621"/>
      <c r="DF40" s="621"/>
      <c r="DG40" s="621"/>
      <c r="DH40" s="621"/>
      <c r="DI40" s="621"/>
      <c r="DJ40" s="621"/>
      <c r="DK40" s="622"/>
      <c r="DL40" s="626" t="s">
        <v>327</v>
      </c>
      <c r="DM40" s="621"/>
      <c r="DN40" s="621"/>
      <c r="DO40" s="621"/>
      <c r="DP40" s="621"/>
      <c r="DQ40" s="621"/>
      <c r="DR40" s="621"/>
      <c r="DS40" s="621"/>
      <c r="DT40" s="621"/>
      <c r="DU40" s="621"/>
      <c r="DV40" s="622"/>
      <c r="DW40" s="643" t="s">
        <v>327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8523917</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304</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9471000</v>
      </c>
      <c r="CS42" s="621"/>
      <c r="CT42" s="621"/>
      <c r="CU42" s="621"/>
      <c r="CV42" s="621"/>
      <c r="CW42" s="621"/>
      <c r="CX42" s="621"/>
      <c r="CY42" s="622"/>
      <c r="CZ42" s="623">
        <v>7.5</v>
      </c>
      <c r="DA42" s="624"/>
      <c r="DB42" s="624"/>
      <c r="DC42" s="625"/>
      <c r="DD42" s="626">
        <v>827436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509843</v>
      </c>
      <c r="CS43" s="639"/>
      <c r="CT43" s="639"/>
      <c r="CU43" s="639"/>
      <c r="CV43" s="639"/>
      <c r="CW43" s="639"/>
      <c r="CX43" s="639"/>
      <c r="CY43" s="640"/>
      <c r="CZ43" s="623">
        <v>0.4</v>
      </c>
      <c r="DA43" s="641"/>
      <c r="DB43" s="641"/>
      <c r="DC43" s="642"/>
      <c r="DD43" s="626">
        <v>477543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9462798</v>
      </c>
      <c r="CS44" s="621"/>
      <c r="CT44" s="621"/>
      <c r="CU44" s="621"/>
      <c r="CV44" s="621"/>
      <c r="CW44" s="621"/>
      <c r="CX44" s="621"/>
      <c r="CY44" s="622"/>
      <c r="CZ44" s="623">
        <v>7.5</v>
      </c>
      <c r="DA44" s="624"/>
      <c r="DB44" s="624"/>
      <c r="DC44" s="625"/>
      <c r="DD44" s="626">
        <v>825592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4598442</v>
      </c>
      <c r="CS45" s="639"/>
      <c r="CT45" s="639"/>
      <c r="CU45" s="639"/>
      <c r="CV45" s="639"/>
      <c r="CW45" s="639"/>
      <c r="CX45" s="639"/>
      <c r="CY45" s="640"/>
      <c r="CZ45" s="623">
        <v>3.6</v>
      </c>
      <c r="DA45" s="641"/>
      <c r="DB45" s="641"/>
      <c r="DC45" s="642"/>
      <c r="DD45" s="626">
        <v>5867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4864356</v>
      </c>
      <c r="CS46" s="621"/>
      <c r="CT46" s="621"/>
      <c r="CU46" s="621"/>
      <c r="CV46" s="621"/>
      <c r="CW46" s="621"/>
      <c r="CX46" s="621"/>
      <c r="CY46" s="622"/>
      <c r="CZ46" s="623">
        <v>3.9</v>
      </c>
      <c r="DA46" s="624"/>
      <c r="DB46" s="624"/>
      <c r="DC46" s="625"/>
      <c r="DD46" s="626">
        <v>819725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v>8202</v>
      </c>
      <c r="CS47" s="639"/>
      <c r="CT47" s="639"/>
      <c r="CU47" s="639"/>
      <c r="CV47" s="639"/>
      <c r="CW47" s="639"/>
      <c r="CX47" s="639"/>
      <c r="CY47" s="640"/>
      <c r="CZ47" s="623">
        <v>0</v>
      </c>
      <c r="DA47" s="641"/>
      <c r="DB47" s="641"/>
      <c r="DC47" s="642"/>
      <c r="DD47" s="626">
        <v>1844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126155277</v>
      </c>
      <c r="CS49" s="605"/>
      <c r="CT49" s="605"/>
      <c r="CU49" s="605"/>
      <c r="CV49" s="605"/>
      <c r="CW49" s="605"/>
      <c r="CX49" s="605"/>
      <c r="CY49" s="606"/>
      <c r="CZ49" s="607">
        <v>100</v>
      </c>
      <c r="DA49" s="608"/>
      <c r="DB49" s="608"/>
      <c r="DC49" s="609"/>
      <c r="DD49" s="610">
        <v>81656596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347</v>
      </c>
      <c r="DK2" s="1139"/>
      <c r="DL2" s="1139"/>
      <c r="DM2" s="1139"/>
      <c r="DN2" s="1139"/>
      <c r="DO2" s="1140"/>
      <c r="DP2" s="202"/>
      <c r="DQ2" s="1138" t="s">
        <v>348</v>
      </c>
      <c r="DR2" s="1139"/>
      <c r="DS2" s="1139"/>
      <c r="DT2" s="1139"/>
      <c r="DU2" s="1139"/>
      <c r="DV2" s="1139"/>
      <c r="DW2" s="1139"/>
      <c r="DX2" s="1139"/>
      <c r="DY2" s="1139"/>
      <c r="DZ2" s="114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4" t="s">
        <v>349</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1"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6" t="s">
        <v>365</v>
      </c>
      <c r="DH5" s="1127"/>
      <c r="DI5" s="1127"/>
      <c r="DJ5" s="1127"/>
      <c r="DK5" s="1128"/>
      <c r="DL5" s="1126" t="s">
        <v>366</v>
      </c>
      <c r="DM5" s="1127"/>
      <c r="DN5" s="1127"/>
      <c r="DO5" s="1127"/>
      <c r="DP5" s="1128"/>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x14ac:dyDescent="0.15">
      <c r="A7" s="211">
        <v>1</v>
      </c>
      <c r="B7" s="1080" t="s">
        <v>368</v>
      </c>
      <c r="C7" s="1081"/>
      <c r="D7" s="1081"/>
      <c r="E7" s="1081"/>
      <c r="F7" s="1081"/>
      <c r="G7" s="1081"/>
      <c r="H7" s="1081"/>
      <c r="I7" s="1081"/>
      <c r="J7" s="1081"/>
      <c r="K7" s="1081"/>
      <c r="L7" s="1081"/>
      <c r="M7" s="1081"/>
      <c r="N7" s="1081"/>
      <c r="O7" s="1081"/>
      <c r="P7" s="1082"/>
      <c r="Q7" s="1132">
        <v>126761</v>
      </c>
      <c r="R7" s="1133"/>
      <c r="S7" s="1133"/>
      <c r="T7" s="1133"/>
      <c r="U7" s="1133"/>
      <c r="V7" s="1133">
        <v>125696</v>
      </c>
      <c r="W7" s="1133"/>
      <c r="X7" s="1133"/>
      <c r="Y7" s="1133"/>
      <c r="Z7" s="1133"/>
      <c r="AA7" s="1133">
        <v>1065</v>
      </c>
      <c r="AB7" s="1133"/>
      <c r="AC7" s="1133"/>
      <c r="AD7" s="1133"/>
      <c r="AE7" s="1134"/>
      <c r="AF7" s="1135">
        <v>973</v>
      </c>
      <c r="AG7" s="1136"/>
      <c r="AH7" s="1136"/>
      <c r="AI7" s="1136"/>
      <c r="AJ7" s="1137"/>
      <c r="AK7" s="1119">
        <v>1533</v>
      </c>
      <c r="AL7" s="1120"/>
      <c r="AM7" s="1120"/>
      <c r="AN7" s="1120"/>
      <c r="AO7" s="1120"/>
      <c r="AP7" s="1120">
        <v>204669</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554</v>
      </c>
      <c r="BT7" s="1124"/>
      <c r="BU7" s="1124"/>
      <c r="BV7" s="1124"/>
      <c r="BW7" s="1124"/>
      <c r="BX7" s="1124"/>
      <c r="BY7" s="1124"/>
      <c r="BZ7" s="1124"/>
      <c r="CA7" s="1124"/>
      <c r="CB7" s="1124"/>
      <c r="CC7" s="1124"/>
      <c r="CD7" s="1124"/>
      <c r="CE7" s="1124"/>
      <c r="CF7" s="1124"/>
      <c r="CG7" s="1125"/>
      <c r="CH7" s="1116">
        <v>-44</v>
      </c>
      <c r="CI7" s="1117"/>
      <c r="CJ7" s="1117"/>
      <c r="CK7" s="1117"/>
      <c r="CL7" s="1118"/>
      <c r="CM7" s="1116">
        <v>51</v>
      </c>
      <c r="CN7" s="1117"/>
      <c r="CO7" s="1117"/>
      <c r="CP7" s="1117"/>
      <c r="CQ7" s="1118"/>
      <c r="CR7" s="1116">
        <v>10</v>
      </c>
      <c r="CS7" s="1117"/>
      <c r="CT7" s="1117"/>
      <c r="CU7" s="1117"/>
      <c r="CV7" s="1118"/>
      <c r="CW7" s="1116" t="s">
        <v>559</v>
      </c>
      <c r="CX7" s="1117"/>
      <c r="CY7" s="1117"/>
      <c r="CZ7" s="1117"/>
      <c r="DA7" s="1118"/>
      <c r="DB7" s="1116" t="s">
        <v>559</v>
      </c>
      <c r="DC7" s="1117"/>
      <c r="DD7" s="1117"/>
      <c r="DE7" s="1117"/>
      <c r="DF7" s="1118"/>
      <c r="DG7" s="1116" t="s">
        <v>559</v>
      </c>
      <c r="DH7" s="1117"/>
      <c r="DI7" s="1117"/>
      <c r="DJ7" s="1117"/>
      <c r="DK7" s="1118"/>
      <c r="DL7" s="1116" t="s">
        <v>559</v>
      </c>
      <c r="DM7" s="1117"/>
      <c r="DN7" s="1117"/>
      <c r="DO7" s="1117"/>
      <c r="DP7" s="1118"/>
      <c r="DQ7" s="1116" t="s">
        <v>559</v>
      </c>
      <c r="DR7" s="1117"/>
      <c r="DS7" s="1117"/>
      <c r="DT7" s="1117"/>
      <c r="DU7" s="1118"/>
      <c r="DV7" s="1143"/>
      <c r="DW7" s="1144"/>
      <c r="DX7" s="1144"/>
      <c r="DY7" s="1144"/>
      <c r="DZ7" s="1145"/>
      <c r="EA7" s="207"/>
    </row>
    <row r="8" spans="1:131" s="208" customFormat="1" ht="26.25" customHeight="1" x14ac:dyDescent="0.15">
      <c r="A8" s="214">
        <v>2</v>
      </c>
      <c r="B8" s="1066" t="s">
        <v>369</v>
      </c>
      <c r="C8" s="1067"/>
      <c r="D8" s="1067"/>
      <c r="E8" s="1067"/>
      <c r="F8" s="1067"/>
      <c r="G8" s="1067"/>
      <c r="H8" s="1067"/>
      <c r="I8" s="1067"/>
      <c r="J8" s="1067"/>
      <c r="K8" s="1067"/>
      <c r="L8" s="1067"/>
      <c r="M8" s="1067"/>
      <c r="N8" s="1067"/>
      <c r="O8" s="1067"/>
      <c r="P8" s="1068"/>
      <c r="Q8" s="1072">
        <v>16</v>
      </c>
      <c r="R8" s="1073"/>
      <c r="S8" s="1073"/>
      <c r="T8" s="1073"/>
      <c r="U8" s="1073"/>
      <c r="V8" s="1073">
        <v>566</v>
      </c>
      <c r="W8" s="1073"/>
      <c r="X8" s="1073"/>
      <c r="Y8" s="1073"/>
      <c r="Z8" s="1073"/>
      <c r="AA8" s="1073">
        <v>-551</v>
      </c>
      <c r="AB8" s="1073"/>
      <c r="AC8" s="1073"/>
      <c r="AD8" s="1073"/>
      <c r="AE8" s="1074"/>
      <c r="AF8" s="1048">
        <v>-551</v>
      </c>
      <c r="AG8" s="1049"/>
      <c r="AH8" s="1049"/>
      <c r="AI8" s="1049"/>
      <c r="AJ8" s="1050"/>
      <c r="AK8" s="1075" t="s">
        <v>566</v>
      </c>
      <c r="AL8" s="1076"/>
      <c r="AM8" s="1076"/>
      <c r="AN8" s="1076"/>
      <c r="AO8" s="1076"/>
      <c r="AP8" s="1076">
        <v>13</v>
      </c>
      <c r="AQ8" s="1076"/>
      <c r="AR8" s="1076"/>
      <c r="AS8" s="1076"/>
      <c r="AT8" s="1076"/>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c r="BS8" s="1043" t="s">
        <v>555</v>
      </c>
      <c r="BT8" s="1044"/>
      <c r="BU8" s="1044"/>
      <c r="BV8" s="1044"/>
      <c r="BW8" s="1044"/>
      <c r="BX8" s="1044"/>
      <c r="BY8" s="1044"/>
      <c r="BZ8" s="1044"/>
      <c r="CA8" s="1044"/>
      <c r="CB8" s="1044"/>
      <c r="CC8" s="1044"/>
      <c r="CD8" s="1044"/>
      <c r="CE8" s="1044"/>
      <c r="CF8" s="1044"/>
      <c r="CG8" s="1045"/>
      <c r="CH8" s="1018">
        <v>11</v>
      </c>
      <c r="CI8" s="1019"/>
      <c r="CJ8" s="1019"/>
      <c r="CK8" s="1019"/>
      <c r="CL8" s="1020"/>
      <c r="CM8" s="1018">
        <v>127</v>
      </c>
      <c r="CN8" s="1019"/>
      <c r="CO8" s="1019"/>
      <c r="CP8" s="1019"/>
      <c r="CQ8" s="1020"/>
      <c r="CR8" s="1018">
        <v>100</v>
      </c>
      <c r="CS8" s="1019"/>
      <c r="CT8" s="1019"/>
      <c r="CU8" s="1019"/>
      <c r="CV8" s="1020"/>
      <c r="CW8" s="1018" t="s">
        <v>560</v>
      </c>
      <c r="CX8" s="1019"/>
      <c r="CY8" s="1019"/>
      <c r="CZ8" s="1019"/>
      <c r="DA8" s="1020"/>
      <c r="DB8" s="1018" t="s">
        <v>559</v>
      </c>
      <c r="DC8" s="1019"/>
      <c r="DD8" s="1019"/>
      <c r="DE8" s="1019"/>
      <c r="DF8" s="1020"/>
      <c r="DG8" s="1018" t="s">
        <v>559</v>
      </c>
      <c r="DH8" s="1019"/>
      <c r="DI8" s="1019"/>
      <c r="DJ8" s="1019"/>
      <c r="DK8" s="1020"/>
      <c r="DL8" s="1018" t="s">
        <v>559</v>
      </c>
      <c r="DM8" s="1019"/>
      <c r="DN8" s="1019"/>
      <c r="DO8" s="1019"/>
      <c r="DP8" s="1020"/>
      <c r="DQ8" s="1018" t="s">
        <v>559</v>
      </c>
      <c r="DR8" s="1019"/>
      <c r="DS8" s="1019"/>
      <c r="DT8" s="1019"/>
      <c r="DU8" s="1020"/>
      <c r="DV8" s="1021"/>
      <c r="DW8" s="1022"/>
      <c r="DX8" s="1022"/>
      <c r="DY8" s="1022"/>
      <c r="DZ8" s="1023"/>
      <c r="EA8" s="207"/>
    </row>
    <row r="9" spans="1:131" s="208" customFormat="1" ht="26.25" customHeight="1" x14ac:dyDescent="0.15">
      <c r="A9" s="214">
        <v>3</v>
      </c>
      <c r="B9" s="1066" t="s">
        <v>370</v>
      </c>
      <c r="C9" s="1067"/>
      <c r="D9" s="1067"/>
      <c r="E9" s="1067"/>
      <c r="F9" s="1067"/>
      <c r="G9" s="1067"/>
      <c r="H9" s="1067"/>
      <c r="I9" s="1067"/>
      <c r="J9" s="1067"/>
      <c r="K9" s="1067"/>
      <c r="L9" s="1067"/>
      <c r="M9" s="1067"/>
      <c r="N9" s="1067"/>
      <c r="O9" s="1067"/>
      <c r="P9" s="1068"/>
      <c r="Q9" s="1072">
        <v>1348</v>
      </c>
      <c r="R9" s="1073"/>
      <c r="S9" s="1073"/>
      <c r="T9" s="1073"/>
      <c r="U9" s="1073"/>
      <c r="V9" s="1073">
        <v>1346</v>
      </c>
      <c r="W9" s="1073"/>
      <c r="X9" s="1073"/>
      <c r="Y9" s="1073"/>
      <c r="Z9" s="1073"/>
      <c r="AA9" s="1073">
        <v>2</v>
      </c>
      <c r="AB9" s="1073"/>
      <c r="AC9" s="1073"/>
      <c r="AD9" s="1073"/>
      <c r="AE9" s="1074"/>
      <c r="AF9" s="1048" t="s">
        <v>112</v>
      </c>
      <c r="AG9" s="1049"/>
      <c r="AH9" s="1049"/>
      <c r="AI9" s="1049"/>
      <c r="AJ9" s="1050"/>
      <c r="AK9" s="1075">
        <v>774</v>
      </c>
      <c r="AL9" s="1076"/>
      <c r="AM9" s="1076"/>
      <c r="AN9" s="1076"/>
      <c r="AO9" s="1076"/>
      <c r="AP9" s="1076">
        <v>4573</v>
      </c>
      <c r="AQ9" s="1076"/>
      <c r="AR9" s="1076"/>
      <c r="AS9" s="1076"/>
      <c r="AT9" s="1076"/>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3" t="s">
        <v>556</v>
      </c>
      <c r="BT9" s="1044"/>
      <c r="BU9" s="1044"/>
      <c r="BV9" s="1044"/>
      <c r="BW9" s="1044"/>
      <c r="BX9" s="1044"/>
      <c r="BY9" s="1044"/>
      <c r="BZ9" s="1044"/>
      <c r="CA9" s="1044"/>
      <c r="CB9" s="1044"/>
      <c r="CC9" s="1044"/>
      <c r="CD9" s="1044"/>
      <c r="CE9" s="1044"/>
      <c r="CF9" s="1044"/>
      <c r="CG9" s="1045"/>
      <c r="CH9" s="1018">
        <v>0</v>
      </c>
      <c r="CI9" s="1019"/>
      <c r="CJ9" s="1019"/>
      <c r="CK9" s="1019"/>
      <c r="CL9" s="1020"/>
      <c r="CM9" s="1018">
        <v>53</v>
      </c>
      <c r="CN9" s="1019"/>
      <c r="CO9" s="1019"/>
      <c r="CP9" s="1019"/>
      <c r="CQ9" s="1020"/>
      <c r="CR9" s="1018">
        <v>50</v>
      </c>
      <c r="CS9" s="1019"/>
      <c r="CT9" s="1019"/>
      <c r="CU9" s="1019"/>
      <c r="CV9" s="1020"/>
      <c r="CW9" s="1018" t="s">
        <v>559</v>
      </c>
      <c r="CX9" s="1019"/>
      <c r="CY9" s="1019"/>
      <c r="CZ9" s="1019"/>
      <c r="DA9" s="1020"/>
      <c r="DB9" s="1018" t="s">
        <v>559</v>
      </c>
      <c r="DC9" s="1019"/>
      <c r="DD9" s="1019"/>
      <c r="DE9" s="1019"/>
      <c r="DF9" s="1020"/>
      <c r="DG9" s="1018" t="s">
        <v>559</v>
      </c>
      <c r="DH9" s="1019"/>
      <c r="DI9" s="1019"/>
      <c r="DJ9" s="1019"/>
      <c r="DK9" s="1020"/>
      <c r="DL9" s="1018" t="s">
        <v>561</v>
      </c>
      <c r="DM9" s="1019"/>
      <c r="DN9" s="1019"/>
      <c r="DO9" s="1019"/>
      <c r="DP9" s="1020"/>
      <c r="DQ9" s="1018" t="s">
        <v>559</v>
      </c>
      <c r="DR9" s="1019"/>
      <c r="DS9" s="1019"/>
      <c r="DT9" s="1019"/>
      <c r="DU9" s="1020"/>
      <c r="DV9" s="1021"/>
      <c r="DW9" s="1022"/>
      <c r="DX9" s="1022"/>
      <c r="DY9" s="1022"/>
      <c r="DZ9" s="1023"/>
      <c r="EA9" s="207"/>
    </row>
    <row r="10" spans="1:131" s="208" customFormat="1" ht="26.25" customHeight="1" x14ac:dyDescent="0.15">
      <c r="A10" s="214">
        <v>4</v>
      </c>
      <c r="B10" s="1066" t="s">
        <v>371</v>
      </c>
      <c r="C10" s="1067"/>
      <c r="D10" s="1067"/>
      <c r="E10" s="1067"/>
      <c r="F10" s="1067"/>
      <c r="G10" s="1067"/>
      <c r="H10" s="1067"/>
      <c r="I10" s="1067"/>
      <c r="J10" s="1067"/>
      <c r="K10" s="1067"/>
      <c r="L10" s="1067"/>
      <c r="M10" s="1067"/>
      <c r="N10" s="1067"/>
      <c r="O10" s="1067"/>
      <c r="P10" s="1068"/>
      <c r="Q10" s="1072">
        <v>233</v>
      </c>
      <c r="R10" s="1073"/>
      <c r="S10" s="1073"/>
      <c r="T10" s="1073"/>
      <c r="U10" s="1073"/>
      <c r="V10" s="1073">
        <v>233</v>
      </c>
      <c r="W10" s="1073"/>
      <c r="X10" s="1073"/>
      <c r="Y10" s="1073"/>
      <c r="Z10" s="1073"/>
      <c r="AA10" s="1073">
        <v>0</v>
      </c>
      <c r="AB10" s="1073"/>
      <c r="AC10" s="1073"/>
      <c r="AD10" s="1073"/>
      <c r="AE10" s="1074"/>
      <c r="AF10" s="1048" t="s">
        <v>112</v>
      </c>
      <c r="AG10" s="1049"/>
      <c r="AH10" s="1049"/>
      <c r="AI10" s="1049"/>
      <c r="AJ10" s="1050"/>
      <c r="AK10" s="1075">
        <v>233</v>
      </c>
      <c r="AL10" s="1076"/>
      <c r="AM10" s="1076"/>
      <c r="AN10" s="1076"/>
      <c r="AO10" s="1076"/>
      <c r="AP10" s="1076">
        <v>613</v>
      </c>
      <c r="AQ10" s="1076"/>
      <c r="AR10" s="1076"/>
      <c r="AS10" s="1076"/>
      <c r="AT10" s="1076"/>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3" t="s">
        <v>557</v>
      </c>
      <c r="BT10" s="1044"/>
      <c r="BU10" s="1044"/>
      <c r="BV10" s="1044"/>
      <c r="BW10" s="1044"/>
      <c r="BX10" s="1044"/>
      <c r="BY10" s="1044"/>
      <c r="BZ10" s="1044"/>
      <c r="CA10" s="1044"/>
      <c r="CB10" s="1044"/>
      <c r="CC10" s="1044"/>
      <c r="CD10" s="1044"/>
      <c r="CE10" s="1044"/>
      <c r="CF10" s="1044"/>
      <c r="CG10" s="1045"/>
      <c r="CH10" s="1018">
        <v>20</v>
      </c>
      <c r="CI10" s="1019"/>
      <c r="CJ10" s="1019"/>
      <c r="CK10" s="1019"/>
      <c r="CL10" s="1020"/>
      <c r="CM10" s="1018">
        <v>253</v>
      </c>
      <c r="CN10" s="1019"/>
      <c r="CO10" s="1019"/>
      <c r="CP10" s="1019"/>
      <c r="CQ10" s="1020"/>
      <c r="CR10" s="1018">
        <v>50</v>
      </c>
      <c r="CS10" s="1019"/>
      <c r="CT10" s="1019"/>
      <c r="CU10" s="1019"/>
      <c r="CV10" s="1020"/>
      <c r="CW10" s="1018">
        <v>130</v>
      </c>
      <c r="CX10" s="1019"/>
      <c r="CY10" s="1019"/>
      <c r="CZ10" s="1019"/>
      <c r="DA10" s="1020"/>
      <c r="DB10" s="1018" t="s">
        <v>559</v>
      </c>
      <c r="DC10" s="1019"/>
      <c r="DD10" s="1019"/>
      <c r="DE10" s="1019"/>
      <c r="DF10" s="1020"/>
      <c r="DG10" s="1018" t="s">
        <v>559</v>
      </c>
      <c r="DH10" s="1019"/>
      <c r="DI10" s="1019"/>
      <c r="DJ10" s="1019"/>
      <c r="DK10" s="1020"/>
      <c r="DL10" s="1018" t="s">
        <v>559</v>
      </c>
      <c r="DM10" s="1019"/>
      <c r="DN10" s="1019"/>
      <c r="DO10" s="1019"/>
      <c r="DP10" s="1020"/>
      <c r="DQ10" s="1018" t="s">
        <v>559</v>
      </c>
      <c r="DR10" s="1019"/>
      <c r="DS10" s="1019"/>
      <c r="DT10" s="1019"/>
      <c r="DU10" s="1020"/>
      <c r="DV10" s="1021"/>
      <c r="DW10" s="1022"/>
      <c r="DX10" s="1022"/>
      <c r="DY10" s="1022"/>
      <c r="DZ10" s="1023"/>
      <c r="EA10" s="207"/>
    </row>
    <row r="11" spans="1:131" s="208" customFormat="1" ht="26.25" customHeight="1" x14ac:dyDescent="0.15">
      <c r="A11" s="214">
        <v>5</v>
      </c>
      <c r="B11" s="1066" t="s">
        <v>372</v>
      </c>
      <c r="C11" s="1067"/>
      <c r="D11" s="1067"/>
      <c r="E11" s="1067"/>
      <c r="F11" s="1067"/>
      <c r="G11" s="1067"/>
      <c r="H11" s="1067"/>
      <c r="I11" s="1067"/>
      <c r="J11" s="1067"/>
      <c r="K11" s="1067"/>
      <c r="L11" s="1067"/>
      <c r="M11" s="1067"/>
      <c r="N11" s="1067"/>
      <c r="O11" s="1067"/>
      <c r="P11" s="1068"/>
      <c r="Q11" s="1072">
        <v>322</v>
      </c>
      <c r="R11" s="1073"/>
      <c r="S11" s="1073"/>
      <c r="T11" s="1073"/>
      <c r="U11" s="1073"/>
      <c r="V11" s="1073">
        <v>322</v>
      </c>
      <c r="W11" s="1073"/>
      <c r="X11" s="1073"/>
      <c r="Y11" s="1073"/>
      <c r="Z11" s="1073"/>
      <c r="AA11" s="1073">
        <v>0</v>
      </c>
      <c r="AB11" s="1073"/>
      <c r="AC11" s="1073"/>
      <c r="AD11" s="1073"/>
      <c r="AE11" s="1074"/>
      <c r="AF11" s="1048" t="s">
        <v>112</v>
      </c>
      <c r="AG11" s="1049"/>
      <c r="AH11" s="1049"/>
      <c r="AI11" s="1049"/>
      <c r="AJ11" s="1050"/>
      <c r="AK11" s="1075">
        <v>322</v>
      </c>
      <c r="AL11" s="1076"/>
      <c r="AM11" s="1076"/>
      <c r="AN11" s="1076"/>
      <c r="AO11" s="1076"/>
      <c r="AP11" s="1076">
        <v>298</v>
      </c>
      <c r="AQ11" s="1076"/>
      <c r="AR11" s="1076"/>
      <c r="AS11" s="1076"/>
      <c r="AT11" s="1076"/>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3" t="s">
        <v>558</v>
      </c>
      <c r="BT11" s="1044"/>
      <c r="BU11" s="1044"/>
      <c r="BV11" s="1044"/>
      <c r="BW11" s="1044"/>
      <c r="BX11" s="1044"/>
      <c r="BY11" s="1044"/>
      <c r="BZ11" s="1044"/>
      <c r="CA11" s="1044"/>
      <c r="CB11" s="1044"/>
      <c r="CC11" s="1044"/>
      <c r="CD11" s="1044"/>
      <c r="CE11" s="1044"/>
      <c r="CF11" s="1044"/>
      <c r="CG11" s="1045"/>
      <c r="CH11" s="1018">
        <v>3</v>
      </c>
      <c r="CI11" s="1019"/>
      <c r="CJ11" s="1019"/>
      <c r="CK11" s="1019"/>
      <c r="CL11" s="1020"/>
      <c r="CM11" s="1018">
        <v>14</v>
      </c>
      <c r="CN11" s="1019"/>
      <c r="CO11" s="1019"/>
      <c r="CP11" s="1019"/>
      <c r="CQ11" s="1020"/>
      <c r="CR11" s="1018">
        <v>6</v>
      </c>
      <c r="CS11" s="1019"/>
      <c r="CT11" s="1019"/>
      <c r="CU11" s="1019"/>
      <c r="CV11" s="1020"/>
      <c r="CW11" s="1018" t="s">
        <v>559</v>
      </c>
      <c r="CX11" s="1019"/>
      <c r="CY11" s="1019"/>
      <c r="CZ11" s="1019"/>
      <c r="DA11" s="1020"/>
      <c r="DB11" s="1018" t="s">
        <v>559</v>
      </c>
      <c r="DC11" s="1019"/>
      <c r="DD11" s="1019"/>
      <c r="DE11" s="1019"/>
      <c r="DF11" s="1020"/>
      <c r="DG11" s="1018" t="s">
        <v>559</v>
      </c>
      <c r="DH11" s="1019"/>
      <c r="DI11" s="1019"/>
      <c r="DJ11" s="1019"/>
      <c r="DK11" s="1020"/>
      <c r="DL11" s="1018" t="s">
        <v>559</v>
      </c>
      <c r="DM11" s="1019"/>
      <c r="DN11" s="1019"/>
      <c r="DO11" s="1019"/>
      <c r="DP11" s="1020"/>
      <c r="DQ11" s="1018" t="s">
        <v>559</v>
      </c>
      <c r="DR11" s="1019"/>
      <c r="DS11" s="1019"/>
      <c r="DT11" s="1019"/>
      <c r="DU11" s="1020"/>
      <c r="DV11" s="1021"/>
      <c r="DW11" s="1022"/>
      <c r="DX11" s="1022"/>
      <c r="DY11" s="1022"/>
      <c r="DZ11" s="1023"/>
      <c r="EA11" s="207"/>
    </row>
    <row r="12" spans="1:131" s="208" customFormat="1" ht="26.25" customHeight="1" x14ac:dyDescent="0.15">
      <c r="A12" s="214">
        <v>6</v>
      </c>
      <c r="B12" s="1066" t="s">
        <v>373</v>
      </c>
      <c r="C12" s="1067"/>
      <c r="D12" s="1067"/>
      <c r="E12" s="1067"/>
      <c r="F12" s="1067"/>
      <c r="G12" s="1067"/>
      <c r="H12" s="1067"/>
      <c r="I12" s="1067"/>
      <c r="J12" s="1067"/>
      <c r="K12" s="1067"/>
      <c r="L12" s="1067"/>
      <c r="M12" s="1067"/>
      <c r="N12" s="1067"/>
      <c r="O12" s="1067"/>
      <c r="P12" s="1068"/>
      <c r="Q12" s="1072">
        <v>63</v>
      </c>
      <c r="R12" s="1073"/>
      <c r="S12" s="1073"/>
      <c r="T12" s="1073"/>
      <c r="U12" s="1073"/>
      <c r="V12" s="1073">
        <v>16</v>
      </c>
      <c r="W12" s="1073"/>
      <c r="X12" s="1073"/>
      <c r="Y12" s="1073"/>
      <c r="Z12" s="1073"/>
      <c r="AA12" s="1073">
        <v>47</v>
      </c>
      <c r="AB12" s="1073"/>
      <c r="AC12" s="1073"/>
      <c r="AD12" s="1073"/>
      <c r="AE12" s="1074"/>
      <c r="AF12" s="1048" t="s">
        <v>112</v>
      </c>
      <c r="AG12" s="1049"/>
      <c r="AH12" s="1049"/>
      <c r="AI12" s="1049"/>
      <c r="AJ12" s="1050"/>
      <c r="AK12" s="1075" t="s">
        <v>566</v>
      </c>
      <c r="AL12" s="1076"/>
      <c r="AM12" s="1076"/>
      <c r="AN12" s="1076"/>
      <c r="AO12" s="1076"/>
      <c r="AP12" s="1076">
        <v>157</v>
      </c>
      <c r="AQ12" s="1076"/>
      <c r="AR12" s="1076"/>
      <c r="AS12" s="1076"/>
      <c r="AT12" s="1076"/>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075"/>
      <c r="AL13" s="1076"/>
      <c r="AM13" s="1076"/>
      <c r="AN13" s="1076"/>
      <c r="AO13" s="1076"/>
      <c r="AP13" s="1076"/>
      <c r="AQ13" s="1076"/>
      <c r="AR13" s="1076"/>
      <c r="AS13" s="1076"/>
      <c r="AT13" s="1076"/>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075"/>
      <c r="AL14" s="1076"/>
      <c r="AM14" s="1076"/>
      <c r="AN14" s="1076"/>
      <c r="AO14" s="1076"/>
      <c r="AP14" s="1076"/>
      <c r="AQ14" s="1076"/>
      <c r="AR14" s="1076"/>
      <c r="AS14" s="1076"/>
      <c r="AT14" s="1076"/>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075"/>
      <c r="AL15" s="1076"/>
      <c r="AM15" s="1076"/>
      <c r="AN15" s="1076"/>
      <c r="AO15" s="1076"/>
      <c r="AP15" s="1076"/>
      <c r="AQ15" s="1076"/>
      <c r="AR15" s="1076"/>
      <c r="AS15" s="1076"/>
      <c r="AT15" s="1076"/>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075"/>
      <c r="AL16" s="1076"/>
      <c r="AM16" s="1076"/>
      <c r="AN16" s="1076"/>
      <c r="AO16" s="1076"/>
      <c r="AP16" s="1076"/>
      <c r="AQ16" s="1076"/>
      <c r="AR16" s="1076"/>
      <c r="AS16" s="1076"/>
      <c r="AT16" s="1076"/>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075"/>
      <c r="AL17" s="1076"/>
      <c r="AM17" s="1076"/>
      <c r="AN17" s="1076"/>
      <c r="AO17" s="1076"/>
      <c r="AP17" s="1076"/>
      <c r="AQ17" s="1076"/>
      <c r="AR17" s="1076"/>
      <c r="AS17" s="1076"/>
      <c r="AT17" s="1076"/>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075"/>
      <c r="AL18" s="1076"/>
      <c r="AM18" s="1076"/>
      <c r="AN18" s="1076"/>
      <c r="AO18" s="1076"/>
      <c r="AP18" s="1076"/>
      <c r="AQ18" s="1076"/>
      <c r="AR18" s="1076"/>
      <c r="AS18" s="1076"/>
      <c r="AT18" s="1076"/>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075"/>
      <c r="AL19" s="1076"/>
      <c r="AM19" s="1076"/>
      <c r="AN19" s="1076"/>
      <c r="AO19" s="1076"/>
      <c r="AP19" s="1076"/>
      <c r="AQ19" s="1076"/>
      <c r="AR19" s="1076"/>
      <c r="AS19" s="1076"/>
      <c r="AT19" s="1076"/>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075"/>
      <c r="AL20" s="1076"/>
      <c r="AM20" s="1076"/>
      <c r="AN20" s="1076"/>
      <c r="AO20" s="1076"/>
      <c r="AP20" s="1076"/>
      <c r="AQ20" s="1076"/>
      <c r="AR20" s="1076"/>
      <c r="AS20" s="1076"/>
      <c r="AT20" s="1076"/>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075"/>
      <c r="AL21" s="1076"/>
      <c r="AM21" s="1076"/>
      <c r="AN21" s="1076"/>
      <c r="AO21" s="1076"/>
      <c r="AP21" s="1076"/>
      <c r="AQ21" s="1076"/>
      <c r="AR21" s="1076"/>
      <c r="AS21" s="1076"/>
      <c r="AT21" s="1076"/>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1"/>
      <c r="R22" s="1112"/>
      <c r="S22" s="1112"/>
      <c r="T22" s="1112"/>
      <c r="U22" s="1112"/>
      <c r="V22" s="1112"/>
      <c r="W22" s="1112"/>
      <c r="X22" s="1112"/>
      <c r="Y22" s="1112"/>
      <c r="Z22" s="1112"/>
      <c r="AA22" s="1112"/>
      <c r="AB22" s="1112"/>
      <c r="AC22" s="1112"/>
      <c r="AD22" s="1112"/>
      <c r="AE22" s="1113"/>
      <c r="AF22" s="1048"/>
      <c r="AG22" s="1049"/>
      <c r="AH22" s="1049"/>
      <c r="AI22" s="1049"/>
      <c r="AJ22" s="1050"/>
      <c r="AK22" s="1107"/>
      <c r="AL22" s="1108"/>
      <c r="AM22" s="1108"/>
      <c r="AN22" s="1108"/>
      <c r="AO22" s="1108"/>
      <c r="AP22" s="1108"/>
      <c r="AQ22" s="1108"/>
      <c r="AR22" s="1108"/>
      <c r="AS22" s="1108"/>
      <c r="AT22" s="1108"/>
      <c r="AU22" s="1109"/>
      <c r="AV22" s="1109"/>
      <c r="AW22" s="1109"/>
      <c r="AX22" s="1109"/>
      <c r="AY22" s="1110"/>
      <c r="AZ22" s="1064" t="s">
        <v>374</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375</v>
      </c>
      <c r="B23" s="973" t="s">
        <v>376</v>
      </c>
      <c r="C23" s="974"/>
      <c r="D23" s="974"/>
      <c r="E23" s="974"/>
      <c r="F23" s="974"/>
      <c r="G23" s="974"/>
      <c r="H23" s="974"/>
      <c r="I23" s="974"/>
      <c r="J23" s="974"/>
      <c r="K23" s="974"/>
      <c r="L23" s="974"/>
      <c r="M23" s="974"/>
      <c r="N23" s="974"/>
      <c r="O23" s="974"/>
      <c r="P23" s="975"/>
      <c r="Q23" s="1099">
        <v>128744</v>
      </c>
      <c r="R23" s="1100"/>
      <c r="S23" s="1100"/>
      <c r="T23" s="1100"/>
      <c r="U23" s="1100"/>
      <c r="V23" s="1100">
        <v>128180</v>
      </c>
      <c r="W23" s="1100"/>
      <c r="X23" s="1100"/>
      <c r="Y23" s="1100"/>
      <c r="Z23" s="1100"/>
      <c r="AA23" s="1100">
        <v>564</v>
      </c>
      <c r="AB23" s="1100"/>
      <c r="AC23" s="1100"/>
      <c r="AD23" s="1100"/>
      <c r="AE23" s="1100"/>
      <c r="AF23" s="1101">
        <v>422</v>
      </c>
      <c r="AG23" s="1100"/>
      <c r="AH23" s="1100"/>
      <c r="AI23" s="1100"/>
      <c r="AJ23" s="1102"/>
      <c r="AK23" s="1103"/>
      <c r="AL23" s="1104"/>
      <c r="AM23" s="1104"/>
      <c r="AN23" s="1104"/>
      <c r="AO23" s="1104"/>
      <c r="AP23" s="1100">
        <v>210323</v>
      </c>
      <c r="AQ23" s="1100"/>
      <c r="AR23" s="1100"/>
      <c r="AS23" s="1100"/>
      <c r="AT23" s="1100"/>
      <c r="AU23" s="1105"/>
      <c r="AV23" s="1105"/>
      <c r="AW23" s="1105"/>
      <c r="AX23" s="1105"/>
      <c r="AY23" s="1106"/>
      <c r="AZ23" s="1096" t="s">
        <v>112</v>
      </c>
      <c r="BA23" s="1097"/>
      <c r="BB23" s="1097"/>
      <c r="BC23" s="1097"/>
      <c r="BD23" s="1098"/>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5" t="s">
        <v>377</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4" t="s">
        <v>378</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379</v>
      </c>
      <c r="R26" s="1031"/>
      <c r="S26" s="1031"/>
      <c r="T26" s="1031"/>
      <c r="U26" s="1032"/>
      <c r="V26" s="1030" t="s">
        <v>380</v>
      </c>
      <c r="W26" s="1031"/>
      <c r="X26" s="1031"/>
      <c r="Y26" s="1031"/>
      <c r="Z26" s="1032"/>
      <c r="AA26" s="1030" t="s">
        <v>381</v>
      </c>
      <c r="AB26" s="1031"/>
      <c r="AC26" s="1031"/>
      <c r="AD26" s="1031"/>
      <c r="AE26" s="1031"/>
      <c r="AF26" s="1090" t="s">
        <v>382</v>
      </c>
      <c r="AG26" s="1037"/>
      <c r="AH26" s="1037"/>
      <c r="AI26" s="1037"/>
      <c r="AJ26" s="1091"/>
      <c r="AK26" s="1031" t="s">
        <v>383</v>
      </c>
      <c r="AL26" s="1031"/>
      <c r="AM26" s="1031"/>
      <c r="AN26" s="1031"/>
      <c r="AO26" s="1032"/>
      <c r="AP26" s="1030" t="s">
        <v>384</v>
      </c>
      <c r="AQ26" s="1031"/>
      <c r="AR26" s="1031"/>
      <c r="AS26" s="1031"/>
      <c r="AT26" s="1032"/>
      <c r="AU26" s="1030" t="s">
        <v>385</v>
      </c>
      <c r="AV26" s="1031"/>
      <c r="AW26" s="1031"/>
      <c r="AX26" s="1031"/>
      <c r="AY26" s="1032"/>
      <c r="AZ26" s="1030" t="s">
        <v>386</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2"/>
      <c r="AG27" s="1040"/>
      <c r="AH27" s="1040"/>
      <c r="AI27" s="1040"/>
      <c r="AJ27" s="1093"/>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80" t="s">
        <v>387</v>
      </c>
      <c r="C28" s="1081"/>
      <c r="D28" s="1081"/>
      <c r="E28" s="1081"/>
      <c r="F28" s="1081"/>
      <c r="G28" s="1081"/>
      <c r="H28" s="1081"/>
      <c r="I28" s="1081"/>
      <c r="J28" s="1081"/>
      <c r="K28" s="1081"/>
      <c r="L28" s="1081"/>
      <c r="M28" s="1081"/>
      <c r="N28" s="1081"/>
      <c r="O28" s="1081"/>
      <c r="P28" s="1082"/>
      <c r="Q28" s="1083">
        <v>42045</v>
      </c>
      <c r="R28" s="1084"/>
      <c r="S28" s="1084"/>
      <c r="T28" s="1084"/>
      <c r="U28" s="1084"/>
      <c r="V28" s="1084">
        <v>41801</v>
      </c>
      <c r="W28" s="1084"/>
      <c r="X28" s="1084"/>
      <c r="Y28" s="1084"/>
      <c r="Z28" s="1084"/>
      <c r="AA28" s="1084">
        <v>244</v>
      </c>
      <c r="AB28" s="1084"/>
      <c r="AC28" s="1084"/>
      <c r="AD28" s="1084"/>
      <c r="AE28" s="1085"/>
      <c r="AF28" s="1086">
        <v>244</v>
      </c>
      <c r="AG28" s="1084"/>
      <c r="AH28" s="1084"/>
      <c r="AI28" s="1084"/>
      <c r="AJ28" s="1087"/>
      <c r="AK28" s="1088">
        <v>2678</v>
      </c>
      <c r="AL28" s="1089"/>
      <c r="AM28" s="1089"/>
      <c r="AN28" s="1089"/>
      <c r="AO28" s="1089"/>
      <c r="AP28" s="1075" t="s">
        <v>566</v>
      </c>
      <c r="AQ28" s="1076"/>
      <c r="AR28" s="1076"/>
      <c r="AS28" s="1076"/>
      <c r="AT28" s="1076"/>
      <c r="AU28" s="1075" t="s">
        <v>566</v>
      </c>
      <c r="AV28" s="1076"/>
      <c r="AW28" s="1076"/>
      <c r="AX28" s="1076"/>
      <c r="AY28" s="1076"/>
      <c r="AZ28" s="1077"/>
      <c r="BA28" s="1077"/>
      <c r="BB28" s="1077"/>
      <c r="BC28" s="1077"/>
      <c r="BD28" s="1077"/>
      <c r="BE28" s="1078"/>
      <c r="BF28" s="1078"/>
      <c r="BG28" s="1078"/>
      <c r="BH28" s="1078"/>
      <c r="BI28" s="1079"/>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388</v>
      </c>
      <c r="C29" s="1067"/>
      <c r="D29" s="1067"/>
      <c r="E29" s="1067"/>
      <c r="F29" s="1067"/>
      <c r="G29" s="1067"/>
      <c r="H29" s="1067"/>
      <c r="I29" s="1067"/>
      <c r="J29" s="1067"/>
      <c r="K29" s="1067"/>
      <c r="L29" s="1067"/>
      <c r="M29" s="1067"/>
      <c r="N29" s="1067"/>
      <c r="O29" s="1067"/>
      <c r="P29" s="1068"/>
      <c r="Q29" s="1072">
        <v>27728</v>
      </c>
      <c r="R29" s="1073"/>
      <c r="S29" s="1073"/>
      <c r="T29" s="1073"/>
      <c r="U29" s="1073"/>
      <c r="V29" s="1073">
        <v>27617</v>
      </c>
      <c r="W29" s="1073"/>
      <c r="X29" s="1073"/>
      <c r="Y29" s="1073"/>
      <c r="Z29" s="1073"/>
      <c r="AA29" s="1073">
        <v>110</v>
      </c>
      <c r="AB29" s="1073"/>
      <c r="AC29" s="1073"/>
      <c r="AD29" s="1073"/>
      <c r="AE29" s="1074"/>
      <c r="AF29" s="1048">
        <v>110</v>
      </c>
      <c r="AG29" s="1049"/>
      <c r="AH29" s="1049"/>
      <c r="AI29" s="1049"/>
      <c r="AJ29" s="1050"/>
      <c r="AK29" s="1009">
        <v>4059</v>
      </c>
      <c r="AL29" s="1000"/>
      <c r="AM29" s="1000"/>
      <c r="AN29" s="1000"/>
      <c r="AO29" s="1000"/>
      <c r="AP29" s="1075" t="s">
        <v>566</v>
      </c>
      <c r="AQ29" s="1076"/>
      <c r="AR29" s="1076"/>
      <c r="AS29" s="1076"/>
      <c r="AT29" s="1076"/>
      <c r="AU29" s="1075" t="s">
        <v>566</v>
      </c>
      <c r="AV29" s="1076"/>
      <c r="AW29" s="1076"/>
      <c r="AX29" s="1076"/>
      <c r="AY29" s="1076"/>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389</v>
      </c>
      <c r="C30" s="1067"/>
      <c r="D30" s="1067"/>
      <c r="E30" s="1067"/>
      <c r="F30" s="1067"/>
      <c r="G30" s="1067"/>
      <c r="H30" s="1067"/>
      <c r="I30" s="1067"/>
      <c r="J30" s="1067"/>
      <c r="K30" s="1067"/>
      <c r="L30" s="1067"/>
      <c r="M30" s="1067"/>
      <c r="N30" s="1067"/>
      <c r="O30" s="1067"/>
      <c r="P30" s="1068"/>
      <c r="Q30" s="1072">
        <v>279</v>
      </c>
      <c r="R30" s="1073"/>
      <c r="S30" s="1073"/>
      <c r="T30" s="1073"/>
      <c r="U30" s="1073"/>
      <c r="V30" s="1073">
        <v>279</v>
      </c>
      <c r="W30" s="1073"/>
      <c r="X30" s="1073"/>
      <c r="Y30" s="1073"/>
      <c r="Z30" s="1073"/>
      <c r="AA30" s="1075" t="s">
        <v>566</v>
      </c>
      <c r="AB30" s="1076"/>
      <c r="AC30" s="1076"/>
      <c r="AD30" s="1076"/>
      <c r="AE30" s="1076"/>
      <c r="AF30" s="1048" t="s">
        <v>112</v>
      </c>
      <c r="AG30" s="1049"/>
      <c r="AH30" s="1049"/>
      <c r="AI30" s="1049"/>
      <c r="AJ30" s="1050"/>
      <c r="AK30" s="1009">
        <v>183</v>
      </c>
      <c r="AL30" s="1000"/>
      <c r="AM30" s="1000"/>
      <c r="AN30" s="1000"/>
      <c r="AO30" s="1000"/>
      <c r="AP30" s="1000">
        <v>153</v>
      </c>
      <c r="AQ30" s="1000"/>
      <c r="AR30" s="1000"/>
      <c r="AS30" s="1000"/>
      <c r="AT30" s="1000"/>
      <c r="AU30" s="1000">
        <v>59</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390</v>
      </c>
      <c r="C31" s="1067"/>
      <c r="D31" s="1067"/>
      <c r="E31" s="1067"/>
      <c r="F31" s="1067"/>
      <c r="G31" s="1067"/>
      <c r="H31" s="1067"/>
      <c r="I31" s="1067"/>
      <c r="J31" s="1067"/>
      <c r="K31" s="1067"/>
      <c r="L31" s="1067"/>
      <c r="M31" s="1067"/>
      <c r="N31" s="1067"/>
      <c r="O31" s="1067"/>
      <c r="P31" s="1068"/>
      <c r="Q31" s="1072">
        <v>5449</v>
      </c>
      <c r="R31" s="1073"/>
      <c r="S31" s="1073"/>
      <c r="T31" s="1073"/>
      <c r="U31" s="1073"/>
      <c r="V31" s="1073">
        <v>5429</v>
      </c>
      <c r="W31" s="1073"/>
      <c r="X31" s="1073"/>
      <c r="Y31" s="1073"/>
      <c r="Z31" s="1073"/>
      <c r="AA31" s="1073">
        <v>20</v>
      </c>
      <c r="AB31" s="1073"/>
      <c r="AC31" s="1073"/>
      <c r="AD31" s="1073"/>
      <c r="AE31" s="1074"/>
      <c r="AF31" s="1048">
        <v>20</v>
      </c>
      <c r="AG31" s="1049"/>
      <c r="AH31" s="1049"/>
      <c r="AI31" s="1049"/>
      <c r="AJ31" s="1050"/>
      <c r="AK31" s="1009">
        <v>875</v>
      </c>
      <c r="AL31" s="1000"/>
      <c r="AM31" s="1000"/>
      <c r="AN31" s="1000"/>
      <c r="AO31" s="1000"/>
      <c r="AP31" s="1075" t="s">
        <v>566</v>
      </c>
      <c r="AQ31" s="1076"/>
      <c r="AR31" s="1076"/>
      <c r="AS31" s="1076"/>
      <c r="AT31" s="1076"/>
      <c r="AU31" s="1075" t="s">
        <v>566</v>
      </c>
      <c r="AV31" s="1076"/>
      <c r="AW31" s="1076"/>
      <c r="AX31" s="1076"/>
      <c r="AY31" s="1076"/>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391</v>
      </c>
      <c r="C32" s="1067"/>
      <c r="D32" s="1067"/>
      <c r="E32" s="1067"/>
      <c r="F32" s="1067"/>
      <c r="G32" s="1067"/>
      <c r="H32" s="1067"/>
      <c r="I32" s="1067"/>
      <c r="J32" s="1067"/>
      <c r="K32" s="1067"/>
      <c r="L32" s="1067"/>
      <c r="M32" s="1067"/>
      <c r="N32" s="1067"/>
      <c r="O32" s="1067"/>
      <c r="P32" s="1068"/>
      <c r="Q32" s="1072">
        <v>8459</v>
      </c>
      <c r="R32" s="1073"/>
      <c r="S32" s="1073"/>
      <c r="T32" s="1073"/>
      <c r="U32" s="1073"/>
      <c r="V32" s="1073">
        <v>7251</v>
      </c>
      <c r="W32" s="1073"/>
      <c r="X32" s="1073"/>
      <c r="Y32" s="1073"/>
      <c r="Z32" s="1073"/>
      <c r="AA32" s="1073">
        <f>Q32-V32</f>
        <v>1208</v>
      </c>
      <c r="AB32" s="1073"/>
      <c r="AC32" s="1073"/>
      <c r="AD32" s="1073"/>
      <c r="AE32" s="1074"/>
      <c r="AF32" s="1048">
        <v>3863</v>
      </c>
      <c r="AG32" s="1049"/>
      <c r="AH32" s="1049"/>
      <c r="AI32" s="1049"/>
      <c r="AJ32" s="1050"/>
      <c r="AK32" s="1009">
        <v>385</v>
      </c>
      <c r="AL32" s="1000"/>
      <c r="AM32" s="1000"/>
      <c r="AN32" s="1000"/>
      <c r="AO32" s="1000"/>
      <c r="AP32" s="1000">
        <v>13232</v>
      </c>
      <c r="AQ32" s="1000"/>
      <c r="AR32" s="1000"/>
      <c r="AS32" s="1000"/>
      <c r="AT32" s="1000"/>
      <c r="AU32" s="1000">
        <v>1442</v>
      </c>
      <c r="AV32" s="1000"/>
      <c r="AW32" s="1000"/>
      <c r="AX32" s="1000"/>
      <c r="AY32" s="1000"/>
      <c r="AZ32" s="1071"/>
      <c r="BA32" s="1071"/>
      <c r="BB32" s="1071"/>
      <c r="BC32" s="1071"/>
      <c r="BD32" s="1071"/>
      <c r="BE32" s="1061" t="s">
        <v>392</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393</v>
      </c>
      <c r="C33" s="1067"/>
      <c r="D33" s="1067"/>
      <c r="E33" s="1067"/>
      <c r="F33" s="1067"/>
      <c r="G33" s="1067"/>
      <c r="H33" s="1067"/>
      <c r="I33" s="1067"/>
      <c r="J33" s="1067"/>
      <c r="K33" s="1067"/>
      <c r="L33" s="1067"/>
      <c r="M33" s="1067"/>
      <c r="N33" s="1067"/>
      <c r="O33" s="1067"/>
      <c r="P33" s="1068"/>
      <c r="Q33" s="1072">
        <v>420</v>
      </c>
      <c r="R33" s="1073"/>
      <c r="S33" s="1073"/>
      <c r="T33" s="1073"/>
      <c r="U33" s="1073"/>
      <c r="V33" s="1073">
        <v>498</v>
      </c>
      <c r="W33" s="1073"/>
      <c r="X33" s="1073"/>
      <c r="Y33" s="1073"/>
      <c r="Z33" s="1073"/>
      <c r="AA33" s="1073">
        <f>Q33-V33</f>
        <v>-78</v>
      </c>
      <c r="AB33" s="1073"/>
      <c r="AC33" s="1073"/>
      <c r="AD33" s="1073"/>
      <c r="AE33" s="1074"/>
      <c r="AF33" s="1048">
        <v>11</v>
      </c>
      <c r="AG33" s="1049"/>
      <c r="AH33" s="1049"/>
      <c r="AI33" s="1049"/>
      <c r="AJ33" s="1050"/>
      <c r="AK33" s="1009">
        <v>249</v>
      </c>
      <c r="AL33" s="1000"/>
      <c r="AM33" s="1000"/>
      <c r="AN33" s="1000"/>
      <c r="AO33" s="1000"/>
      <c r="AP33" s="1000">
        <v>2673</v>
      </c>
      <c r="AQ33" s="1000"/>
      <c r="AR33" s="1000"/>
      <c r="AS33" s="1000"/>
      <c r="AT33" s="1000"/>
      <c r="AU33" s="1000">
        <v>1418</v>
      </c>
      <c r="AV33" s="1000"/>
      <c r="AW33" s="1000"/>
      <c r="AX33" s="1000"/>
      <c r="AY33" s="1000"/>
      <c r="AZ33" s="1071"/>
      <c r="BA33" s="1071"/>
      <c r="BB33" s="1071"/>
      <c r="BC33" s="1071"/>
      <c r="BD33" s="1071"/>
      <c r="BE33" s="1061" t="s">
        <v>392</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394</v>
      </c>
      <c r="C34" s="1067"/>
      <c r="D34" s="1067"/>
      <c r="E34" s="1067"/>
      <c r="F34" s="1067"/>
      <c r="G34" s="1067"/>
      <c r="H34" s="1067"/>
      <c r="I34" s="1067"/>
      <c r="J34" s="1067"/>
      <c r="K34" s="1067"/>
      <c r="L34" s="1067"/>
      <c r="M34" s="1067"/>
      <c r="N34" s="1067"/>
      <c r="O34" s="1067"/>
      <c r="P34" s="1068"/>
      <c r="Q34" s="1072">
        <v>139</v>
      </c>
      <c r="R34" s="1073"/>
      <c r="S34" s="1073"/>
      <c r="T34" s="1073"/>
      <c r="U34" s="1073"/>
      <c r="V34" s="1073">
        <v>145</v>
      </c>
      <c r="W34" s="1073"/>
      <c r="X34" s="1073"/>
      <c r="Y34" s="1073"/>
      <c r="Z34" s="1073"/>
      <c r="AA34" s="1073">
        <f t="shared" ref="AA34:AA37" si="0">Q34-V34</f>
        <v>-6</v>
      </c>
      <c r="AB34" s="1073"/>
      <c r="AC34" s="1073"/>
      <c r="AD34" s="1073"/>
      <c r="AE34" s="1074"/>
      <c r="AF34" s="1048">
        <v>46</v>
      </c>
      <c r="AG34" s="1049"/>
      <c r="AH34" s="1049"/>
      <c r="AI34" s="1049"/>
      <c r="AJ34" s="1050"/>
      <c r="AK34" s="1009">
        <v>51</v>
      </c>
      <c r="AL34" s="1000"/>
      <c r="AM34" s="1000"/>
      <c r="AN34" s="1000"/>
      <c r="AO34" s="1000"/>
      <c r="AP34" s="1000">
        <v>303</v>
      </c>
      <c r="AQ34" s="1000"/>
      <c r="AR34" s="1000"/>
      <c r="AS34" s="1000"/>
      <c r="AT34" s="1000"/>
      <c r="AU34" s="1000">
        <v>276</v>
      </c>
      <c r="AV34" s="1000"/>
      <c r="AW34" s="1000"/>
      <c r="AX34" s="1000"/>
      <c r="AY34" s="1000"/>
      <c r="AZ34" s="1071"/>
      <c r="BA34" s="1071"/>
      <c r="BB34" s="1071"/>
      <c r="BC34" s="1071"/>
      <c r="BD34" s="1071"/>
      <c r="BE34" s="1061" t="s">
        <v>392</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395</v>
      </c>
      <c r="C35" s="1067"/>
      <c r="D35" s="1067"/>
      <c r="E35" s="1067"/>
      <c r="F35" s="1067"/>
      <c r="G35" s="1067"/>
      <c r="H35" s="1067"/>
      <c r="I35" s="1067"/>
      <c r="J35" s="1067"/>
      <c r="K35" s="1067"/>
      <c r="L35" s="1067"/>
      <c r="M35" s="1067"/>
      <c r="N35" s="1067"/>
      <c r="O35" s="1067"/>
      <c r="P35" s="1068"/>
      <c r="Q35" s="1072">
        <v>7065</v>
      </c>
      <c r="R35" s="1073"/>
      <c r="S35" s="1073"/>
      <c r="T35" s="1073"/>
      <c r="U35" s="1073"/>
      <c r="V35" s="1073">
        <v>7546</v>
      </c>
      <c r="W35" s="1073"/>
      <c r="X35" s="1073"/>
      <c r="Y35" s="1073"/>
      <c r="Z35" s="1073"/>
      <c r="AA35" s="1073">
        <f t="shared" si="0"/>
        <v>-481</v>
      </c>
      <c r="AB35" s="1073"/>
      <c r="AC35" s="1073"/>
      <c r="AD35" s="1073"/>
      <c r="AE35" s="1074"/>
      <c r="AF35" s="1048">
        <v>577</v>
      </c>
      <c r="AG35" s="1049"/>
      <c r="AH35" s="1049"/>
      <c r="AI35" s="1049"/>
      <c r="AJ35" s="1050"/>
      <c r="AK35" s="1009">
        <v>1922</v>
      </c>
      <c r="AL35" s="1000"/>
      <c r="AM35" s="1000"/>
      <c r="AN35" s="1000"/>
      <c r="AO35" s="1000"/>
      <c r="AP35" s="1000">
        <v>44845</v>
      </c>
      <c r="AQ35" s="1000"/>
      <c r="AR35" s="1000"/>
      <c r="AS35" s="1000"/>
      <c r="AT35" s="1000"/>
      <c r="AU35" s="1000">
        <v>25063</v>
      </c>
      <c r="AV35" s="1000"/>
      <c r="AW35" s="1000"/>
      <c r="AX35" s="1000"/>
      <c r="AY35" s="1000"/>
      <c r="AZ35" s="1071"/>
      <c r="BA35" s="1071"/>
      <c r="BB35" s="1071"/>
      <c r="BC35" s="1071"/>
      <c r="BD35" s="1071"/>
      <c r="BE35" s="1061" t="s">
        <v>392</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396</v>
      </c>
      <c r="C36" s="1067"/>
      <c r="D36" s="1067"/>
      <c r="E36" s="1067"/>
      <c r="F36" s="1067"/>
      <c r="G36" s="1067"/>
      <c r="H36" s="1067"/>
      <c r="I36" s="1067"/>
      <c r="J36" s="1067"/>
      <c r="K36" s="1067"/>
      <c r="L36" s="1067"/>
      <c r="M36" s="1067"/>
      <c r="N36" s="1067"/>
      <c r="O36" s="1067"/>
      <c r="P36" s="1068"/>
      <c r="Q36" s="1072">
        <v>635</v>
      </c>
      <c r="R36" s="1073"/>
      <c r="S36" s="1073"/>
      <c r="T36" s="1073"/>
      <c r="U36" s="1073"/>
      <c r="V36" s="1073">
        <v>832</v>
      </c>
      <c r="W36" s="1073"/>
      <c r="X36" s="1073"/>
      <c r="Y36" s="1073"/>
      <c r="Z36" s="1073"/>
      <c r="AA36" s="1073">
        <f t="shared" si="0"/>
        <v>-197</v>
      </c>
      <c r="AB36" s="1073"/>
      <c r="AC36" s="1073"/>
      <c r="AD36" s="1073"/>
      <c r="AE36" s="1074"/>
      <c r="AF36" s="1048">
        <v>334</v>
      </c>
      <c r="AG36" s="1049"/>
      <c r="AH36" s="1049"/>
      <c r="AI36" s="1049"/>
      <c r="AJ36" s="1050"/>
      <c r="AK36" s="1009">
        <v>458</v>
      </c>
      <c r="AL36" s="1000"/>
      <c r="AM36" s="1000"/>
      <c r="AN36" s="1000"/>
      <c r="AO36" s="1000"/>
      <c r="AP36" s="1000">
        <v>4496</v>
      </c>
      <c r="AQ36" s="1000"/>
      <c r="AR36" s="1000"/>
      <c r="AS36" s="1000"/>
      <c r="AT36" s="1000"/>
      <c r="AU36" s="1000">
        <v>4105</v>
      </c>
      <c r="AV36" s="1000"/>
      <c r="AW36" s="1000"/>
      <c r="AX36" s="1000"/>
      <c r="AY36" s="1000"/>
      <c r="AZ36" s="1071"/>
      <c r="BA36" s="1071"/>
      <c r="BB36" s="1071"/>
      <c r="BC36" s="1071"/>
      <c r="BD36" s="1071"/>
      <c r="BE36" s="1061" t="s">
        <v>392</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397</v>
      </c>
      <c r="C37" s="1067"/>
      <c r="D37" s="1067"/>
      <c r="E37" s="1067"/>
      <c r="F37" s="1067"/>
      <c r="G37" s="1067"/>
      <c r="H37" s="1067"/>
      <c r="I37" s="1067"/>
      <c r="J37" s="1067"/>
      <c r="K37" s="1067"/>
      <c r="L37" s="1067"/>
      <c r="M37" s="1067"/>
      <c r="N37" s="1067"/>
      <c r="O37" s="1067"/>
      <c r="P37" s="1068"/>
      <c r="Q37" s="1072">
        <v>0</v>
      </c>
      <c r="R37" s="1073"/>
      <c r="S37" s="1073"/>
      <c r="T37" s="1073"/>
      <c r="U37" s="1073"/>
      <c r="V37" s="1073">
        <v>90</v>
      </c>
      <c r="W37" s="1073"/>
      <c r="X37" s="1073"/>
      <c r="Y37" s="1073"/>
      <c r="Z37" s="1073"/>
      <c r="AA37" s="1073">
        <f t="shared" si="0"/>
        <v>-90</v>
      </c>
      <c r="AB37" s="1073"/>
      <c r="AC37" s="1073"/>
      <c r="AD37" s="1073"/>
      <c r="AE37" s="1074"/>
      <c r="AF37" s="1048">
        <v>-90</v>
      </c>
      <c r="AG37" s="1049"/>
      <c r="AH37" s="1049"/>
      <c r="AI37" s="1049"/>
      <c r="AJ37" s="1050"/>
      <c r="AK37" s="1075" t="s">
        <v>566</v>
      </c>
      <c r="AL37" s="1076"/>
      <c r="AM37" s="1076"/>
      <c r="AN37" s="1076"/>
      <c r="AO37" s="1076"/>
      <c r="AP37" s="1000">
        <v>905</v>
      </c>
      <c r="AQ37" s="1000"/>
      <c r="AR37" s="1000"/>
      <c r="AS37" s="1000"/>
      <c r="AT37" s="1000"/>
      <c r="AU37" s="1000">
        <v>111</v>
      </c>
      <c r="AV37" s="1000"/>
      <c r="AW37" s="1000"/>
      <c r="AX37" s="1000"/>
      <c r="AY37" s="1000"/>
      <c r="AZ37" s="1071"/>
      <c r="BA37" s="1071"/>
      <c r="BB37" s="1071"/>
      <c r="BC37" s="1071"/>
      <c r="BD37" s="1071"/>
      <c r="BE37" s="1061" t="s">
        <v>398</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375</v>
      </c>
      <c r="B63" s="973" t="s">
        <v>400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5116</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401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402</v>
      </c>
      <c r="B66" s="1025"/>
      <c r="C66" s="1025"/>
      <c r="D66" s="1025"/>
      <c r="E66" s="1025"/>
      <c r="F66" s="1025"/>
      <c r="G66" s="1025"/>
      <c r="H66" s="1025"/>
      <c r="I66" s="1025"/>
      <c r="J66" s="1025"/>
      <c r="K66" s="1025"/>
      <c r="L66" s="1025"/>
      <c r="M66" s="1025"/>
      <c r="N66" s="1025"/>
      <c r="O66" s="1025"/>
      <c r="P66" s="1026"/>
      <c r="Q66" s="1030" t="s">
        <v>379</v>
      </c>
      <c r="R66" s="1031"/>
      <c r="S66" s="1031"/>
      <c r="T66" s="1031"/>
      <c r="U66" s="1032"/>
      <c r="V66" s="1030" t="s">
        <v>380</v>
      </c>
      <c r="W66" s="1031"/>
      <c r="X66" s="1031"/>
      <c r="Y66" s="1031"/>
      <c r="Z66" s="1032"/>
      <c r="AA66" s="1030" t="s">
        <v>381</v>
      </c>
      <c r="AB66" s="1031"/>
      <c r="AC66" s="1031"/>
      <c r="AD66" s="1031"/>
      <c r="AE66" s="1032"/>
      <c r="AF66" s="1036" t="s">
        <v>382</v>
      </c>
      <c r="AG66" s="1037"/>
      <c r="AH66" s="1037"/>
      <c r="AI66" s="1037"/>
      <c r="AJ66" s="1038"/>
      <c r="AK66" s="1030" t="s">
        <v>383</v>
      </c>
      <c r="AL66" s="1025"/>
      <c r="AM66" s="1025"/>
      <c r="AN66" s="1025"/>
      <c r="AO66" s="1026"/>
      <c r="AP66" s="1030" t="s">
        <v>384</v>
      </c>
      <c r="AQ66" s="1031"/>
      <c r="AR66" s="1031"/>
      <c r="AS66" s="1031"/>
      <c r="AT66" s="1032"/>
      <c r="AU66" s="1030" t="s">
        <v>403</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562</v>
      </c>
      <c r="C68" s="1015"/>
      <c r="D68" s="1015"/>
      <c r="E68" s="1015"/>
      <c r="F68" s="1015"/>
      <c r="G68" s="1015"/>
      <c r="H68" s="1015"/>
      <c r="I68" s="1015"/>
      <c r="J68" s="1015"/>
      <c r="K68" s="1015"/>
      <c r="L68" s="1015"/>
      <c r="M68" s="1015"/>
      <c r="N68" s="1015"/>
      <c r="O68" s="1015"/>
      <c r="P68" s="1016"/>
      <c r="Q68" s="1017">
        <v>5242</v>
      </c>
      <c r="R68" s="1011"/>
      <c r="S68" s="1011"/>
      <c r="T68" s="1011"/>
      <c r="U68" s="1011"/>
      <c r="V68" s="1011">
        <v>5217</v>
      </c>
      <c r="W68" s="1011"/>
      <c r="X68" s="1011"/>
      <c r="Y68" s="1011"/>
      <c r="Z68" s="1011"/>
      <c r="AA68" s="1011">
        <v>26</v>
      </c>
      <c r="AB68" s="1011"/>
      <c r="AC68" s="1011"/>
      <c r="AD68" s="1011"/>
      <c r="AE68" s="1011"/>
      <c r="AF68" s="1011">
        <f>AA68</f>
        <v>26</v>
      </c>
      <c r="AG68" s="1011"/>
      <c r="AH68" s="1011"/>
      <c r="AI68" s="1011"/>
      <c r="AJ68" s="1011"/>
      <c r="AK68" s="1011">
        <v>12</v>
      </c>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563</v>
      </c>
      <c r="C69" s="1004"/>
      <c r="D69" s="1004"/>
      <c r="E69" s="1004"/>
      <c r="F69" s="1004"/>
      <c r="G69" s="1004"/>
      <c r="H69" s="1004"/>
      <c r="I69" s="1004"/>
      <c r="J69" s="1004"/>
      <c r="K69" s="1004"/>
      <c r="L69" s="1004"/>
      <c r="M69" s="1004"/>
      <c r="N69" s="1004"/>
      <c r="O69" s="1004"/>
      <c r="P69" s="1005"/>
      <c r="Q69" s="1006">
        <v>108</v>
      </c>
      <c r="R69" s="1000"/>
      <c r="S69" s="1000"/>
      <c r="T69" s="1000"/>
      <c r="U69" s="1000"/>
      <c r="V69" s="1000">
        <v>100</v>
      </c>
      <c r="W69" s="1000"/>
      <c r="X69" s="1000"/>
      <c r="Y69" s="1000"/>
      <c r="Z69" s="1000"/>
      <c r="AA69" s="1000">
        <v>8</v>
      </c>
      <c r="AB69" s="1000"/>
      <c r="AC69" s="1000"/>
      <c r="AD69" s="1000"/>
      <c r="AE69" s="1000"/>
      <c r="AF69" s="1010">
        <f t="shared" ref="AF69:AF71" si="1">AA69</f>
        <v>8</v>
      </c>
      <c r="AG69" s="1008"/>
      <c r="AH69" s="1008"/>
      <c r="AI69" s="1008"/>
      <c r="AJ69" s="1009"/>
      <c r="AK69" s="1000">
        <v>0</v>
      </c>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564</v>
      </c>
      <c r="C70" s="1004"/>
      <c r="D70" s="1004"/>
      <c r="E70" s="1004"/>
      <c r="F70" s="1004"/>
      <c r="G70" s="1004"/>
      <c r="H70" s="1004"/>
      <c r="I70" s="1004"/>
      <c r="J70" s="1004"/>
      <c r="K70" s="1004"/>
      <c r="L70" s="1004"/>
      <c r="M70" s="1004"/>
      <c r="N70" s="1004"/>
      <c r="O70" s="1004"/>
      <c r="P70" s="1005"/>
      <c r="Q70" s="1006">
        <v>264</v>
      </c>
      <c r="R70" s="1000"/>
      <c r="S70" s="1000"/>
      <c r="T70" s="1000"/>
      <c r="U70" s="1000"/>
      <c r="V70" s="1000">
        <v>264</v>
      </c>
      <c r="W70" s="1000"/>
      <c r="X70" s="1000"/>
      <c r="Y70" s="1000"/>
      <c r="Z70" s="1000"/>
      <c r="AA70" s="1000">
        <v>1</v>
      </c>
      <c r="AB70" s="1000"/>
      <c r="AC70" s="1000"/>
      <c r="AD70" s="1000"/>
      <c r="AE70" s="1000"/>
      <c r="AF70" s="1010">
        <f t="shared" si="1"/>
        <v>1</v>
      </c>
      <c r="AG70" s="1008"/>
      <c r="AH70" s="1008"/>
      <c r="AI70" s="1008"/>
      <c r="AJ70" s="1009"/>
      <c r="AK70" s="1000">
        <v>5</v>
      </c>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565</v>
      </c>
      <c r="C71" s="1004"/>
      <c r="D71" s="1004"/>
      <c r="E71" s="1004"/>
      <c r="F71" s="1004"/>
      <c r="G71" s="1004"/>
      <c r="H71" s="1004"/>
      <c r="I71" s="1004"/>
      <c r="J71" s="1004"/>
      <c r="K71" s="1004"/>
      <c r="L71" s="1004"/>
      <c r="M71" s="1004"/>
      <c r="N71" s="1004"/>
      <c r="O71" s="1004"/>
      <c r="P71" s="1005"/>
      <c r="Q71" s="1006">
        <v>203</v>
      </c>
      <c r="R71" s="1000"/>
      <c r="S71" s="1000"/>
      <c r="T71" s="1000"/>
      <c r="U71" s="1000"/>
      <c r="V71" s="1000">
        <v>125</v>
      </c>
      <c r="W71" s="1000"/>
      <c r="X71" s="1000"/>
      <c r="Y71" s="1000"/>
      <c r="Z71" s="1000"/>
      <c r="AA71" s="1000">
        <v>78</v>
      </c>
      <c r="AB71" s="1000"/>
      <c r="AC71" s="1000"/>
      <c r="AD71" s="1000"/>
      <c r="AE71" s="1000"/>
      <c r="AF71" s="1010">
        <f t="shared" si="1"/>
        <v>78</v>
      </c>
      <c r="AG71" s="1008"/>
      <c r="AH71" s="1008"/>
      <c r="AI71" s="1008"/>
      <c r="AJ71" s="1009"/>
      <c r="AK71" s="1000">
        <v>0</v>
      </c>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375</v>
      </c>
      <c r="B88" s="973" t="s">
        <v>404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375</v>
      </c>
      <c r="BR102" s="973" t="s">
        <v>405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410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413</v>
      </c>
      <c r="AB109" s="923"/>
      <c r="AC109" s="923"/>
      <c r="AD109" s="923"/>
      <c r="AE109" s="924"/>
      <c r="AF109" s="925" t="s">
        <v>290</v>
      </c>
      <c r="AG109" s="923"/>
      <c r="AH109" s="923"/>
      <c r="AI109" s="923"/>
      <c r="AJ109" s="924"/>
      <c r="AK109" s="925" t="s">
        <v>289</v>
      </c>
      <c r="AL109" s="923"/>
      <c r="AM109" s="923"/>
      <c r="AN109" s="923"/>
      <c r="AO109" s="924"/>
      <c r="AP109" s="925" t="s">
        <v>414</v>
      </c>
      <c r="AQ109" s="923"/>
      <c r="AR109" s="923"/>
      <c r="AS109" s="923"/>
      <c r="AT109" s="954"/>
      <c r="AU109" s="922" t="s">
        <v>412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413</v>
      </c>
      <c r="BR109" s="923"/>
      <c r="BS109" s="923"/>
      <c r="BT109" s="923"/>
      <c r="BU109" s="924"/>
      <c r="BV109" s="925" t="s">
        <v>290</v>
      </c>
      <c r="BW109" s="923"/>
      <c r="BX109" s="923"/>
      <c r="BY109" s="923"/>
      <c r="BZ109" s="924"/>
      <c r="CA109" s="925" t="s">
        <v>289</v>
      </c>
      <c r="CB109" s="923"/>
      <c r="CC109" s="923"/>
      <c r="CD109" s="923"/>
      <c r="CE109" s="924"/>
      <c r="CF109" s="961" t="s">
        <v>414</v>
      </c>
      <c r="CG109" s="961"/>
      <c r="CH109" s="961"/>
      <c r="CI109" s="961"/>
      <c r="CJ109" s="961"/>
      <c r="CK109" s="925" t="s">
        <v>415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413</v>
      </c>
      <c r="DH109" s="923"/>
      <c r="DI109" s="923"/>
      <c r="DJ109" s="923"/>
      <c r="DK109" s="924"/>
      <c r="DL109" s="925" t="s">
        <v>290</v>
      </c>
      <c r="DM109" s="923"/>
      <c r="DN109" s="923"/>
      <c r="DO109" s="923"/>
      <c r="DP109" s="924"/>
      <c r="DQ109" s="925" t="s">
        <v>289</v>
      </c>
      <c r="DR109" s="923"/>
      <c r="DS109" s="923"/>
      <c r="DT109" s="923"/>
      <c r="DU109" s="924"/>
      <c r="DV109" s="925" t="s">
        <v>414</v>
      </c>
      <c r="DW109" s="923"/>
      <c r="DX109" s="923"/>
      <c r="DY109" s="923"/>
      <c r="DZ109" s="954"/>
    </row>
    <row r="110" spans="1:131" s="199" customFormat="1" ht="26.25" customHeight="1" x14ac:dyDescent="0.15">
      <c r="A110" s="825" t="s">
        <v>416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18954706</v>
      </c>
      <c r="AB110" s="916"/>
      <c r="AC110" s="916"/>
      <c r="AD110" s="916"/>
      <c r="AE110" s="917"/>
      <c r="AF110" s="918">
        <v>18721485</v>
      </c>
      <c r="AG110" s="916"/>
      <c r="AH110" s="916"/>
      <c r="AI110" s="916"/>
      <c r="AJ110" s="917"/>
      <c r="AK110" s="918">
        <v>18921122</v>
      </c>
      <c r="AL110" s="916"/>
      <c r="AM110" s="916"/>
      <c r="AN110" s="916"/>
      <c r="AO110" s="917"/>
      <c r="AP110" s="919">
        <v>28.8</v>
      </c>
      <c r="AQ110" s="920"/>
      <c r="AR110" s="920"/>
      <c r="AS110" s="920"/>
      <c r="AT110" s="921"/>
      <c r="AU110" s="955" t="s">
        <v>61</v>
      </c>
      <c r="AV110" s="956"/>
      <c r="AW110" s="956"/>
      <c r="AX110" s="956"/>
      <c r="AY110" s="956"/>
      <c r="AZ110" s="881" t="s">
        <v>417</v>
      </c>
      <c r="BA110" s="826"/>
      <c r="BB110" s="826"/>
      <c r="BC110" s="826"/>
      <c r="BD110" s="826"/>
      <c r="BE110" s="826"/>
      <c r="BF110" s="826"/>
      <c r="BG110" s="826"/>
      <c r="BH110" s="826"/>
      <c r="BI110" s="826"/>
      <c r="BJ110" s="826"/>
      <c r="BK110" s="826"/>
      <c r="BL110" s="826"/>
      <c r="BM110" s="826"/>
      <c r="BN110" s="826"/>
      <c r="BO110" s="826"/>
      <c r="BP110" s="827"/>
      <c r="BQ110" s="882">
        <v>217321596</v>
      </c>
      <c r="BR110" s="863"/>
      <c r="BS110" s="863"/>
      <c r="BT110" s="863"/>
      <c r="BU110" s="863"/>
      <c r="BV110" s="863">
        <v>214248163</v>
      </c>
      <c r="BW110" s="863"/>
      <c r="BX110" s="863"/>
      <c r="BY110" s="863"/>
      <c r="BZ110" s="863"/>
      <c r="CA110" s="863">
        <v>210323009</v>
      </c>
      <c r="CB110" s="863"/>
      <c r="CC110" s="863"/>
      <c r="CD110" s="863"/>
      <c r="CE110" s="863"/>
      <c r="CF110" s="887">
        <v>319.8</v>
      </c>
      <c r="CG110" s="888"/>
      <c r="CH110" s="888"/>
      <c r="CI110" s="888"/>
      <c r="CJ110" s="888"/>
      <c r="CK110" s="951" t="s">
        <v>418</v>
      </c>
      <c r="CL110" s="837"/>
      <c r="CM110" s="912" t="s">
        <v>419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420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421</v>
      </c>
      <c r="BA111" s="768"/>
      <c r="BB111" s="768"/>
      <c r="BC111" s="768"/>
      <c r="BD111" s="768"/>
      <c r="BE111" s="768"/>
      <c r="BF111" s="768"/>
      <c r="BG111" s="768"/>
      <c r="BH111" s="768"/>
      <c r="BI111" s="768"/>
      <c r="BJ111" s="768"/>
      <c r="BK111" s="768"/>
      <c r="BL111" s="768"/>
      <c r="BM111" s="768"/>
      <c r="BN111" s="768"/>
      <c r="BO111" s="768"/>
      <c r="BP111" s="769"/>
      <c r="BQ111" s="834">
        <v>40802</v>
      </c>
      <c r="BR111" s="835"/>
      <c r="BS111" s="835"/>
      <c r="BT111" s="835"/>
      <c r="BU111" s="835"/>
      <c r="BV111" s="835">
        <v>35066</v>
      </c>
      <c r="BW111" s="835"/>
      <c r="BX111" s="835"/>
      <c r="BY111" s="835"/>
      <c r="BZ111" s="835"/>
      <c r="CA111" s="835">
        <v>29230</v>
      </c>
      <c r="CB111" s="835"/>
      <c r="CC111" s="835"/>
      <c r="CD111" s="835"/>
      <c r="CE111" s="835"/>
      <c r="CF111" s="896">
        <v>0</v>
      </c>
      <c r="CG111" s="897"/>
      <c r="CH111" s="897"/>
      <c r="CI111" s="897"/>
      <c r="CJ111" s="897"/>
      <c r="CK111" s="952"/>
      <c r="CL111" s="839"/>
      <c r="CM111" s="842" t="s">
        <v>422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40802</v>
      </c>
      <c r="DH111" s="835"/>
      <c r="DI111" s="835"/>
      <c r="DJ111" s="835"/>
      <c r="DK111" s="835"/>
      <c r="DL111" s="835">
        <v>35066</v>
      </c>
      <c r="DM111" s="835"/>
      <c r="DN111" s="835"/>
      <c r="DO111" s="835"/>
      <c r="DP111" s="835"/>
      <c r="DQ111" s="835">
        <v>29230</v>
      </c>
      <c r="DR111" s="835"/>
      <c r="DS111" s="835"/>
      <c r="DT111" s="835"/>
      <c r="DU111" s="835"/>
      <c r="DV111" s="812">
        <v>0</v>
      </c>
      <c r="DW111" s="812"/>
      <c r="DX111" s="812"/>
      <c r="DY111" s="812"/>
      <c r="DZ111" s="813"/>
    </row>
    <row r="112" spans="1:131" s="199" customFormat="1" ht="26.25" customHeight="1" x14ac:dyDescent="0.15">
      <c r="A112" s="937" t="s">
        <v>423</v>
      </c>
      <c r="B112" s="938"/>
      <c r="C112" s="768" t="s">
        <v>424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425</v>
      </c>
      <c r="BA112" s="768"/>
      <c r="BB112" s="768"/>
      <c r="BC112" s="768"/>
      <c r="BD112" s="768"/>
      <c r="BE112" s="768"/>
      <c r="BF112" s="768"/>
      <c r="BG112" s="768"/>
      <c r="BH112" s="768"/>
      <c r="BI112" s="768"/>
      <c r="BJ112" s="768"/>
      <c r="BK112" s="768"/>
      <c r="BL112" s="768"/>
      <c r="BM112" s="768"/>
      <c r="BN112" s="768"/>
      <c r="BO112" s="768"/>
      <c r="BP112" s="769"/>
      <c r="BQ112" s="834">
        <v>37799809</v>
      </c>
      <c r="BR112" s="835"/>
      <c r="BS112" s="835"/>
      <c r="BT112" s="835"/>
      <c r="BU112" s="835"/>
      <c r="BV112" s="835">
        <v>36082820</v>
      </c>
      <c r="BW112" s="835"/>
      <c r="BX112" s="835"/>
      <c r="BY112" s="835"/>
      <c r="BZ112" s="835"/>
      <c r="CA112" s="835">
        <v>32474985</v>
      </c>
      <c r="CB112" s="835"/>
      <c r="CC112" s="835"/>
      <c r="CD112" s="835"/>
      <c r="CE112" s="835"/>
      <c r="CF112" s="896">
        <v>49.4</v>
      </c>
      <c r="CG112" s="897"/>
      <c r="CH112" s="897"/>
      <c r="CI112" s="897"/>
      <c r="CJ112" s="897"/>
      <c r="CK112" s="952"/>
      <c r="CL112" s="839"/>
      <c r="CM112" s="842" t="s">
        <v>426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3233120</v>
      </c>
      <c r="AB113" s="944"/>
      <c r="AC113" s="944"/>
      <c r="AD113" s="944"/>
      <c r="AE113" s="945"/>
      <c r="AF113" s="946">
        <v>2550383</v>
      </c>
      <c r="AG113" s="944"/>
      <c r="AH113" s="944"/>
      <c r="AI113" s="944"/>
      <c r="AJ113" s="945"/>
      <c r="AK113" s="946">
        <v>2130599</v>
      </c>
      <c r="AL113" s="944"/>
      <c r="AM113" s="944"/>
      <c r="AN113" s="944"/>
      <c r="AO113" s="945"/>
      <c r="AP113" s="947">
        <v>3.2</v>
      </c>
      <c r="AQ113" s="948"/>
      <c r="AR113" s="948"/>
      <c r="AS113" s="948"/>
      <c r="AT113" s="949"/>
      <c r="AU113" s="957"/>
      <c r="AV113" s="958"/>
      <c r="AW113" s="958"/>
      <c r="AX113" s="958"/>
      <c r="AY113" s="958"/>
      <c r="AZ113" s="833" t="s">
        <v>428</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429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430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431</v>
      </c>
      <c r="BA114" s="768"/>
      <c r="BB114" s="768"/>
      <c r="BC114" s="768"/>
      <c r="BD114" s="768"/>
      <c r="BE114" s="768"/>
      <c r="BF114" s="768"/>
      <c r="BG114" s="768"/>
      <c r="BH114" s="768"/>
      <c r="BI114" s="768"/>
      <c r="BJ114" s="768"/>
      <c r="BK114" s="768"/>
      <c r="BL114" s="768"/>
      <c r="BM114" s="768"/>
      <c r="BN114" s="768"/>
      <c r="BO114" s="768"/>
      <c r="BP114" s="769"/>
      <c r="BQ114" s="834">
        <v>22870417</v>
      </c>
      <c r="BR114" s="835"/>
      <c r="BS114" s="835"/>
      <c r="BT114" s="835"/>
      <c r="BU114" s="835"/>
      <c r="BV114" s="835">
        <v>20816438</v>
      </c>
      <c r="BW114" s="835"/>
      <c r="BX114" s="835"/>
      <c r="BY114" s="835"/>
      <c r="BZ114" s="835"/>
      <c r="CA114" s="835">
        <v>21415536</v>
      </c>
      <c r="CB114" s="835"/>
      <c r="CC114" s="835"/>
      <c r="CD114" s="835"/>
      <c r="CE114" s="835"/>
      <c r="CF114" s="896">
        <v>32.6</v>
      </c>
      <c r="CG114" s="897"/>
      <c r="CH114" s="897"/>
      <c r="CI114" s="897"/>
      <c r="CJ114" s="897"/>
      <c r="CK114" s="952"/>
      <c r="CL114" s="839"/>
      <c r="CM114" s="842" t="s">
        <v>432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433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7665</v>
      </c>
      <c r="AB115" s="944"/>
      <c r="AC115" s="944"/>
      <c r="AD115" s="944"/>
      <c r="AE115" s="945"/>
      <c r="AF115" s="946">
        <v>7509</v>
      </c>
      <c r="AG115" s="944"/>
      <c r="AH115" s="944"/>
      <c r="AI115" s="944"/>
      <c r="AJ115" s="945"/>
      <c r="AK115" s="946">
        <v>7354</v>
      </c>
      <c r="AL115" s="944"/>
      <c r="AM115" s="944"/>
      <c r="AN115" s="944"/>
      <c r="AO115" s="945"/>
      <c r="AP115" s="947">
        <v>0</v>
      </c>
      <c r="AQ115" s="948"/>
      <c r="AR115" s="948"/>
      <c r="AS115" s="948"/>
      <c r="AT115" s="949"/>
      <c r="AU115" s="957"/>
      <c r="AV115" s="958"/>
      <c r="AW115" s="958"/>
      <c r="AX115" s="958"/>
      <c r="AY115" s="958"/>
      <c r="AZ115" s="833" t="s">
        <v>434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18351</v>
      </c>
      <c r="AB116" s="798"/>
      <c r="AC116" s="798"/>
      <c r="AD116" s="798"/>
      <c r="AE116" s="799"/>
      <c r="AF116" s="800">
        <v>13581</v>
      </c>
      <c r="AG116" s="798"/>
      <c r="AH116" s="798"/>
      <c r="AI116" s="798"/>
      <c r="AJ116" s="799"/>
      <c r="AK116" s="800">
        <v>12866</v>
      </c>
      <c r="AL116" s="798"/>
      <c r="AM116" s="798"/>
      <c r="AN116" s="798"/>
      <c r="AO116" s="799"/>
      <c r="AP116" s="845">
        <v>0</v>
      </c>
      <c r="AQ116" s="846"/>
      <c r="AR116" s="846"/>
      <c r="AS116" s="846"/>
      <c r="AT116" s="847"/>
      <c r="AU116" s="957"/>
      <c r="AV116" s="958"/>
      <c r="AW116" s="958"/>
      <c r="AX116" s="958"/>
      <c r="AY116" s="958"/>
      <c r="AZ116" s="884" t="s">
        <v>437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439</v>
      </c>
      <c r="Z117" s="924"/>
      <c r="AA117" s="929">
        <v>22213842</v>
      </c>
      <c r="AB117" s="930"/>
      <c r="AC117" s="930"/>
      <c r="AD117" s="930"/>
      <c r="AE117" s="931"/>
      <c r="AF117" s="932">
        <v>21292958</v>
      </c>
      <c r="AG117" s="930"/>
      <c r="AH117" s="930"/>
      <c r="AI117" s="930"/>
      <c r="AJ117" s="931"/>
      <c r="AK117" s="932">
        <v>21071941</v>
      </c>
      <c r="AL117" s="930"/>
      <c r="AM117" s="930"/>
      <c r="AN117" s="930"/>
      <c r="AO117" s="931"/>
      <c r="AP117" s="933"/>
      <c r="AQ117" s="934"/>
      <c r="AR117" s="934"/>
      <c r="AS117" s="934"/>
      <c r="AT117" s="935"/>
      <c r="AU117" s="957"/>
      <c r="AV117" s="958"/>
      <c r="AW117" s="958"/>
      <c r="AX117" s="958"/>
      <c r="AY117" s="958"/>
      <c r="AZ117" s="884" t="s">
        <v>440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441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415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413</v>
      </c>
      <c r="AB118" s="923"/>
      <c r="AC118" s="923"/>
      <c r="AD118" s="923"/>
      <c r="AE118" s="924"/>
      <c r="AF118" s="925" t="s">
        <v>290</v>
      </c>
      <c r="AG118" s="923"/>
      <c r="AH118" s="923"/>
      <c r="AI118" s="923"/>
      <c r="AJ118" s="924"/>
      <c r="AK118" s="925" t="s">
        <v>289</v>
      </c>
      <c r="AL118" s="923"/>
      <c r="AM118" s="923"/>
      <c r="AN118" s="923"/>
      <c r="AO118" s="924"/>
      <c r="AP118" s="926" t="s">
        <v>414</v>
      </c>
      <c r="AQ118" s="927"/>
      <c r="AR118" s="927"/>
      <c r="AS118" s="927"/>
      <c r="AT118" s="928"/>
      <c r="AU118" s="957"/>
      <c r="AV118" s="958"/>
      <c r="AW118" s="958"/>
      <c r="AX118" s="958"/>
      <c r="AY118" s="958"/>
      <c r="AZ118" s="900" t="s">
        <v>442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418</v>
      </c>
      <c r="B119" s="837"/>
      <c r="C119" s="912" t="s">
        <v>419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444</v>
      </c>
      <c r="BP119" s="899"/>
      <c r="BQ119" s="903">
        <v>278032624</v>
      </c>
      <c r="BR119" s="866"/>
      <c r="BS119" s="866"/>
      <c r="BT119" s="866"/>
      <c r="BU119" s="866"/>
      <c r="BV119" s="866">
        <v>271182487</v>
      </c>
      <c r="BW119" s="866"/>
      <c r="BX119" s="866"/>
      <c r="BY119" s="866"/>
      <c r="BZ119" s="866"/>
      <c r="CA119" s="866">
        <v>264242760</v>
      </c>
      <c r="CB119" s="866"/>
      <c r="CC119" s="866"/>
      <c r="CD119" s="866"/>
      <c r="CE119" s="866"/>
      <c r="CF119" s="764"/>
      <c r="CG119" s="765"/>
      <c r="CH119" s="765"/>
      <c r="CI119" s="765"/>
      <c r="CJ119" s="855"/>
      <c r="CK119" s="953"/>
      <c r="CL119" s="841"/>
      <c r="CM119" s="859" t="s">
        <v>445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422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7665</v>
      </c>
      <c r="AB120" s="798"/>
      <c r="AC120" s="798"/>
      <c r="AD120" s="798"/>
      <c r="AE120" s="799"/>
      <c r="AF120" s="800">
        <v>7509</v>
      </c>
      <c r="AG120" s="798"/>
      <c r="AH120" s="798"/>
      <c r="AI120" s="798"/>
      <c r="AJ120" s="799"/>
      <c r="AK120" s="800">
        <v>7354</v>
      </c>
      <c r="AL120" s="798"/>
      <c r="AM120" s="798"/>
      <c r="AN120" s="798"/>
      <c r="AO120" s="799"/>
      <c r="AP120" s="845">
        <v>0</v>
      </c>
      <c r="AQ120" s="846"/>
      <c r="AR120" s="846"/>
      <c r="AS120" s="846"/>
      <c r="AT120" s="847"/>
      <c r="AU120" s="904" t="s">
        <v>446</v>
      </c>
      <c r="AV120" s="905"/>
      <c r="AW120" s="905"/>
      <c r="AX120" s="905"/>
      <c r="AY120" s="906"/>
      <c r="AZ120" s="881" t="s">
        <v>447</v>
      </c>
      <c r="BA120" s="826"/>
      <c r="BB120" s="826"/>
      <c r="BC120" s="826"/>
      <c r="BD120" s="826"/>
      <c r="BE120" s="826"/>
      <c r="BF120" s="826"/>
      <c r="BG120" s="826"/>
      <c r="BH120" s="826"/>
      <c r="BI120" s="826"/>
      <c r="BJ120" s="826"/>
      <c r="BK120" s="826"/>
      <c r="BL120" s="826"/>
      <c r="BM120" s="826"/>
      <c r="BN120" s="826"/>
      <c r="BO120" s="826"/>
      <c r="BP120" s="827"/>
      <c r="BQ120" s="882">
        <v>6002992</v>
      </c>
      <c r="BR120" s="863"/>
      <c r="BS120" s="863"/>
      <c r="BT120" s="863"/>
      <c r="BU120" s="863"/>
      <c r="BV120" s="863">
        <v>5796525</v>
      </c>
      <c r="BW120" s="863"/>
      <c r="BX120" s="863"/>
      <c r="BY120" s="863"/>
      <c r="BZ120" s="863"/>
      <c r="CA120" s="863">
        <v>5708034</v>
      </c>
      <c r="CB120" s="863"/>
      <c r="CC120" s="863"/>
      <c r="CD120" s="863"/>
      <c r="CE120" s="863"/>
      <c r="CF120" s="887">
        <v>8.6999999999999993</v>
      </c>
      <c r="CG120" s="888"/>
      <c r="CH120" s="888"/>
      <c r="CI120" s="888"/>
      <c r="CJ120" s="888"/>
      <c r="CK120" s="889" t="s">
        <v>448</v>
      </c>
      <c r="CL120" s="873"/>
      <c r="CM120" s="873"/>
      <c r="CN120" s="873"/>
      <c r="CO120" s="874"/>
      <c r="CP120" s="893" t="s">
        <v>395</v>
      </c>
      <c r="CQ120" s="894"/>
      <c r="CR120" s="894"/>
      <c r="CS120" s="894"/>
      <c r="CT120" s="894"/>
      <c r="CU120" s="894"/>
      <c r="CV120" s="894"/>
      <c r="CW120" s="894"/>
      <c r="CX120" s="894"/>
      <c r="CY120" s="894"/>
      <c r="CZ120" s="894"/>
      <c r="DA120" s="894"/>
      <c r="DB120" s="894"/>
      <c r="DC120" s="894"/>
      <c r="DD120" s="894"/>
      <c r="DE120" s="894"/>
      <c r="DF120" s="895"/>
      <c r="DG120" s="882">
        <v>28002468</v>
      </c>
      <c r="DH120" s="863"/>
      <c r="DI120" s="863"/>
      <c r="DJ120" s="863"/>
      <c r="DK120" s="863"/>
      <c r="DL120" s="863">
        <v>26099972</v>
      </c>
      <c r="DM120" s="863"/>
      <c r="DN120" s="863"/>
      <c r="DO120" s="863"/>
      <c r="DP120" s="863"/>
      <c r="DQ120" s="863">
        <v>25062933</v>
      </c>
      <c r="DR120" s="863"/>
      <c r="DS120" s="863"/>
      <c r="DT120" s="863"/>
      <c r="DU120" s="863"/>
      <c r="DV120" s="864">
        <v>38.1</v>
      </c>
      <c r="DW120" s="864"/>
      <c r="DX120" s="864"/>
      <c r="DY120" s="864"/>
      <c r="DZ120" s="865"/>
    </row>
    <row r="121" spans="1:130" s="199" customFormat="1" ht="26.25" customHeight="1" x14ac:dyDescent="0.15">
      <c r="A121" s="838"/>
      <c r="B121" s="839"/>
      <c r="C121" s="884" t="s">
        <v>449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450</v>
      </c>
      <c r="BA121" s="768"/>
      <c r="BB121" s="768"/>
      <c r="BC121" s="768"/>
      <c r="BD121" s="768"/>
      <c r="BE121" s="768"/>
      <c r="BF121" s="768"/>
      <c r="BG121" s="768"/>
      <c r="BH121" s="768"/>
      <c r="BI121" s="768"/>
      <c r="BJ121" s="768"/>
      <c r="BK121" s="768"/>
      <c r="BL121" s="768"/>
      <c r="BM121" s="768"/>
      <c r="BN121" s="768"/>
      <c r="BO121" s="768"/>
      <c r="BP121" s="769"/>
      <c r="BQ121" s="834">
        <v>33176663</v>
      </c>
      <c r="BR121" s="835"/>
      <c r="BS121" s="835"/>
      <c r="BT121" s="835"/>
      <c r="BU121" s="835"/>
      <c r="BV121" s="835">
        <v>31398947</v>
      </c>
      <c r="BW121" s="835"/>
      <c r="BX121" s="835"/>
      <c r="BY121" s="835"/>
      <c r="BZ121" s="835"/>
      <c r="CA121" s="835">
        <v>28895227</v>
      </c>
      <c r="CB121" s="835"/>
      <c r="CC121" s="835"/>
      <c r="CD121" s="835"/>
      <c r="CE121" s="835"/>
      <c r="CF121" s="896">
        <v>43.9</v>
      </c>
      <c r="CG121" s="897"/>
      <c r="CH121" s="897"/>
      <c r="CI121" s="897"/>
      <c r="CJ121" s="897"/>
      <c r="CK121" s="890"/>
      <c r="CL121" s="876"/>
      <c r="CM121" s="876"/>
      <c r="CN121" s="876"/>
      <c r="CO121" s="877"/>
      <c r="CP121" s="856" t="s">
        <v>396</v>
      </c>
      <c r="CQ121" s="857"/>
      <c r="CR121" s="857"/>
      <c r="CS121" s="857"/>
      <c r="CT121" s="857"/>
      <c r="CU121" s="857"/>
      <c r="CV121" s="857"/>
      <c r="CW121" s="857"/>
      <c r="CX121" s="857"/>
      <c r="CY121" s="857"/>
      <c r="CZ121" s="857"/>
      <c r="DA121" s="857"/>
      <c r="DB121" s="857"/>
      <c r="DC121" s="857"/>
      <c r="DD121" s="857"/>
      <c r="DE121" s="857"/>
      <c r="DF121" s="858"/>
      <c r="DG121" s="834">
        <v>3225153</v>
      </c>
      <c r="DH121" s="835"/>
      <c r="DI121" s="835"/>
      <c r="DJ121" s="835"/>
      <c r="DK121" s="835"/>
      <c r="DL121" s="835">
        <v>3889293</v>
      </c>
      <c r="DM121" s="835"/>
      <c r="DN121" s="835"/>
      <c r="DO121" s="835"/>
      <c r="DP121" s="835"/>
      <c r="DQ121" s="835">
        <v>4105201</v>
      </c>
      <c r="DR121" s="835"/>
      <c r="DS121" s="835"/>
      <c r="DT121" s="835"/>
      <c r="DU121" s="835"/>
      <c r="DV121" s="812">
        <v>6.2</v>
      </c>
      <c r="DW121" s="812"/>
      <c r="DX121" s="812"/>
      <c r="DY121" s="812"/>
      <c r="DZ121" s="813"/>
    </row>
    <row r="122" spans="1:130" s="199" customFormat="1" ht="26.25" customHeight="1" x14ac:dyDescent="0.15">
      <c r="A122" s="838"/>
      <c r="B122" s="839"/>
      <c r="C122" s="842" t="s">
        <v>432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451</v>
      </c>
      <c r="BA122" s="901"/>
      <c r="BB122" s="901"/>
      <c r="BC122" s="901"/>
      <c r="BD122" s="901"/>
      <c r="BE122" s="901"/>
      <c r="BF122" s="901"/>
      <c r="BG122" s="901"/>
      <c r="BH122" s="901"/>
      <c r="BI122" s="901"/>
      <c r="BJ122" s="901"/>
      <c r="BK122" s="901"/>
      <c r="BL122" s="901"/>
      <c r="BM122" s="901"/>
      <c r="BN122" s="901"/>
      <c r="BO122" s="901"/>
      <c r="BP122" s="902"/>
      <c r="BQ122" s="903">
        <v>119576529</v>
      </c>
      <c r="BR122" s="866"/>
      <c r="BS122" s="866"/>
      <c r="BT122" s="866"/>
      <c r="BU122" s="866"/>
      <c r="BV122" s="866">
        <v>121016633</v>
      </c>
      <c r="BW122" s="866"/>
      <c r="BX122" s="866"/>
      <c r="BY122" s="866"/>
      <c r="BZ122" s="866"/>
      <c r="CA122" s="866">
        <v>120381006</v>
      </c>
      <c r="CB122" s="866"/>
      <c r="CC122" s="866"/>
      <c r="CD122" s="866"/>
      <c r="CE122" s="866"/>
      <c r="CF122" s="867">
        <v>183</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3737415</v>
      </c>
      <c r="DH122" s="835"/>
      <c r="DI122" s="835"/>
      <c r="DJ122" s="835"/>
      <c r="DK122" s="835"/>
      <c r="DL122" s="835">
        <v>3752942</v>
      </c>
      <c r="DM122" s="835"/>
      <c r="DN122" s="835"/>
      <c r="DO122" s="835"/>
      <c r="DP122" s="835"/>
      <c r="DQ122" s="835">
        <v>1442332</v>
      </c>
      <c r="DR122" s="835"/>
      <c r="DS122" s="835"/>
      <c r="DT122" s="835"/>
      <c r="DU122" s="835"/>
      <c r="DV122" s="812">
        <v>2.2000000000000002</v>
      </c>
      <c r="DW122" s="812"/>
      <c r="DX122" s="812"/>
      <c r="DY122" s="812"/>
      <c r="DZ122" s="813"/>
    </row>
    <row r="123" spans="1:130" s="199" customFormat="1" ht="26.25" customHeight="1" x14ac:dyDescent="0.15">
      <c r="A123" s="838"/>
      <c r="B123" s="839"/>
      <c r="C123" s="842" t="s">
        <v>438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452</v>
      </c>
      <c r="BP123" s="899"/>
      <c r="BQ123" s="853">
        <v>158756184</v>
      </c>
      <c r="BR123" s="854"/>
      <c r="BS123" s="854"/>
      <c r="BT123" s="854"/>
      <c r="BU123" s="854"/>
      <c r="BV123" s="854">
        <v>158212105</v>
      </c>
      <c r="BW123" s="854"/>
      <c r="BX123" s="854"/>
      <c r="BY123" s="854"/>
      <c r="BZ123" s="854"/>
      <c r="CA123" s="854">
        <v>154984267</v>
      </c>
      <c r="CB123" s="854"/>
      <c r="CC123" s="854"/>
      <c r="CD123" s="854"/>
      <c r="CE123" s="854"/>
      <c r="CF123" s="764"/>
      <c r="CG123" s="765"/>
      <c r="CH123" s="765"/>
      <c r="CI123" s="765"/>
      <c r="CJ123" s="855"/>
      <c r="CK123" s="890"/>
      <c r="CL123" s="876"/>
      <c r="CM123" s="876"/>
      <c r="CN123" s="876"/>
      <c r="CO123" s="877"/>
      <c r="CP123" s="856" t="s">
        <v>453</v>
      </c>
      <c r="CQ123" s="857"/>
      <c r="CR123" s="857"/>
      <c r="CS123" s="857"/>
      <c r="CT123" s="857"/>
      <c r="CU123" s="857"/>
      <c r="CV123" s="857"/>
      <c r="CW123" s="857"/>
      <c r="CX123" s="857"/>
      <c r="CY123" s="857"/>
      <c r="CZ123" s="857"/>
      <c r="DA123" s="857"/>
      <c r="DB123" s="857"/>
      <c r="DC123" s="857"/>
      <c r="DD123" s="857"/>
      <c r="DE123" s="857"/>
      <c r="DF123" s="858"/>
      <c r="DG123" s="797">
        <v>2077857</v>
      </c>
      <c r="DH123" s="798"/>
      <c r="DI123" s="798"/>
      <c r="DJ123" s="798"/>
      <c r="DK123" s="799"/>
      <c r="DL123" s="800">
        <v>1755602</v>
      </c>
      <c r="DM123" s="798"/>
      <c r="DN123" s="798"/>
      <c r="DO123" s="798"/>
      <c r="DP123" s="799"/>
      <c r="DQ123" s="800">
        <v>1417657</v>
      </c>
      <c r="DR123" s="798"/>
      <c r="DS123" s="798"/>
      <c r="DT123" s="798"/>
      <c r="DU123" s="799"/>
      <c r="DV123" s="845">
        <v>2.2000000000000002</v>
      </c>
      <c r="DW123" s="846"/>
      <c r="DX123" s="846"/>
      <c r="DY123" s="846"/>
      <c r="DZ123" s="847"/>
    </row>
    <row r="124" spans="1:130" s="199" customFormat="1" ht="26.25" customHeight="1" thickBot="1" x14ac:dyDescent="0.2">
      <c r="A124" s="838"/>
      <c r="B124" s="839"/>
      <c r="C124" s="842" t="s">
        <v>441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182.9</v>
      </c>
      <c r="BR124" s="852"/>
      <c r="BS124" s="852"/>
      <c r="BT124" s="852"/>
      <c r="BU124" s="852"/>
      <c r="BV124" s="852">
        <v>171.5</v>
      </c>
      <c r="BW124" s="852"/>
      <c r="BX124" s="852"/>
      <c r="BY124" s="852"/>
      <c r="BZ124" s="852"/>
      <c r="CA124" s="852">
        <v>166.1</v>
      </c>
      <c r="CB124" s="852"/>
      <c r="CC124" s="852"/>
      <c r="CD124" s="852"/>
      <c r="CE124" s="852"/>
      <c r="CF124" s="742"/>
      <c r="CG124" s="743"/>
      <c r="CH124" s="743"/>
      <c r="CI124" s="743"/>
      <c r="CJ124" s="883"/>
      <c r="CK124" s="891"/>
      <c r="CL124" s="891"/>
      <c r="CM124" s="891"/>
      <c r="CN124" s="891"/>
      <c r="CO124" s="892"/>
      <c r="CP124" s="856" t="s">
        <v>455</v>
      </c>
      <c r="CQ124" s="857"/>
      <c r="CR124" s="857"/>
      <c r="CS124" s="857"/>
      <c r="CT124" s="857"/>
      <c r="CU124" s="857"/>
      <c r="CV124" s="857"/>
      <c r="CW124" s="857"/>
      <c r="CX124" s="857"/>
      <c r="CY124" s="857"/>
      <c r="CZ124" s="857"/>
      <c r="DA124" s="857"/>
      <c r="DB124" s="857"/>
      <c r="DC124" s="857"/>
      <c r="DD124" s="857"/>
      <c r="DE124" s="857"/>
      <c r="DF124" s="858"/>
      <c r="DG124" s="780">
        <v>756916</v>
      </c>
      <c r="DH124" s="781"/>
      <c r="DI124" s="781"/>
      <c r="DJ124" s="781"/>
      <c r="DK124" s="782"/>
      <c r="DL124" s="783">
        <v>585011</v>
      </c>
      <c r="DM124" s="781"/>
      <c r="DN124" s="781"/>
      <c r="DO124" s="781"/>
      <c r="DP124" s="782"/>
      <c r="DQ124" s="783">
        <v>446862</v>
      </c>
      <c r="DR124" s="781"/>
      <c r="DS124" s="781"/>
      <c r="DT124" s="781"/>
      <c r="DU124" s="782"/>
      <c r="DV124" s="869">
        <v>0.7</v>
      </c>
      <c r="DW124" s="870"/>
      <c r="DX124" s="870"/>
      <c r="DY124" s="870"/>
      <c r="DZ124" s="871"/>
    </row>
    <row r="125" spans="1:130" s="199" customFormat="1" ht="26.25" customHeight="1" x14ac:dyDescent="0.15">
      <c r="A125" s="838"/>
      <c r="B125" s="839"/>
      <c r="C125" s="842" t="s">
        <v>443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456</v>
      </c>
      <c r="CL125" s="873"/>
      <c r="CM125" s="873"/>
      <c r="CN125" s="873"/>
      <c r="CO125" s="874"/>
      <c r="CP125" s="881" t="s">
        <v>457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445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460</v>
      </c>
      <c r="AY127" s="830"/>
      <c r="AZ127" s="830"/>
      <c r="BA127" s="830"/>
      <c r="BB127" s="830"/>
      <c r="BC127" s="830"/>
      <c r="BD127" s="830"/>
      <c r="BE127" s="831"/>
      <c r="BF127" s="829" t="s">
        <v>461</v>
      </c>
      <c r="BG127" s="830"/>
      <c r="BH127" s="830"/>
      <c r="BI127" s="830"/>
      <c r="BJ127" s="830"/>
      <c r="BK127" s="830"/>
      <c r="BL127" s="831"/>
      <c r="BM127" s="829" t="s">
        <v>462</v>
      </c>
      <c r="BN127" s="830"/>
      <c r="BO127" s="830"/>
      <c r="BP127" s="830"/>
      <c r="BQ127" s="830"/>
      <c r="BR127" s="830"/>
      <c r="BS127" s="831"/>
      <c r="BT127" s="829" t="s">
        <v>463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466</v>
      </c>
      <c r="X128" s="816"/>
      <c r="Y128" s="816"/>
      <c r="Z128" s="817"/>
      <c r="AA128" s="818">
        <v>3421944</v>
      </c>
      <c r="AB128" s="819"/>
      <c r="AC128" s="819"/>
      <c r="AD128" s="819"/>
      <c r="AE128" s="820"/>
      <c r="AF128" s="821">
        <v>3357529</v>
      </c>
      <c r="AG128" s="819"/>
      <c r="AH128" s="819"/>
      <c r="AI128" s="819"/>
      <c r="AJ128" s="820"/>
      <c r="AK128" s="821">
        <v>3352811</v>
      </c>
      <c r="AL128" s="819"/>
      <c r="AM128" s="819"/>
      <c r="AN128" s="819"/>
      <c r="AO128" s="820"/>
      <c r="AP128" s="822"/>
      <c r="AQ128" s="823"/>
      <c r="AR128" s="823"/>
      <c r="AS128" s="823"/>
      <c r="AT128" s="824"/>
      <c r="AU128" s="235"/>
      <c r="AV128" s="235"/>
      <c r="AW128" s="235"/>
      <c r="AX128" s="825" t="s">
        <v>467</v>
      </c>
      <c r="AY128" s="826"/>
      <c r="AZ128" s="826"/>
      <c r="BA128" s="826"/>
      <c r="BB128" s="826"/>
      <c r="BC128" s="826"/>
      <c r="BD128" s="826"/>
      <c r="BE128" s="827"/>
      <c r="BF128" s="804" t="s">
        <v>112</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469</v>
      </c>
      <c r="X129" s="795"/>
      <c r="Y129" s="795"/>
      <c r="Z129" s="796"/>
      <c r="AA129" s="797">
        <v>75320302</v>
      </c>
      <c r="AB129" s="798"/>
      <c r="AC129" s="798"/>
      <c r="AD129" s="798"/>
      <c r="AE129" s="799"/>
      <c r="AF129" s="800">
        <v>75017802</v>
      </c>
      <c r="AG129" s="798"/>
      <c r="AH129" s="798"/>
      <c r="AI129" s="798"/>
      <c r="AJ129" s="799"/>
      <c r="AK129" s="800">
        <v>75022708</v>
      </c>
      <c r="AL129" s="798"/>
      <c r="AM129" s="798"/>
      <c r="AN129" s="798"/>
      <c r="AO129" s="799"/>
      <c r="AP129" s="801"/>
      <c r="AQ129" s="802"/>
      <c r="AR129" s="802"/>
      <c r="AS129" s="802"/>
      <c r="AT129" s="803"/>
      <c r="AU129" s="237"/>
      <c r="AV129" s="237"/>
      <c r="AW129" s="237"/>
      <c r="AX129" s="767" t="s">
        <v>470</v>
      </c>
      <c r="AY129" s="768"/>
      <c r="AZ129" s="768"/>
      <c r="BA129" s="768"/>
      <c r="BB129" s="768"/>
      <c r="BC129" s="768"/>
      <c r="BD129" s="768"/>
      <c r="BE129" s="769"/>
      <c r="BF129" s="787" t="s">
        <v>112</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472</v>
      </c>
      <c r="X130" s="795"/>
      <c r="Y130" s="795"/>
      <c r="Z130" s="796"/>
      <c r="AA130" s="797">
        <v>10133715</v>
      </c>
      <c r="AB130" s="798"/>
      <c r="AC130" s="798"/>
      <c r="AD130" s="798"/>
      <c r="AE130" s="799"/>
      <c r="AF130" s="800">
        <v>9168270</v>
      </c>
      <c r="AG130" s="798"/>
      <c r="AH130" s="798"/>
      <c r="AI130" s="798"/>
      <c r="AJ130" s="799"/>
      <c r="AK130" s="800">
        <v>9258440</v>
      </c>
      <c r="AL130" s="798"/>
      <c r="AM130" s="798"/>
      <c r="AN130" s="798"/>
      <c r="AO130" s="799"/>
      <c r="AP130" s="801"/>
      <c r="AQ130" s="802"/>
      <c r="AR130" s="802"/>
      <c r="AS130" s="802"/>
      <c r="AT130" s="803"/>
      <c r="AU130" s="237"/>
      <c r="AV130" s="237"/>
      <c r="AW130" s="237"/>
      <c r="AX130" s="767" t="s">
        <v>473</v>
      </c>
      <c r="AY130" s="768"/>
      <c r="AZ130" s="768"/>
      <c r="BA130" s="768"/>
      <c r="BB130" s="768"/>
      <c r="BC130" s="768"/>
      <c r="BD130" s="768"/>
      <c r="BE130" s="769"/>
      <c r="BF130" s="770">
        <v>13.1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474</v>
      </c>
      <c r="X131" s="778"/>
      <c r="Y131" s="778"/>
      <c r="Z131" s="779"/>
      <c r="AA131" s="780">
        <v>65186587</v>
      </c>
      <c r="AB131" s="781"/>
      <c r="AC131" s="781"/>
      <c r="AD131" s="781"/>
      <c r="AE131" s="782"/>
      <c r="AF131" s="783">
        <v>65849532</v>
      </c>
      <c r="AG131" s="781"/>
      <c r="AH131" s="781"/>
      <c r="AI131" s="781"/>
      <c r="AJ131" s="782"/>
      <c r="AK131" s="783">
        <v>65764268</v>
      </c>
      <c r="AL131" s="781"/>
      <c r="AM131" s="781"/>
      <c r="AN131" s="781"/>
      <c r="AO131" s="782"/>
      <c r="AP131" s="784"/>
      <c r="AQ131" s="785"/>
      <c r="AR131" s="785"/>
      <c r="AS131" s="785"/>
      <c r="AT131" s="786"/>
      <c r="AU131" s="237"/>
      <c r="AV131" s="237"/>
      <c r="AW131" s="237"/>
      <c r="AX131" s="745" t="s">
        <v>475</v>
      </c>
      <c r="AY131" s="746"/>
      <c r="AZ131" s="746"/>
      <c r="BA131" s="746"/>
      <c r="BB131" s="746"/>
      <c r="BC131" s="746"/>
      <c r="BD131" s="746"/>
      <c r="BE131" s="747"/>
      <c r="BF131" s="748">
        <v>166.1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477</v>
      </c>
      <c r="W132" s="758"/>
      <c r="X132" s="758"/>
      <c r="Y132" s="758"/>
      <c r="Z132" s="759"/>
      <c r="AA132" s="760">
        <v>13.282154200000001</v>
      </c>
      <c r="AB132" s="761"/>
      <c r="AC132" s="761"/>
      <c r="AD132" s="761"/>
      <c r="AE132" s="762"/>
      <c r="AF132" s="763">
        <v>13.31392758</v>
      </c>
      <c r="AG132" s="761"/>
      <c r="AH132" s="761"/>
      <c r="AI132" s="761"/>
      <c r="AJ132" s="762"/>
      <c r="AK132" s="763">
        <v>12.865177790000001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478</v>
      </c>
      <c r="W133" s="737"/>
      <c r="X133" s="737"/>
      <c r="Y133" s="737"/>
      <c r="Z133" s="738"/>
      <c r="AA133" s="739">
        <v>13.3</v>
      </c>
      <c r="AB133" s="740"/>
      <c r="AC133" s="740"/>
      <c r="AD133" s="740"/>
      <c r="AE133" s="741"/>
      <c r="AF133" s="739">
        <v>13.4</v>
      </c>
      <c r="AG133" s="740"/>
      <c r="AH133" s="740"/>
      <c r="AI133" s="740"/>
      <c r="AJ133" s="741"/>
      <c r="AK133" s="739">
        <v>13.1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link="1"/>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link="1"/>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479</v>
      </c>
      <c r="B5" s="248"/>
      <c r="C5" s="248"/>
      <c r="D5" s="248"/>
      <c r="E5" s="248"/>
      <c r="F5" s="248"/>
      <c r="G5" s="248"/>
      <c r="H5" s="248"/>
      <c r="I5" s="248"/>
      <c r="J5" s="248"/>
      <c r="K5" s="248"/>
      <c r="L5" s="248"/>
      <c r="M5" s="248"/>
      <c r="N5" s="248"/>
      <c r="O5" s="249"/>
    </row>
    <row r="6" spans="1:16" x14ac:dyDescent="0.15">
      <c r="A6" s="250"/>
      <c r="B6" s="246"/>
      <c r="C6" s="246"/>
      <c r="D6" s="246"/>
      <c r="E6" s="246"/>
      <c r="F6" s="246"/>
      <c r="G6" s="251" t="s">
        <v>480</v>
      </c>
      <c r="H6" s="251"/>
      <c r="I6" s="251"/>
      <c r="J6" s="251"/>
      <c r="K6" s="246"/>
      <c r="L6" s="246"/>
      <c r="M6" s="246"/>
      <c r="N6" s="246"/>
    </row>
    <row r="7" spans="1:16" x14ac:dyDescent="0.15">
      <c r="A7" s="250"/>
      <c r="B7" s="246"/>
      <c r="C7" s="246"/>
      <c r="D7" s="246"/>
      <c r="E7" s="246"/>
      <c r="F7" s="246"/>
      <c r="G7" s="253"/>
      <c r="H7" s="254"/>
      <c r="I7" s="254"/>
      <c r="J7" s="255"/>
      <c r="K7" s="1151" t="s">
        <v>481</v>
      </c>
      <c r="L7" s="256"/>
      <c r="M7" s="257" t="s">
        <v>482</v>
      </c>
      <c r="N7" s="258"/>
    </row>
    <row r="8" spans="1:16" x14ac:dyDescent="0.15">
      <c r="A8" s="250"/>
      <c r="B8" s="246"/>
      <c r="C8" s="246"/>
      <c r="D8" s="246"/>
      <c r="E8" s="246"/>
      <c r="F8" s="246"/>
      <c r="G8" s="259"/>
      <c r="H8" s="260"/>
      <c r="I8" s="260"/>
      <c r="J8" s="261"/>
      <c r="K8" s="1152"/>
      <c r="L8" s="262" t="s">
        <v>483</v>
      </c>
      <c r="M8" s="263" t="s">
        <v>484</v>
      </c>
      <c r="N8" s="264" t="s">
        <v>485</v>
      </c>
    </row>
    <row r="9" spans="1:16" x14ac:dyDescent="0.15">
      <c r="A9" s="250"/>
      <c r="B9" s="246"/>
      <c r="C9" s="246"/>
      <c r="D9" s="246"/>
      <c r="E9" s="246"/>
      <c r="F9" s="246"/>
      <c r="G9" s="1165" t="s">
        <v>486</v>
      </c>
      <c r="H9" s="1166"/>
      <c r="I9" s="1166"/>
      <c r="J9" s="1167"/>
      <c r="K9" s="265">
        <v>23919057</v>
      </c>
      <c r="L9" s="266">
        <v>66357</v>
      </c>
      <c r="M9" s="267">
        <v>57606</v>
      </c>
      <c r="N9" s="268">
        <v>15.2</v>
      </c>
    </row>
    <row r="10" spans="1:16" x14ac:dyDescent="0.15">
      <c r="A10" s="250"/>
      <c r="B10" s="246"/>
      <c r="C10" s="246"/>
      <c r="D10" s="246"/>
      <c r="E10" s="246"/>
      <c r="F10" s="246"/>
      <c r="G10" s="1165" t="s">
        <v>487</v>
      </c>
      <c r="H10" s="1166"/>
      <c r="I10" s="1166"/>
      <c r="J10" s="1167"/>
      <c r="K10" s="269">
        <v>2411886</v>
      </c>
      <c r="L10" s="270">
        <v>6691</v>
      </c>
      <c r="M10" s="271">
        <v>2562</v>
      </c>
      <c r="N10" s="272">
        <v>161.19999999999999</v>
      </c>
    </row>
    <row r="11" spans="1:16" ht="13.5" customHeight="1" x14ac:dyDescent="0.15">
      <c r="A11" s="250"/>
      <c r="B11" s="246"/>
      <c r="C11" s="246"/>
      <c r="D11" s="246"/>
      <c r="E11" s="246"/>
      <c r="F11" s="246"/>
      <c r="G11" s="1165" t="s">
        <v>488</v>
      </c>
      <c r="H11" s="1166"/>
      <c r="I11" s="1166"/>
      <c r="J11" s="1167"/>
      <c r="K11" s="269">
        <v>16218</v>
      </c>
      <c r="L11" s="270">
        <v>45</v>
      </c>
      <c r="M11" s="271">
        <v>1597</v>
      </c>
      <c r="N11" s="272">
        <v>-97.2</v>
      </c>
    </row>
    <row r="12" spans="1:16" ht="13.5" customHeight="1" x14ac:dyDescent="0.15">
      <c r="A12" s="250"/>
      <c r="B12" s="246"/>
      <c r="C12" s="246"/>
      <c r="D12" s="246"/>
      <c r="E12" s="246"/>
      <c r="F12" s="246"/>
      <c r="G12" s="1165" t="s">
        <v>489</v>
      </c>
      <c r="H12" s="1166"/>
      <c r="I12" s="1166"/>
      <c r="J12" s="1167"/>
      <c r="K12" s="269">
        <v>39448</v>
      </c>
      <c r="L12" s="270">
        <v>109</v>
      </c>
      <c r="M12" s="271">
        <v>583</v>
      </c>
      <c r="N12" s="272">
        <v>-81.3</v>
      </c>
    </row>
    <row r="13" spans="1:16" ht="13.5" customHeight="1" x14ac:dyDescent="0.15">
      <c r="A13" s="250"/>
      <c r="B13" s="246"/>
      <c r="C13" s="246"/>
      <c r="D13" s="246"/>
      <c r="E13" s="246"/>
      <c r="F13" s="246"/>
      <c r="G13" s="1165" t="s">
        <v>490</v>
      </c>
      <c r="H13" s="1166"/>
      <c r="I13" s="1166"/>
      <c r="J13" s="1167"/>
      <c r="K13" s="269" t="s">
        <v>491</v>
      </c>
      <c r="L13" s="270" t="s">
        <v>491</v>
      </c>
      <c r="M13" s="271">
        <v>23</v>
      </c>
      <c r="N13" s="272" t="s">
        <v>491</v>
      </c>
    </row>
    <row r="14" spans="1:16" ht="13.5" customHeight="1" x14ac:dyDescent="0.15">
      <c r="A14" s="250"/>
      <c r="B14" s="246"/>
      <c r="C14" s="246"/>
      <c r="D14" s="246"/>
      <c r="E14" s="246"/>
      <c r="F14" s="246"/>
      <c r="G14" s="1165" t="s">
        <v>492</v>
      </c>
      <c r="H14" s="1166"/>
      <c r="I14" s="1166"/>
      <c r="J14" s="1167"/>
      <c r="K14" s="269">
        <v>476346</v>
      </c>
      <c r="L14" s="270">
        <v>1321</v>
      </c>
      <c r="M14" s="271">
        <v>1821</v>
      </c>
      <c r="N14" s="272">
        <v>-27.5</v>
      </c>
    </row>
    <row r="15" spans="1:16" ht="13.5" customHeight="1" x14ac:dyDescent="0.15">
      <c r="A15" s="250"/>
      <c r="B15" s="246"/>
      <c r="C15" s="246"/>
      <c r="D15" s="246"/>
      <c r="E15" s="246"/>
      <c r="F15" s="246"/>
      <c r="G15" s="1165" t="s">
        <v>493</v>
      </c>
      <c r="H15" s="1166"/>
      <c r="I15" s="1166"/>
      <c r="J15" s="1167"/>
      <c r="K15" s="269">
        <v>509843</v>
      </c>
      <c r="L15" s="270">
        <v>1414</v>
      </c>
      <c r="M15" s="271">
        <v>1288</v>
      </c>
      <c r="N15" s="272">
        <v>9.8000000000000007</v>
      </c>
    </row>
    <row r="16" spans="1:16" x14ac:dyDescent="0.15">
      <c r="A16" s="250"/>
      <c r="B16" s="246"/>
      <c r="C16" s="246"/>
      <c r="D16" s="246"/>
      <c r="E16" s="246"/>
      <c r="F16" s="246"/>
      <c r="G16" s="1168" t="s">
        <v>494</v>
      </c>
      <c r="H16" s="1169"/>
      <c r="I16" s="1169"/>
      <c r="J16" s="1170"/>
      <c r="K16" s="270">
        <v>-2257435</v>
      </c>
      <c r="L16" s="270">
        <v>-6263</v>
      </c>
      <c r="M16" s="271">
        <v>-4777</v>
      </c>
      <c r="N16" s="272">
        <v>31.1</v>
      </c>
    </row>
    <row r="17" spans="1:16" x14ac:dyDescent="0.15">
      <c r="A17" s="250"/>
      <c r="B17" s="246"/>
      <c r="C17" s="246"/>
      <c r="D17" s="246"/>
      <c r="E17" s="246"/>
      <c r="F17" s="246"/>
      <c r="G17" s="1168" t="s">
        <v>173</v>
      </c>
      <c r="H17" s="1169"/>
      <c r="I17" s="1169"/>
      <c r="J17" s="1170"/>
      <c r="K17" s="270">
        <v>25115363</v>
      </c>
      <c r="L17" s="270">
        <v>69676</v>
      </c>
      <c r="M17" s="271">
        <v>60704</v>
      </c>
      <c r="N17" s="272">
        <v>14.8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495</v>
      </c>
      <c r="H19" s="246"/>
      <c r="I19" s="246"/>
      <c r="J19" s="246"/>
      <c r="K19" s="246"/>
      <c r="L19" s="246"/>
      <c r="M19" s="246"/>
      <c r="N19" s="246"/>
    </row>
    <row r="20" spans="1:16" x14ac:dyDescent="0.15">
      <c r="A20" s="250"/>
      <c r="B20" s="246"/>
      <c r="C20" s="246"/>
      <c r="D20" s="246"/>
      <c r="E20" s="246"/>
      <c r="F20" s="246"/>
      <c r="G20" s="274"/>
      <c r="H20" s="275"/>
      <c r="I20" s="275"/>
      <c r="J20" s="276"/>
      <c r="K20" s="277" t="s">
        <v>496</v>
      </c>
      <c r="L20" s="278" t="s">
        <v>497</v>
      </c>
      <c r="M20" s="279" t="s">
        <v>498</v>
      </c>
      <c r="N20" s="280"/>
    </row>
    <row r="21" spans="1:16" s="286" customFormat="1" x14ac:dyDescent="0.15">
      <c r="A21" s="281"/>
      <c r="B21" s="251"/>
      <c r="C21" s="251"/>
      <c r="D21" s="251"/>
      <c r="E21" s="251"/>
      <c r="F21" s="251"/>
      <c r="G21" s="1162" t="s">
        <v>499</v>
      </c>
      <c r="H21" s="1163"/>
      <c r="I21" s="1163"/>
      <c r="J21" s="1164"/>
      <c r="K21" s="282">
        <v>6.92</v>
      </c>
      <c r="L21" s="283">
        <v>6.19</v>
      </c>
      <c r="M21" s="284">
        <v>0.73</v>
      </c>
      <c r="N21" s="251"/>
      <c r="O21" s="285"/>
      <c r="P21" s="281"/>
    </row>
    <row r="22" spans="1:16" s="286" customFormat="1" x14ac:dyDescent="0.15">
      <c r="A22" s="281"/>
      <c r="B22" s="251"/>
      <c r="C22" s="251"/>
      <c r="D22" s="251"/>
      <c r="E22" s="251"/>
      <c r="F22" s="251"/>
      <c r="G22" s="1162" t="s">
        <v>500</v>
      </c>
      <c r="H22" s="1163"/>
      <c r="I22" s="1163"/>
      <c r="J22" s="1164"/>
      <c r="K22" s="287">
        <v>101</v>
      </c>
      <c r="L22" s="288">
        <v>100.2</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503</v>
      </c>
      <c r="H29" s="251"/>
      <c r="I29" s="251"/>
      <c r="J29" s="251"/>
      <c r="K29" s="246"/>
      <c r="L29" s="246"/>
      <c r="M29" s="246"/>
      <c r="N29" s="246"/>
      <c r="O29" s="295"/>
    </row>
    <row r="30" spans="1:16" x14ac:dyDescent="0.15">
      <c r="A30" s="250"/>
      <c r="B30" s="246"/>
      <c r="C30" s="246"/>
      <c r="D30" s="246"/>
      <c r="E30" s="246"/>
      <c r="F30" s="246"/>
      <c r="G30" s="253"/>
      <c r="H30" s="254"/>
      <c r="I30" s="254"/>
      <c r="J30" s="255"/>
      <c r="K30" s="1151" t="s">
        <v>481</v>
      </c>
      <c r="L30" s="256"/>
      <c r="M30" s="257" t="s">
        <v>482</v>
      </c>
      <c r="N30" s="258"/>
    </row>
    <row r="31" spans="1:16" x14ac:dyDescent="0.15">
      <c r="A31" s="250"/>
      <c r="B31" s="246"/>
      <c r="C31" s="246"/>
      <c r="D31" s="246"/>
      <c r="E31" s="246"/>
      <c r="F31" s="246"/>
      <c r="G31" s="259"/>
      <c r="H31" s="260"/>
      <c r="I31" s="260"/>
      <c r="J31" s="261"/>
      <c r="K31" s="1152"/>
      <c r="L31" s="262" t="s">
        <v>483</v>
      </c>
      <c r="M31" s="263" t="s">
        <v>484</v>
      </c>
      <c r="N31" s="264" t="s">
        <v>485</v>
      </c>
    </row>
    <row r="32" spans="1:16" ht="27" customHeight="1" x14ac:dyDescent="0.15">
      <c r="A32" s="250"/>
      <c r="B32" s="246"/>
      <c r="C32" s="246"/>
      <c r="D32" s="246"/>
      <c r="E32" s="246"/>
      <c r="F32" s="246"/>
      <c r="G32" s="1153" t="s">
        <v>504</v>
      </c>
      <c r="H32" s="1154"/>
      <c r="I32" s="1154"/>
      <c r="J32" s="1155"/>
      <c r="K32" s="296">
        <v>18921122</v>
      </c>
      <c r="L32" s="296">
        <v>52492</v>
      </c>
      <c r="M32" s="297">
        <v>38230</v>
      </c>
      <c r="N32" s="298">
        <v>37.299999999999997</v>
      </c>
    </row>
    <row r="33" spans="1:16" ht="13.5" customHeight="1" x14ac:dyDescent="0.15">
      <c r="A33" s="250"/>
      <c r="B33" s="246"/>
      <c r="C33" s="246"/>
      <c r="D33" s="246"/>
      <c r="E33" s="246"/>
      <c r="F33" s="246"/>
      <c r="G33" s="1153" t="s">
        <v>505</v>
      </c>
      <c r="H33" s="1154"/>
      <c r="I33" s="1154"/>
      <c r="J33" s="1155"/>
      <c r="K33" s="296" t="s">
        <v>491</v>
      </c>
      <c r="L33" s="296" t="s">
        <v>491</v>
      </c>
      <c r="M33" s="297" t="s">
        <v>491</v>
      </c>
      <c r="N33" s="298" t="s">
        <v>491</v>
      </c>
    </row>
    <row r="34" spans="1:16" ht="27" customHeight="1" x14ac:dyDescent="0.15">
      <c r="A34" s="250"/>
      <c r="B34" s="246"/>
      <c r="C34" s="246"/>
      <c r="D34" s="246"/>
      <c r="E34" s="246"/>
      <c r="F34" s="246"/>
      <c r="G34" s="1153" t="s">
        <v>506</v>
      </c>
      <c r="H34" s="1154"/>
      <c r="I34" s="1154"/>
      <c r="J34" s="1155"/>
      <c r="K34" s="296" t="s">
        <v>491</v>
      </c>
      <c r="L34" s="296" t="s">
        <v>491</v>
      </c>
      <c r="M34" s="297">
        <v>109</v>
      </c>
      <c r="N34" s="298" t="s">
        <v>491</v>
      </c>
    </row>
    <row r="35" spans="1:16" ht="27" customHeight="1" x14ac:dyDescent="0.15">
      <c r="A35" s="250"/>
      <c r="B35" s="246"/>
      <c r="C35" s="246"/>
      <c r="D35" s="246"/>
      <c r="E35" s="246"/>
      <c r="F35" s="246"/>
      <c r="G35" s="1153" t="s">
        <v>507</v>
      </c>
      <c r="H35" s="1154"/>
      <c r="I35" s="1154"/>
      <c r="J35" s="1155"/>
      <c r="K35" s="296">
        <v>2130599</v>
      </c>
      <c r="L35" s="296">
        <v>5911</v>
      </c>
      <c r="M35" s="297">
        <v>9521</v>
      </c>
      <c r="N35" s="298">
        <v>-37.9</v>
      </c>
    </row>
    <row r="36" spans="1:16" ht="27" customHeight="1" x14ac:dyDescent="0.15">
      <c r="A36" s="250"/>
      <c r="B36" s="246"/>
      <c r="C36" s="246"/>
      <c r="D36" s="246"/>
      <c r="E36" s="246"/>
      <c r="F36" s="246"/>
      <c r="G36" s="1153" t="s">
        <v>508</v>
      </c>
      <c r="H36" s="1154"/>
      <c r="I36" s="1154"/>
      <c r="J36" s="1155"/>
      <c r="K36" s="296" t="s">
        <v>491</v>
      </c>
      <c r="L36" s="296" t="s">
        <v>491</v>
      </c>
      <c r="M36" s="297">
        <v>386</v>
      </c>
      <c r="N36" s="298" t="s">
        <v>491</v>
      </c>
    </row>
    <row r="37" spans="1:16" ht="13.5" customHeight="1" x14ac:dyDescent="0.15">
      <c r="A37" s="250"/>
      <c r="B37" s="246"/>
      <c r="C37" s="246"/>
      <c r="D37" s="246"/>
      <c r="E37" s="246"/>
      <c r="F37" s="246"/>
      <c r="G37" s="1153" t="s">
        <v>509</v>
      </c>
      <c r="H37" s="1154"/>
      <c r="I37" s="1154"/>
      <c r="J37" s="1155"/>
      <c r="K37" s="296">
        <v>7354</v>
      </c>
      <c r="L37" s="296">
        <v>20</v>
      </c>
      <c r="M37" s="297">
        <v>876</v>
      </c>
      <c r="N37" s="298">
        <v>-97.7</v>
      </c>
    </row>
    <row r="38" spans="1:16" ht="27" customHeight="1" x14ac:dyDescent="0.15">
      <c r="A38" s="250"/>
      <c r="B38" s="246"/>
      <c r="C38" s="246"/>
      <c r="D38" s="246"/>
      <c r="E38" s="246"/>
      <c r="F38" s="246"/>
      <c r="G38" s="1156" t="s">
        <v>510</v>
      </c>
      <c r="H38" s="1157"/>
      <c r="I38" s="1157"/>
      <c r="J38" s="1158"/>
      <c r="K38" s="299">
        <v>12866</v>
      </c>
      <c r="L38" s="299">
        <v>36</v>
      </c>
      <c r="M38" s="300">
        <v>2</v>
      </c>
      <c r="N38" s="301">
        <v>1700</v>
      </c>
      <c r="O38" s="295"/>
    </row>
    <row r="39" spans="1:16" x14ac:dyDescent="0.15">
      <c r="A39" s="250"/>
      <c r="B39" s="246"/>
      <c r="C39" s="246"/>
      <c r="D39" s="246"/>
      <c r="E39" s="246"/>
      <c r="F39" s="246"/>
      <c r="G39" s="1156" t="s">
        <v>511</v>
      </c>
      <c r="H39" s="1157"/>
      <c r="I39" s="1157"/>
      <c r="J39" s="1158"/>
      <c r="K39" s="302">
        <v>-3352811</v>
      </c>
      <c r="L39" s="302">
        <v>-9302</v>
      </c>
      <c r="M39" s="303">
        <v>-8387</v>
      </c>
      <c r="N39" s="304">
        <v>10.9</v>
      </c>
      <c r="O39" s="295"/>
    </row>
    <row r="40" spans="1:16" ht="27" customHeight="1" x14ac:dyDescent="0.15">
      <c r="A40" s="250"/>
      <c r="B40" s="246"/>
      <c r="C40" s="246"/>
      <c r="D40" s="246"/>
      <c r="E40" s="246"/>
      <c r="F40" s="246"/>
      <c r="G40" s="1153" t="s">
        <v>512</v>
      </c>
      <c r="H40" s="1154"/>
      <c r="I40" s="1154"/>
      <c r="J40" s="1155"/>
      <c r="K40" s="302">
        <v>-9258440</v>
      </c>
      <c r="L40" s="302">
        <v>-25685</v>
      </c>
      <c r="M40" s="303">
        <v>-29253</v>
      </c>
      <c r="N40" s="304">
        <v>-12.2</v>
      </c>
      <c r="O40" s="295"/>
    </row>
    <row r="41" spans="1:16" x14ac:dyDescent="0.15">
      <c r="A41" s="250"/>
      <c r="B41" s="246"/>
      <c r="C41" s="246"/>
      <c r="D41" s="246"/>
      <c r="E41" s="246"/>
      <c r="F41" s="246"/>
      <c r="G41" s="1159" t="s">
        <v>284</v>
      </c>
      <c r="H41" s="1160"/>
      <c r="I41" s="1160"/>
      <c r="J41" s="1161"/>
      <c r="K41" s="296">
        <v>8460690</v>
      </c>
      <c r="L41" s="302">
        <v>23472</v>
      </c>
      <c r="M41" s="303">
        <v>11483</v>
      </c>
      <c r="N41" s="304">
        <v>104.4</v>
      </c>
      <c r="O41" s="295"/>
    </row>
    <row r="42" spans="1:16" x14ac:dyDescent="0.15">
      <c r="A42" s="250"/>
      <c r="B42" s="246"/>
      <c r="C42" s="246"/>
      <c r="D42" s="246"/>
      <c r="E42" s="246"/>
      <c r="F42" s="246"/>
      <c r="G42" s="305" t="s">
        <v>513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515</v>
      </c>
      <c r="H48" s="310"/>
      <c r="I48" s="310"/>
      <c r="J48" s="310"/>
      <c r="K48" s="310"/>
      <c r="L48" s="310"/>
      <c r="M48" s="311"/>
      <c r="N48" s="310"/>
    </row>
    <row r="49" spans="1:14" ht="13.5" customHeight="1" x14ac:dyDescent="0.15">
      <c r="A49" s="250"/>
      <c r="B49" s="246"/>
      <c r="C49" s="246"/>
      <c r="D49" s="246"/>
      <c r="E49" s="246"/>
      <c r="F49" s="246"/>
      <c r="G49" s="312"/>
      <c r="H49" s="313"/>
      <c r="I49" s="1146" t="s">
        <v>481</v>
      </c>
      <c r="J49" s="1148" t="s">
        <v>516</v>
      </c>
      <c r="K49" s="1149"/>
      <c r="L49" s="1149"/>
      <c r="M49" s="1149"/>
      <c r="N49" s="1150"/>
    </row>
    <row r="50" spans="1:14" x14ac:dyDescent="0.15">
      <c r="A50" s="250"/>
      <c r="B50" s="246"/>
      <c r="C50" s="246"/>
      <c r="D50" s="246"/>
      <c r="E50" s="246"/>
      <c r="F50" s="246"/>
      <c r="G50" s="314"/>
      <c r="H50" s="315"/>
      <c r="I50" s="1147"/>
      <c r="J50" s="316" t="s">
        <v>517</v>
      </c>
      <c r="K50" s="317" t="s">
        <v>518</v>
      </c>
      <c r="L50" s="318" t="s">
        <v>519</v>
      </c>
      <c r="M50" s="319" t="s">
        <v>520</v>
      </c>
      <c r="N50" s="320" t="s">
        <v>521</v>
      </c>
    </row>
    <row r="51" spans="1:14" x14ac:dyDescent="0.15">
      <c r="A51" s="250"/>
      <c r="B51" s="246"/>
      <c r="C51" s="246"/>
      <c r="D51" s="246"/>
      <c r="E51" s="246"/>
      <c r="F51" s="246"/>
      <c r="G51" s="312" t="s">
        <v>522</v>
      </c>
      <c r="H51" s="313"/>
      <c r="I51" s="321">
        <v>10155063</v>
      </c>
      <c r="J51" s="322">
        <v>27835</v>
      </c>
      <c r="K51" s="323">
        <v>-3.5</v>
      </c>
      <c r="L51" s="324">
        <v>41705</v>
      </c>
      <c r="M51" s="325">
        <v>-4.9000000000000004</v>
      </c>
      <c r="N51" s="326">
        <v>1.4</v>
      </c>
    </row>
    <row r="52" spans="1:14" x14ac:dyDescent="0.15">
      <c r="A52" s="250"/>
      <c r="B52" s="246"/>
      <c r="C52" s="246"/>
      <c r="D52" s="246"/>
      <c r="E52" s="246"/>
      <c r="F52" s="246"/>
      <c r="G52" s="327"/>
      <c r="H52" s="328" t="s">
        <v>523</v>
      </c>
      <c r="I52" s="329">
        <v>4711128</v>
      </c>
      <c r="J52" s="330">
        <v>12913</v>
      </c>
      <c r="K52" s="331">
        <v>3.6</v>
      </c>
      <c r="L52" s="332">
        <v>22742</v>
      </c>
      <c r="M52" s="333">
        <v>-4.0999999999999996</v>
      </c>
      <c r="N52" s="334">
        <v>7.7</v>
      </c>
    </row>
    <row r="53" spans="1:14" x14ac:dyDescent="0.15">
      <c r="A53" s="250"/>
      <c r="B53" s="246"/>
      <c r="C53" s="246"/>
      <c r="D53" s="246"/>
      <c r="E53" s="246"/>
      <c r="F53" s="246"/>
      <c r="G53" s="312" t="s">
        <v>524</v>
      </c>
      <c r="H53" s="313"/>
      <c r="I53" s="321">
        <v>10763123</v>
      </c>
      <c r="J53" s="322">
        <v>29491</v>
      </c>
      <c r="K53" s="323">
        <v>5.9</v>
      </c>
      <c r="L53" s="324">
        <v>47677</v>
      </c>
      <c r="M53" s="325">
        <v>14.3</v>
      </c>
      <c r="N53" s="326">
        <v>-8.4</v>
      </c>
    </row>
    <row r="54" spans="1:14" x14ac:dyDescent="0.15">
      <c r="A54" s="250"/>
      <c r="B54" s="246"/>
      <c r="C54" s="246"/>
      <c r="D54" s="246"/>
      <c r="E54" s="246"/>
      <c r="F54" s="246"/>
      <c r="G54" s="327"/>
      <c r="H54" s="328" t="s">
        <v>523</v>
      </c>
      <c r="I54" s="329">
        <v>5517537</v>
      </c>
      <c r="J54" s="330">
        <v>15118</v>
      </c>
      <c r="K54" s="331">
        <v>17.100000000000001</v>
      </c>
      <c r="L54" s="332">
        <v>23360</v>
      </c>
      <c r="M54" s="333">
        <v>2.7</v>
      </c>
      <c r="N54" s="334">
        <v>14.4</v>
      </c>
    </row>
    <row r="55" spans="1:14" x14ac:dyDescent="0.15">
      <c r="A55" s="250"/>
      <c r="B55" s="246"/>
      <c r="C55" s="246"/>
      <c r="D55" s="246"/>
      <c r="E55" s="246"/>
      <c r="F55" s="246"/>
      <c r="G55" s="312" t="s">
        <v>525</v>
      </c>
      <c r="H55" s="313"/>
      <c r="I55" s="321">
        <v>9310058</v>
      </c>
      <c r="J55" s="322">
        <v>25594</v>
      </c>
      <c r="K55" s="323">
        <v>-13.2</v>
      </c>
      <c r="L55" s="324">
        <v>51613</v>
      </c>
      <c r="M55" s="325">
        <v>8.3000000000000007</v>
      </c>
      <c r="N55" s="326">
        <v>-21.5</v>
      </c>
    </row>
    <row r="56" spans="1:14" x14ac:dyDescent="0.15">
      <c r="A56" s="250"/>
      <c r="B56" s="246"/>
      <c r="C56" s="246"/>
      <c r="D56" s="246"/>
      <c r="E56" s="246"/>
      <c r="F56" s="246"/>
      <c r="G56" s="327"/>
      <c r="H56" s="328" t="s">
        <v>523</v>
      </c>
      <c r="I56" s="329">
        <v>4971222</v>
      </c>
      <c r="J56" s="330">
        <v>13666</v>
      </c>
      <c r="K56" s="331">
        <v>-9.6</v>
      </c>
      <c r="L56" s="332">
        <v>25872</v>
      </c>
      <c r="M56" s="333">
        <v>10.8</v>
      </c>
      <c r="N56" s="334">
        <v>-20.399999999999999</v>
      </c>
    </row>
    <row r="57" spans="1:14" x14ac:dyDescent="0.15">
      <c r="A57" s="250"/>
      <c r="B57" s="246"/>
      <c r="C57" s="246"/>
      <c r="D57" s="246"/>
      <c r="E57" s="246"/>
      <c r="F57" s="246"/>
      <c r="G57" s="312" t="s">
        <v>526</v>
      </c>
      <c r="H57" s="313"/>
      <c r="I57" s="321">
        <v>9318884</v>
      </c>
      <c r="J57" s="322">
        <v>25738</v>
      </c>
      <c r="K57" s="323">
        <v>0.6</v>
      </c>
      <c r="L57" s="324">
        <v>50880</v>
      </c>
      <c r="M57" s="325">
        <v>-1.4</v>
      </c>
      <c r="N57" s="326">
        <v>2</v>
      </c>
    </row>
    <row r="58" spans="1:14" x14ac:dyDescent="0.15">
      <c r="A58" s="250"/>
      <c r="B58" s="246"/>
      <c r="C58" s="246"/>
      <c r="D58" s="246"/>
      <c r="E58" s="246"/>
      <c r="F58" s="246"/>
      <c r="G58" s="327"/>
      <c r="H58" s="328" t="s">
        <v>523</v>
      </c>
      <c r="I58" s="329">
        <v>5382755</v>
      </c>
      <c r="J58" s="330">
        <v>14866</v>
      </c>
      <c r="K58" s="331">
        <v>8.8000000000000007</v>
      </c>
      <c r="L58" s="332">
        <v>27819</v>
      </c>
      <c r="M58" s="333">
        <v>7.5</v>
      </c>
      <c r="N58" s="334">
        <v>1.3</v>
      </c>
    </row>
    <row r="59" spans="1:14" x14ac:dyDescent="0.15">
      <c r="A59" s="250"/>
      <c r="B59" s="246"/>
      <c r="C59" s="246"/>
      <c r="D59" s="246"/>
      <c r="E59" s="246"/>
      <c r="F59" s="246"/>
      <c r="G59" s="312" t="s">
        <v>527</v>
      </c>
      <c r="H59" s="313"/>
      <c r="I59" s="321">
        <v>9462798</v>
      </c>
      <c r="J59" s="322">
        <v>26252</v>
      </c>
      <c r="K59" s="323">
        <v>2</v>
      </c>
      <c r="L59" s="324">
        <v>46395</v>
      </c>
      <c r="M59" s="325">
        <v>-8.8000000000000007</v>
      </c>
      <c r="N59" s="326">
        <v>10.8</v>
      </c>
    </row>
    <row r="60" spans="1:14" x14ac:dyDescent="0.15">
      <c r="A60" s="250"/>
      <c r="B60" s="246"/>
      <c r="C60" s="246"/>
      <c r="D60" s="246"/>
      <c r="E60" s="246"/>
      <c r="F60" s="246"/>
      <c r="G60" s="327"/>
      <c r="H60" s="328" t="s">
        <v>523</v>
      </c>
      <c r="I60" s="335">
        <v>4864356</v>
      </c>
      <c r="J60" s="330">
        <v>13495</v>
      </c>
      <c r="K60" s="331">
        <v>-9.1999999999999993</v>
      </c>
      <c r="L60" s="332">
        <v>26304</v>
      </c>
      <c r="M60" s="333">
        <v>-5.4</v>
      </c>
      <c r="N60" s="334">
        <v>-3.8</v>
      </c>
    </row>
    <row r="61" spans="1:14" x14ac:dyDescent="0.15">
      <c r="A61" s="250"/>
      <c r="B61" s="246"/>
      <c r="C61" s="246"/>
      <c r="D61" s="246"/>
      <c r="E61" s="246"/>
      <c r="F61" s="246"/>
      <c r="G61" s="312" t="s">
        <v>528</v>
      </c>
      <c r="H61" s="336"/>
      <c r="I61" s="337">
        <v>9801985</v>
      </c>
      <c r="J61" s="338">
        <v>26982</v>
      </c>
      <c r="K61" s="339">
        <v>-1.6</v>
      </c>
      <c r="L61" s="340">
        <v>47654</v>
      </c>
      <c r="M61" s="341">
        <v>1.5</v>
      </c>
      <c r="N61" s="326">
        <v>-3.1</v>
      </c>
    </row>
    <row r="62" spans="1:14" x14ac:dyDescent="0.15">
      <c r="A62" s="250"/>
      <c r="B62" s="246"/>
      <c r="C62" s="246"/>
      <c r="D62" s="246"/>
      <c r="E62" s="246"/>
      <c r="F62" s="246"/>
      <c r="G62" s="327"/>
      <c r="H62" s="328" t="s">
        <v>523</v>
      </c>
      <c r="I62" s="329">
        <v>5089400</v>
      </c>
      <c r="J62" s="330">
        <v>14012</v>
      </c>
      <c r="K62" s="331">
        <v>2.1</v>
      </c>
      <c r="L62" s="332">
        <v>25219</v>
      </c>
      <c r="M62" s="333">
        <v>2.2999999999999998</v>
      </c>
      <c r="N62" s="334">
        <v>-0.2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71" t="s">
        <v>3</v>
      </c>
      <c r="D47" s="1171"/>
      <c r="E47" s="1172"/>
      <c r="F47" s="11">
        <v>0.66</v>
      </c>
      <c r="G47" s="12">
        <v>0.71</v>
      </c>
      <c r="H47" s="12">
        <v>1.04</v>
      </c>
      <c r="I47" s="12">
        <v>1.0900000000000001</v>
      </c>
      <c r="J47" s="13">
        <v>2.12</v>
      </c>
    </row>
    <row r="48" spans="2:10" ht="57.75" customHeight="1" x14ac:dyDescent="0.15">
      <c r="B48" s="14"/>
      <c r="C48" s="1173" t="s">
        <v>4</v>
      </c>
      <c r="D48" s="1173"/>
      <c r="E48" s="1174"/>
      <c r="F48" s="15">
        <v>0.08</v>
      </c>
      <c r="G48" s="16">
        <v>0.65</v>
      </c>
      <c r="H48" s="16">
        <v>7.0000000000000007E-2</v>
      </c>
      <c r="I48" s="16">
        <v>2.34</v>
      </c>
      <c r="J48" s="17">
        <v>0.56000000000000005</v>
      </c>
    </row>
    <row r="49" spans="2:10" ht="57.75" customHeight="1" thickBot="1" x14ac:dyDescent="0.2">
      <c r="B49" s="18"/>
      <c r="C49" s="1175" t="s">
        <v>5</v>
      </c>
      <c r="D49" s="1175"/>
      <c r="E49" s="1176"/>
      <c r="F49" s="19" t="s">
        <v>535</v>
      </c>
      <c r="G49" s="20">
        <v>0.56999999999999995</v>
      </c>
      <c r="H49" s="20" t="s">
        <v>536</v>
      </c>
      <c r="I49" s="20">
        <v>2.27</v>
      </c>
      <c r="J49" s="21" t="s">
        <v>537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2018-03-02T06:29:57Z</cp:lastPrinted>
  <dcterms:created xsi:type="dcterms:W3CDTF">2018-01-24T05:40:05Z</dcterms:created>
  <dcterms:modified xsi:type="dcterms:W3CDTF">2018-11-26T07:38:06Z</dcterms:modified>
  <cp:category/>
</cp:coreProperties>
</file>