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7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BE37" i="9"/>
  <c r="AM37" i="9"/>
  <c r="C37" i="9"/>
  <c r="BE36" i="9"/>
  <c r="AM36" i="9"/>
  <c r="C36" i="9"/>
  <c r="BW35" i="9"/>
  <c r="BW36" i="9" s="1"/>
  <c r="BW37" i="9" s="1"/>
  <c r="AM35" i="9"/>
  <c r="BW34" i="9"/>
  <c r="CO34" i="9" s="1"/>
  <c r="CO35" i="9" s="1"/>
  <c r="CO36" i="9" s="1"/>
  <c r="CO37" i="9" s="1"/>
  <c r="C34" i="9"/>
  <c r="C35"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AM34" i="9"/>
</calcChain>
</file>

<file path=xl/sharedStrings.xml><?xml version="1.0" encoding="utf-8"?>
<sst xmlns="http://schemas.openxmlformats.org/spreadsheetml/2006/main" count="1049" uniqueCount="573">
  <si>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</si>
  <si>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</si>
  <si>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</si>
  <si>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</si>
  <si>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</si>
  <si>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</si>
  <si>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</si>
  <si>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</si>
  <si>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</si>
  <si>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</si>
  <si>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</si>
  <si>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</si>
  <si>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</si>
  <si>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</si>
  <si>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</si>
  <si>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</si>
  <si>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</si>
  <si>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</si>
  <si>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</si>
  <si>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</si>
  <si>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</si>
  <si>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</si>
  <si>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</si>
  <si>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</si>
  <si>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</si>
  <si>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</si>
  <si>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</si>
  <si>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</si>
  <si>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</si>
  <si>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</si>
  <si>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</si>
  <si>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</si>
  <si>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</si>
  <si>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</si>
  <si>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</si>
  <si>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</si>
  <si>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</si>
  <si>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</si>
  <si>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</si>
  <si>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</si>
  <si>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</si>
  <si>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</si>
  <si>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</si>
  <si>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</si>
  <si>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</si>
  <si>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</si>
  <si>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</si>
  <si>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</si>
  <si>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</si>
  <si>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</si>
  <si>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</si>
  <si>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</si>
  <si>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</si>
  <si>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</si>
  <si>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</si>
  <si>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</si>
  <si>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</si>
  <si>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</si>
  <si>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</si>
  <si>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</si>
  <si>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</si>
  <si>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</si>
  <si>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</si>
  <si>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</si>
  <si>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</si>
  <si>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</si>
  <si>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</si>
  <si>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</si>
  <si>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</si>
  <si>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</si>
  <si>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</si>
  <si>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</si>
  <si>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</si>
  <si>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</si>
  <si>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</si>
  <si>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</si>
  <si>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</si>
  <si>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</si>
  <si>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</si>
  <si>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</si>
  <si>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</si>
  <si>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</si>
  <si>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桜井市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</si>
  <si>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</si>
  <si>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</si>
  <si>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</si>
  <si>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</si>
  <si>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</si>
  <si>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</si>
  <si>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</si>
  <si>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</si>
  <si>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</si>
  <si>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</si>
  <si>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</si>
  <si>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</si>
  <si>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</si>
  <si>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</si>
  <si>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</si>
  <si>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</si>
  <si>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</si>
  <si>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</si>
  <si>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</si>
  <si>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</si>
  <si>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</si>
  <si>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</si>
  <si>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</si>
  <si>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</si>
  <si>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</si>
  <si>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</si>
  <si>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</si>
  <si>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</si>
  <si>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</si>
  <si>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</si>
  <si>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</si>
  <si>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</si>
  <si>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</si>
  <si>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</si>
  <si>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</si>
  <si>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</si>
  <si>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</si>
  <si>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</si>
  <si>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</si>
  <si>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</si>
  <si>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</si>
  <si>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</si>
  <si>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</si>
  <si>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</si>
  <si>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</si>
  <si>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</si>
  <si>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</si>
  <si>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</si>
  <si>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</si>
  <si>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</si>
  <si>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</si>
  <si>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</si>
  <si>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</si>
  <si>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</si>
  <si>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</si>
  <si>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</si>
  <si>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</si>
  <si>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</si>
  <si>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</si>
  <si>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</si>
  <si>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</si>
  <si>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</si>
  <si>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</si>
  <si>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</si>
  <si>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</si>
  <si>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</si>
  <si>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</si>
  <si>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</si>
  <si>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</si>
  <si>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</si>
  <si>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</si>
  <si>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</si>
  <si>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</si>
  <si>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</si>
  <si>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</si>
  <si>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</si>
  <si>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</si>
  <si>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</si>
  <si>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</si>
  <si>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</si>
  <si>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</si>
  <si>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</si>
  <si>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</si>
  <si>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</si>
  <si>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</si>
  <si>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</si>
  <si>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</si>
  <si>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</si>
  <si>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</si>
  <si>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</si>
  <si>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</si>
  <si>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</si>
  <si>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</si>
  <si>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</si>
  <si>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</si>
  <si>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</si>
  <si>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</si>
  <si>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</si>
  <si>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</si>
  <si>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</si>
  <si>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</si>
  <si>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</si>
  <si>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</si>
  <si>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</si>
  <si>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</si>
  <si>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</si>
  <si>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</si>
  <si>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</si>
  <si>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</si>
  <si>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</si>
  <si>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</si>
  <si>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</si>
  <si>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奈良県桜井市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</si>
  <si>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</si>
  <si>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</si>
  <si>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</si>
  <si>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</si>
  <si>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</si>
  <si>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</si>
  <si>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</si>
  <si>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</si>
  <si>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</si>
  <si>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</si>
  <si>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</si>
  <si>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</si>
  <si>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</si>
  <si>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</si>
  <si>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</si>
  <si>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</si>
  <si>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</si>
  <si>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</si>
  <si>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</si>
  <si>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</si>
  <si>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</si>
  <si>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</si>
  <si>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</si>
  <si>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</si>
  <si>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</si>
  <si>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</si>
  <si>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</si>
  <si>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</si>
  <si>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</si>
  <si>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</si>
  <si>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</si>
  <si>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</si>
  <si>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</si>
  <si>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</si>
  <si>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</si>
  <si>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</si>
  <si>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</si>
  <si>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</si>
  <si>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</si>
  <si>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</si>
  <si>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</si>
  <si>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</si>
  <si>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</si>
  <si>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</si>
  <si>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</si>
  <si>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</si>
  <si>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</si>
  <si>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</si>
  <si>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</si>
  <si>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</si>
  <si>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</si>
  <si>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</si>
  <si>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</si>
  <si>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</si>
  <si>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</si>
  <si>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</si>
  <si>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</si>
  <si>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</si>
  <si>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</si>
  <si>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</si>
  <si>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</si>
  <si>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</si>
  <si>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</si>
  <si>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</si>
  <si>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</si>
  <si>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</si>
  <si>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</si>
  <si>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</si>
  <si>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</si>
  <si>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</si>
  <si>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</si>
  <si>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</si>
  <si>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</si>
  <si>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</si>
  <si>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</si>
  <si>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</si>
  <si>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</si>
  <si>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</si>
  <si>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</si>
  <si>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</si>
  <si>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</si>
  <si>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</si>
  <si>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</si>
  <si>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</si>
  <si>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</si>
  <si>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</si>
  <si>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</si>
  <si>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</si>
  <si>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</si>
  <si>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</si>
  <si>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</si>
  <si>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</si>
  <si>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</si>
  <si>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</si>
  <si>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</si>
  <si>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</si>
  <si>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</si>
  <si>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</si>
  <si>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</si>
  <si>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</si>
  <si>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</si>
  <si>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</si>
  <si>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</si>
  <si>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</si>
  <si>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</si>
  <si>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</si>
  <si>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</si>
  <si>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</si>
  <si>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</si>
  <si>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</si>
  <si>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</si>
  <si>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</si>
  <si>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</si>
  <si>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</si>
  <si>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</si>
  <si>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</si>
  <si>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</si>
  <si>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駐車場整備</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</si>
  <si>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</si>
  <si>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</si>
  <si>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</si>
  <si>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</si>
  <si>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</si>
  <si>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</si>
  <si>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</si>
  <si>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</si>
  <si>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</si>
  <si>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</si>
  <si>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</si>
  <si>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</si>
  <si>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</si>
  <si>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</si>
  <si>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</si>
  <si>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</si>
  <si>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</si>
  <si>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</si>
  <si>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</si>
  <si>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</si>
  <si>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</si>
  <si>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</si>
  <si>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</si>
  <si>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</si>
  <si>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</si>
  <si>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</si>
  <si>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</si>
  <si>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</si>
  <si>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</si>
  <si>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</si>
  <si>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奈良県桜井市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</si>
  <si>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</si>
  <si>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</si>
  <si>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</si>
  <si>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</si>
  <si>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</si>
  <si>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</si>
  <si>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</si>
  <si>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</si>
  <si>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</si>
  <si>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</si>
  <si>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</si>
  <si>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</si>
  <si>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</si>
  <si>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</si>
  <si>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</si>
  <si>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</si>
  <si>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</si>
  <si>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</si>
  <si>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</si>
  <si>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</si>
  <si>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</si>
  <si>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</si>
  <si>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</si>
  <si>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</si>
  <si>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</si>
  <si>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</si>
  <si>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</si>
  <si>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</si>
  <si>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</si>
  <si>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</si>
  <si>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</si>
  <si>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</si>
  <si>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</si>
  <si>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</si>
  <si>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</si>
  <si>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</si>
  <si>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</si>
  <si>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</si>
  <si>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</si>
  <si>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</si>
  <si>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下水道事業特別会計</t>
    <phoneticPr fontId="5"/>
  </si>
  <si>
    <t>-</t>
    <phoneticPr fontId="5"/>
  </si>
  <si>
    <t>法非適用企業</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</si>
  <si>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</si>
  <si>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</si>
  <si>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</si>
  <si>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</si>
  <si>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</si>
  <si>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</si>
  <si>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</si>
  <si>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</si>
  <si>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</si>
  <si>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</si>
  <si>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</si>
  <si>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</si>
  <si>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</si>
  <si>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</si>
  <si>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</si>
  <si>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</si>
  <si>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</si>
  <si>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</si>
  <si>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</si>
  <si>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</si>
  <si>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</si>
  <si>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</si>
  <si>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</si>
  <si>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</si>
  <si>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</si>
  <si>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</si>
  <si>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</si>
  <si>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</si>
  <si>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</si>
  <si>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</si>
  <si>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</si>
  <si>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</si>
  <si>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</si>
  <si>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</si>
  <si>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</si>
  <si>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</si>
  <si>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</si>
  <si>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</si>
  <si>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</si>
  <si>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</si>
  <si>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</si>
  <si>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</si>
  <si>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</si>
  <si>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</si>
  <si>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</si>
  <si>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</si>
  <si>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</si>
  <si>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</si>
  <si>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</si>
  <si>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</si>
  <si>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</si>
  <si>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</si>
  <si>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</si>
  <si>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</si>
  <si>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</si>
  <si>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</si>
  <si>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</si>
  <si>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</si>
  <si>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</si>
  <si>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</si>
  <si>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</si>
  <si>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</si>
  <si>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</si>
  <si>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</si>
  <si>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</si>
  <si>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</si>
  <si>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</si>
  <si>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</si>
  <si>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</si>
  <si>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</si>
  <si>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</si>
  <si>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</si>
  <si>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</si>
  <si>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</si>
  <si>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</si>
  <si>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</si>
  <si>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</si>
  <si>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</si>
  <si>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</si>
  <si>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</si>
  <si>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</si>
  <si>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</si>
  <si>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</si>
  <si>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</si>
  <si>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</si>
  <si>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</si>
  <si>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</si>
  <si>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</si>
  <si>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</si>
  <si>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</si>
  <si>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</si>
  <si>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</si>
  <si>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</si>
  <si>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</si>
  <si>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</si>
  <si>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</si>
  <si>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</si>
  <si>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</si>
  <si>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</si>
  <si>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</si>
  <si>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</si>
  <si>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</si>
  <si>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</si>
  <si>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</si>
  <si>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</si>
  <si>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</si>
  <si>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</si>
  <si>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</si>
  <si>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</si>
  <si>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</si>
  <si>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</si>
  <si>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</si>
  <si>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</si>
  <si>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</si>
  <si>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</si>
  <si>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</si>
  <si>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</si>
  <si>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</si>
  <si>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</si>
  <si>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</si>
  <si>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</si>
  <si>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</si>
  <si>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</si>
  <si>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</si>
  <si>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</si>
  <si>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</si>
  <si>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</si>
  <si>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</si>
  <si>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</si>
  <si>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</si>
  <si>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</si>
  <si>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</si>
  <si>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</si>
  <si>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</si>
  <si>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</si>
  <si>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</si>
  <si>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</si>
  <si>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</si>
  <si>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</si>
  <si>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</si>
  <si>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</si>
  <si>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</si>
  <si>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</si>
  <si>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</si>
  <si>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2.44</t>
  </si>
  <si>
    <t>▲ 2.99</t>
  </si>
  <si>
    <t>駐車場事業特別会計</t>
  </si>
  <si>
    <t>▲ 0.54</t>
  </si>
  <si>
    <t>▲ 0.66</t>
  </si>
  <si>
    <t>▲ 0.82</t>
  </si>
  <si>
    <t>▲ 0.97</t>
  </si>
  <si>
    <t>住宅新築資金等貸付金特別会計</t>
  </si>
  <si>
    <t>▲ 0.72</t>
  </si>
  <si>
    <t>▲ 0.58</t>
  </si>
  <si>
    <t>▲ 0.45</t>
  </si>
  <si>
    <t>▲ 0.42</t>
  </si>
  <si>
    <t>▲ 0.41</t>
  </si>
  <si>
    <t>水道事業会計</t>
  </si>
  <si>
    <t>一般会計</t>
  </si>
  <si>
    <t>国民健康保険特別会計</t>
  </si>
  <si>
    <t>介護保険特別会計</t>
  </si>
  <si>
    <t>簡易水道事業特別会計</t>
  </si>
  <si>
    <t>後期高齢者医療特別会計</t>
  </si>
  <si>
    <t>その他会計（赤字）</t>
  </si>
  <si>
    <t>その他会計（黒字）</t>
  </si>
  <si>
    <t>桜井市清掃公社</t>
    <rPh sb="0" eb="3">
      <t>サクライシ</t>
    </rPh>
    <rPh sb="3" eb="5">
      <t>セイソウ</t>
    </rPh>
    <rPh sb="5" eb="7">
      <t>コウシャ</t>
    </rPh>
    <phoneticPr fontId="2"/>
  </si>
  <si>
    <t>桜井市医療センター</t>
    <rPh sb="0" eb="3">
      <t>サクライシ</t>
    </rPh>
    <rPh sb="3" eb="5">
      <t>イリョウ</t>
    </rPh>
    <phoneticPr fontId="2"/>
  </si>
  <si>
    <t>桜井市文化財協会</t>
    <rPh sb="0" eb="3">
      <t>サクライシ</t>
    </rPh>
    <rPh sb="3" eb="6">
      <t>ブンカザイ</t>
    </rPh>
    <rPh sb="6" eb="8">
      <t>キョウカイ</t>
    </rPh>
    <phoneticPr fontId="2"/>
  </si>
  <si>
    <t>桜井市体育協会</t>
    <rPh sb="0" eb="3">
      <t>サクライシ</t>
    </rPh>
    <rPh sb="3" eb="5">
      <t>タイイク</t>
    </rPh>
    <rPh sb="5" eb="7">
      <t>キョウカイ</t>
    </rPh>
    <phoneticPr fontId="2"/>
  </si>
  <si>
    <t>奈良広域水質検査センター組合</t>
    <rPh sb="0" eb="2">
      <t>ナラ</t>
    </rPh>
    <rPh sb="2" eb="4">
      <t>コウイキ</t>
    </rPh>
    <rPh sb="4" eb="6">
      <t>スイシツ</t>
    </rPh>
    <rPh sb="6" eb="8">
      <t>ケンサ</t>
    </rPh>
    <rPh sb="12" eb="14">
      <t>クミアイ</t>
    </rPh>
    <phoneticPr fontId="2"/>
  </si>
  <si>
    <t>桜井宇陀広域連合</t>
    <rPh sb="0" eb="2">
      <t>サクライ</t>
    </rPh>
    <rPh sb="2" eb="4">
      <t>ウダ</t>
    </rPh>
    <rPh sb="4" eb="6">
      <t>コウイキ</t>
    </rPh>
    <rPh sb="6" eb="8">
      <t>レンゴウ</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</si>
  <si>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</si>
  <si>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</si>
  <si>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</si>
  <si>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</si>
  <si>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</si>
  <si>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</si>
  <si>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</si>
  <si>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</si>
  <si>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</si>
  <si>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</si>
  <si>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</si>
  <si>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類似団体内平均は、概ね左肩下がりで推移していることから、地方債残高が年々減少し、着実に財政の健全化が図られているものと推測される。特に、平成26年度から平成27年度にかけて、将来負担比率と実質公債費比率とも大幅に改善されているのは、双方に共通する分母の数値である標準財政規模（普通交付税や標準税収入額）が増加したことによるものであると考えられる。
　一方、本市においては、総じて類似団体内平均の数値を上回っている。実質公債費比率については類似団体と同様、着実に地方債残高を減少させていたが、平成25年度に第三セクター等改革推進債を据置期間なしで起債したことにより、その減少分が相殺されたため、平成27年度までほぼ横ばいで推移している。とはいえ、将来負担比率から見れば、設立法人等の負債額等負担見込額が地方債残高へ振り替わったことにより、実質的には将来負担を前倒しで解消していることとなる。また、平成28年度については、地方債残高の減少に伴い、実質公債費比率は減少したものの、将来負担比率は、広域消防組合による消防署整備にかかる地方債が増加したことにより、前年度と同等の数値となった。
今後は、施設の老朽化に伴う更新や統廃合などの建設事業にかかる起債も見込まれるが、計画的に事業を行い、これらの比率が過度にならないよう財政運営に努める。
</t>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</si>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</sst>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6"/>
      <color indexed="8"/>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32" fillId="0" borderId="41" xfId="34" applyFont="1" applyFill="1" applyBorder="1" applyAlignment="1" applyProtection="1">
      <alignment horizontal="left" vertical="top" wrapText="1"/>
      <protection locked="0"/>
    </xf>
    <xf numFmtId="0" fontId="32" fillId="0" borderId="12" xfId="34" applyFont="1" applyFill="1" applyBorder="1" applyAlignment="1" applyProtection="1">
      <alignment horizontal="left" vertical="top" wrapText="1"/>
      <protection locked="0"/>
    </xf>
    <xf numFmtId="0" fontId="32" fillId="0" borderId="46" xfId="34" applyFont="1" applyFill="1" applyBorder="1" applyAlignment="1" applyProtection="1">
      <alignment horizontal="left" vertical="top" wrapText="1"/>
      <protection locked="0"/>
    </xf>
    <xf numFmtId="0" fontId="32" fillId="0" borderId="60" xfId="34" applyFont="1" applyFill="1" applyBorder="1" applyAlignment="1" applyProtection="1">
      <alignment horizontal="left" vertical="top" wrapText="1"/>
      <protection locked="0"/>
    </xf>
    <xf numFmtId="0" fontId="32" fillId="0" borderId="0" xfId="34" applyFont="1" applyFill="1" applyBorder="1" applyAlignment="1" applyProtection="1">
      <alignment horizontal="left" vertical="top" wrapText="1"/>
      <protection locked="0"/>
    </xf>
    <xf numFmtId="0" fontId="32" fillId="0" borderId="38" xfId="34" applyFont="1" applyFill="1" applyBorder="1" applyAlignment="1" applyProtection="1">
      <alignment horizontal="left" vertical="top" wrapText="1"/>
      <protection locked="0"/>
    </xf>
    <xf numFmtId="0" fontId="32" fillId="0" borderId="37" xfId="34" applyFont="1" applyFill="1" applyBorder="1" applyAlignment="1" applyProtection="1">
      <alignment horizontal="left" vertical="top" wrapText="1"/>
      <protection locked="0"/>
    </xf>
    <xf numFmtId="0" fontId="32" fillId="0" borderId="49" xfId="34" applyFont="1" applyFill="1" applyBorder="1" applyAlignment="1" applyProtection="1">
      <alignment horizontal="left" vertical="top" wrapText="1"/>
      <protection locked="0"/>
    </xf>
    <xf numFmtId="0" fontId="32" fillId="0" borderId="40"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36396</c:v>
                </c:pt>
                <c:pt idx="1">
                  <c:v>62256</c:v>
                </c:pt>
                <c:pt idx="2">
                  <c:v>53896</c:v>
                </c:pt>
                <c:pt idx="3">
                  <c:v>47278</c:v>
                </c:pt>
                <c:pt idx="4">
                  <c:v>44504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25786</c:v>
                </c:pt>
                <c:pt idx="1">
                  <c:v>21580</c:v>
                </c:pt>
                <c:pt idx="2">
                  <c:v>14383</c:v>
                </c:pt>
                <c:pt idx="3">
                  <c:v>28169</c:v>
                </c:pt>
                <c:pt idx="4">
                  <c:v>28726</c:v>
                </c:pt>
              </c:numCache>
            </c:numRef>
          </c:val>
          <c:smooth val="0"/>
        </c:ser>
        <c:dLbls>
          <c:showLegendKey val="0"/>
          <c:showVal val="0"/>
          <c:showCatName val="0"/>
          <c:showSerName val="0"/>
          <c:showPercent val="0"/>
          <c:showBubbleSize val="0"/>
        </c:dLbls>
        <c:marker val="1"/>
        <c:smooth val="0"/>
        <c:axId val="89608192"/>
        <c:axId val="89610112"/>
      </c:lineChart>
      <c:catAx>
        <c:axId val="896081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610112"/>
        <c:crosses val="autoZero"/>
        <c:auto val="1"/>
        <c:lblAlgn val="ctr"/>
        <c:lblOffset val="100"/>
        <c:tickLblSkip val="1"/>
        <c:tickMarkSkip val="1"/>
        <c:noMultiLvlLbl val="0"/>
      </c:catAx>
      <c:valAx>
        <c:axId val="8961011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608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5.2</c:v>
                </c:pt>
                <c:pt idx="1">
                  <c:v>6.77</c:v>
                </c:pt>
                <c:pt idx="2">
                  <c:v>3.3</c:v>
                </c:pt>
                <c:pt idx="3">
                  <c:v>6.59</c:v>
                </c:pt>
                <c:pt idx="4">
                  <c:v>4.26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5.61</c:v>
                </c:pt>
                <c:pt idx="1">
                  <c:v>8.1999999999999993</c:v>
                </c:pt>
                <c:pt idx="2">
                  <c:v>9.2799999999999994</c:v>
                </c:pt>
                <c:pt idx="3">
                  <c:v>8.41</c:v>
                </c:pt>
                <c:pt idx="4">
                  <c:v>7.26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6620672"/>
        <c:axId val="116626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4.51</c:v>
                </c:pt>
                <c:pt idx="1">
                  <c:v>4.2699999999999996</c:v>
                </c:pt>
                <c:pt idx="2">
                  <c:v>-2.44</c:v>
                </c:pt>
                <c:pt idx="3">
                  <c:v>2.78</c:v>
                </c:pt>
                <c:pt idx="4">
                  <c:v>-2.99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6620672"/>
        <c:axId val="116626944"/>
      </c:lineChart>
      <c:catAx>
        <c:axId val="116620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626944"/>
        <c:crosses val="autoZero"/>
        <c:auto val="1"/>
        <c:lblAlgn val="ctr"/>
        <c:lblOffset val="100"/>
        <c:tickLblSkip val="1"/>
        <c:tickMarkSkip val="1"/>
        <c:noMultiLvlLbl val="0"/>
      </c:catAx>
      <c:valAx>
        <c:axId val="116626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620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c:v>
                </c:pt>
                <c:pt idx="2">
                  <c:v>#N/A</c:v>
                </c:pt>
                <c:pt idx="3">
                  <c:v>0.22</c:v>
                </c:pt>
                <c:pt idx="4">
                  <c:v>#N/A</c:v>
                </c:pt>
                <c:pt idx="5">
                  <c:v>0.24</c:v>
                </c:pt>
                <c:pt idx="6">
                  <c:v>#N/A</c:v>
                </c:pt>
                <c:pt idx="7">
                  <c:v>0.26</c:v>
                </c:pt>
                <c:pt idx="8">
                  <c:v>#N/A</c:v>
                </c:pt>
                <c:pt idx="9">
                  <c:v>0.38</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0.59</c:v>
                </c:pt>
                <c:pt idx="2">
                  <c:v>#N/A</c:v>
                </c:pt>
                <c:pt idx="3">
                  <c:v>0.28999999999999998</c:v>
                </c:pt>
                <c:pt idx="4">
                  <c:v>#N/A</c:v>
                </c:pt>
                <c:pt idx="5">
                  <c:v>0</c:v>
                </c:pt>
                <c:pt idx="6">
                  <c:v>#N/A</c:v>
                </c:pt>
                <c:pt idx="7">
                  <c:v>0.15</c:v>
                </c:pt>
                <c:pt idx="8">
                  <c:v>#N/A</c:v>
                </c:pt>
                <c:pt idx="9">
                  <c:v>1.21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4.12</c:v>
                </c:pt>
                <c:pt idx="2">
                  <c:v>#N/A</c:v>
                </c:pt>
                <c:pt idx="3">
                  <c:v>2.4700000000000002</c:v>
                </c:pt>
                <c:pt idx="4">
                  <c:v>#N/A</c:v>
                </c:pt>
                <c:pt idx="5">
                  <c:v>3.15</c:v>
                </c:pt>
                <c:pt idx="6">
                  <c:v>#N/A</c:v>
                </c:pt>
                <c:pt idx="7">
                  <c:v>0.04</c:v>
                </c:pt>
                <c:pt idx="8">
                  <c:v>#N/A</c:v>
                </c:pt>
                <c:pt idx="9">
                  <c:v>1.41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5.93</c:v>
                </c:pt>
                <c:pt idx="2">
                  <c:v>#N/A</c:v>
                </c:pt>
                <c:pt idx="3">
                  <c:v>7.34</c:v>
                </c:pt>
                <c:pt idx="4">
                  <c:v>#N/A</c:v>
                </c:pt>
                <c:pt idx="5">
                  <c:v>3.74</c:v>
                </c:pt>
                <c:pt idx="6">
                  <c:v>#N/A</c:v>
                </c:pt>
                <c:pt idx="7">
                  <c:v>7.01</c:v>
                </c:pt>
                <c:pt idx="8">
                  <c:v>#N/A</c:v>
                </c:pt>
                <c:pt idx="9">
                  <c:v>4.67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10.72</c:v>
                </c:pt>
                <c:pt idx="2">
                  <c:v>#N/A</c:v>
                </c:pt>
                <c:pt idx="3">
                  <c:v>9.11</c:v>
                </c:pt>
                <c:pt idx="4">
                  <c:v>#N/A</c:v>
                </c:pt>
                <c:pt idx="5">
                  <c:v>9.8699999999999992</c:v>
                </c:pt>
                <c:pt idx="6">
                  <c:v>#N/A</c:v>
                </c:pt>
                <c:pt idx="7">
                  <c:v>10.050000000000001</c:v>
                </c:pt>
                <c:pt idx="8">
                  <c:v>#N/A</c:v>
                </c:pt>
                <c:pt idx="9">
                  <c:v>10.65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住宅新築資金等貸付金特別会計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0.72</c:v>
                </c:pt>
                <c:pt idx="1">
                  <c:v>#N/A</c:v>
                </c:pt>
                <c:pt idx="2">
                  <c:v>0.57999999999999996</c:v>
                </c:pt>
                <c:pt idx="3">
                  <c:v>#N/A</c:v>
                </c:pt>
                <c:pt idx="4">
                  <c:v>0.45</c:v>
                </c:pt>
                <c:pt idx="5">
                  <c:v>#N/A</c:v>
                </c:pt>
                <c:pt idx="6">
                  <c:v>0.42</c:v>
                </c:pt>
                <c:pt idx="7">
                  <c:v>#N/A</c:v>
                </c:pt>
                <c:pt idx="8">
                  <c:v>0.41</c:v>
                </c:pt>
                <c:pt idx="9">
                  <c:v>#N/A</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駐車場事業特別会計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0.54</c:v>
                </c:pt>
                <c:pt idx="1">
                  <c:v>#N/A</c:v>
                </c:pt>
                <c:pt idx="2">
                  <c:v>0.66</c:v>
                </c:pt>
                <c:pt idx="3">
                  <c:v>#N/A</c:v>
                </c:pt>
                <c:pt idx="4">
                  <c:v>0.82</c:v>
                </c:pt>
                <c:pt idx="5">
                  <c:v>#N/A</c:v>
                </c:pt>
                <c:pt idx="6">
                  <c:v>0.97</c:v>
                </c:pt>
                <c:pt idx="7">
                  <c:v>#N/A</c:v>
                </c:pt>
                <c:pt idx="8">
                  <c:v>0.97</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6798592"/>
        <c:axId val="116800128"/>
      </c:barChart>
      <c:catAx>
        <c:axId val="116798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800128"/>
        <c:crosses val="autoZero"/>
        <c:auto val="1"/>
        <c:lblAlgn val="ctr"/>
        <c:lblOffset val="100"/>
        <c:tickLblSkip val="1"/>
        <c:tickMarkSkip val="1"/>
        <c:noMultiLvlLbl val="0"/>
      </c:catAx>
      <c:valAx>
        <c:axId val="116800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7985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2210</c:v>
                </c:pt>
                <c:pt idx="5">
                  <c:v>2202</c:v>
                </c:pt>
                <c:pt idx="8">
                  <c:v>2214</c:v>
                </c:pt>
                <c:pt idx="11">
                  <c:v>2163</c:v>
                </c:pt>
                <c:pt idx="14">
                  <c:v>2273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17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450</c:v>
                </c:pt>
                <c:pt idx="3">
                  <c:v>447</c:v>
                </c:pt>
                <c:pt idx="6">
                  <c:v>450</c:v>
                </c:pt>
                <c:pt idx="9">
                  <c:v>450</c:v>
                </c:pt>
                <c:pt idx="12">
                  <c:v>458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2746</c:v>
                </c:pt>
                <c:pt idx="3">
                  <c:v>2699</c:v>
                </c:pt>
                <c:pt idx="6">
                  <c:v>2894</c:v>
                </c:pt>
                <c:pt idx="9">
                  <c:v>2741</c:v>
                </c:pt>
                <c:pt idx="12">
                  <c:v>2592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7789056"/>
        <c:axId val="117790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987</c:v>
                </c:pt>
                <c:pt idx="2">
                  <c:v>#N/A</c:v>
                </c:pt>
                <c:pt idx="3">
                  <c:v>#N/A</c:v>
                </c:pt>
                <c:pt idx="4">
                  <c:v>945</c:v>
                </c:pt>
                <c:pt idx="5">
                  <c:v>#N/A</c:v>
                </c:pt>
                <c:pt idx="6">
                  <c:v>#N/A</c:v>
                </c:pt>
                <c:pt idx="7">
                  <c:v>1130</c:v>
                </c:pt>
                <c:pt idx="8">
                  <c:v>#N/A</c:v>
                </c:pt>
                <c:pt idx="9">
                  <c:v>#N/A</c:v>
                </c:pt>
                <c:pt idx="10">
                  <c:v>1028</c:v>
                </c:pt>
                <c:pt idx="11">
                  <c:v>#N/A</c:v>
                </c:pt>
                <c:pt idx="12">
                  <c:v>#N/A</c:v>
                </c:pt>
                <c:pt idx="13">
                  <c:v>794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7789056"/>
        <c:axId val="117790976"/>
      </c:lineChart>
      <c:catAx>
        <c:axId val="117789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790976"/>
        <c:crosses val="autoZero"/>
        <c:auto val="1"/>
        <c:lblAlgn val="ctr"/>
        <c:lblOffset val="100"/>
        <c:tickLblSkip val="1"/>
        <c:tickMarkSkip val="1"/>
        <c:noMultiLvlLbl val="0"/>
      </c:catAx>
      <c:valAx>
        <c:axId val="117790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789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19544</c:v>
                </c:pt>
                <c:pt idx="5">
                  <c:v>19190</c:v>
                </c:pt>
                <c:pt idx="8">
                  <c:v>18765</c:v>
                </c:pt>
                <c:pt idx="11">
                  <c:v>19004</c:v>
                </c:pt>
                <c:pt idx="14">
                  <c:v>18764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5812</c:v>
                </c:pt>
                <c:pt idx="5">
                  <c:v>5186</c:v>
                </c:pt>
                <c:pt idx="8">
                  <c:v>4911</c:v>
                </c:pt>
                <c:pt idx="11">
                  <c:v>4739</c:v>
                </c:pt>
                <c:pt idx="14">
                  <c:v>4480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1870</c:v>
                </c:pt>
                <c:pt idx="5">
                  <c:v>2593</c:v>
                </c:pt>
                <c:pt idx="8">
                  <c:v>2637</c:v>
                </c:pt>
                <c:pt idx="11">
                  <c:v>2690</c:v>
                </c:pt>
                <c:pt idx="14">
                  <c:v>2304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1650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4329</c:v>
                </c:pt>
                <c:pt idx="3">
                  <c:v>3660</c:v>
                </c:pt>
                <c:pt idx="6">
                  <c:v>3349</c:v>
                </c:pt>
                <c:pt idx="9">
                  <c:v>3209</c:v>
                </c:pt>
                <c:pt idx="12">
                  <c:v>2967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144</c:v>
                </c:pt>
                <c:pt idx="9">
                  <c:v>457</c:v>
                </c:pt>
                <c:pt idx="12">
                  <c:v>1064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9438</c:v>
                </c:pt>
                <c:pt idx="3">
                  <c:v>9385</c:v>
                </c:pt>
                <c:pt idx="6">
                  <c:v>9294</c:v>
                </c:pt>
                <c:pt idx="9">
                  <c:v>9036</c:v>
                </c:pt>
                <c:pt idx="12">
                  <c:v>8834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23261</c:v>
                </c:pt>
                <c:pt idx="3">
                  <c:v>24038</c:v>
                </c:pt>
                <c:pt idx="6">
                  <c:v>22824</c:v>
                </c:pt>
                <c:pt idx="9">
                  <c:v>22385</c:v>
                </c:pt>
                <c:pt idx="12">
                  <c:v>21290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8426624"/>
        <c:axId val="1184328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11453</c:v>
                </c:pt>
                <c:pt idx="2">
                  <c:v>#N/A</c:v>
                </c:pt>
                <c:pt idx="3">
                  <c:v>#N/A</c:v>
                </c:pt>
                <c:pt idx="4">
                  <c:v>10113</c:v>
                </c:pt>
                <c:pt idx="5">
                  <c:v>#N/A</c:v>
                </c:pt>
                <c:pt idx="6">
                  <c:v>#N/A</c:v>
                </c:pt>
                <c:pt idx="7">
                  <c:v>9299</c:v>
                </c:pt>
                <c:pt idx="8">
                  <c:v>#N/A</c:v>
                </c:pt>
                <c:pt idx="9">
                  <c:v>#N/A</c:v>
                </c:pt>
                <c:pt idx="10">
                  <c:v>8655</c:v>
                </c:pt>
                <c:pt idx="11">
                  <c:v>#N/A</c:v>
                </c:pt>
                <c:pt idx="12">
                  <c:v>#N/A</c:v>
                </c:pt>
                <c:pt idx="13">
                  <c:v>8608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8426624"/>
        <c:axId val="118432896"/>
      </c:lineChart>
      <c:catAx>
        <c:axId val="118426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432896"/>
        <c:crosses val="autoZero"/>
        <c:auto val="1"/>
        <c:lblAlgn val="ctr"/>
        <c:lblOffset val="100"/>
        <c:tickLblSkip val="1"/>
        <c:tickMarkSkip val="1"/>
        <c:noMultiLvlLbl val="0"/>
      </c:catAx>
      <c:valAx>
        <c:axId val="118432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426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{AE5652A7-3B26-4521-9C37-94F3E4EAC487}</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{819A7B26-9D21-461D-96BA-B9F3E7A7952C}</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{E606CED1-4597-4B26-A552-352BB3B8AF2B}</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{3C79568C-D0E7-4EE8-88E0-B4AE7EBDED6B}</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{6005BA79-EB44-4C30-A2F6-460FE1C34900}</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{A3280DAE-C8AC-4432-A371-9FFB523CB206}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{E5B24820-BDB0-4971-9DFC-36C90664F7CC}</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{623855E6-F967-467E-86FD-705A861D9C51}</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{52CA3332-6255-40AF-A3B8-023265572D30}</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{2F8DF78D-FFD2-46B0-A2DD-E529C5429D89}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8611968"/>
        <c:axId val="118613888"/>
      </c:scatterChart>
      <c:valAx>
        <c:axId val="11861196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8613888"/>
        <c:crosses val="autoZero"/>
        <c:crossBetween val="midCat"/>
      </c:valAx>
      <c:valAx>
        <c:axId val="1186138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86119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{6D861BA9-7C93-407D-9C6A-3FB5ECD57AE3}</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{A0F8B24E-18B9-4B38-AA3E-9238292B980F}</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{7DA51DF7-40DF-44C6-B36C-040EE88813FD}</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{810B26BD-56BE-430F-8EE2-555F774FBC65}</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{F7686D9A-6AF1-470C-9006-E9A03E44B275}</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10.5</c:v>
                </c:pt>
                <c:pt idx="1">
                  <c:v>9.6999999999999993</c:v>
                </c:pt>
                <c:pt idx="2">
                  <c:v>9.6</c:v>
                </c:pt>
                <c:pt idx="3">
                  <c:v>9.6</c:v>
                </c:pt>
                <c:pt idx="4">
                  <c:v>9.1999999999999993</c:v>
                </c:pt>
              </c:numCache>
            </c:numRef>
          </c:xVal>
          <c:yVal>
            <c:numRef>
              <c:f>公会計指標分析・財政指標組合せ分析表!$K$73:$O$73</c:f>
              <c:numCache>
                <c:formatCode>#,##0.0;"▲ "#,##0.0</c:formatCode>
                <c:ptCount val="5"/>
                <c:pt idx="0">
                  <c:v>109</c:v>
                </c:pt>
                <c:pt idx="1">
                  <c:v>95.1</c:v>
                </c:pt>
                <c:pt idx="2">
                  <c:v>88.1</c:v>
                </c:pt>
                <c:pt idx="3">
                  <c:v>79.7</c:v>
                </c:pt>
                <c:pt idx="4">
                  <c:v>80.400000000000006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{0ECC1D5A-0AA9-4F0A-9440-1005F6B4813E}</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{980370EB-D348-4C5A-8DF3-FAA6A4926DC9}</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{5B746058-BB78-476D-8126-A84ABDB93E84}</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8323692780536498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{82DBF010-E376-40BB-9F0C-C931C7510FEB}</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5087231743090919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{26654191-F045-4176-95B1-2ECB24B707C5}</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10.199999999999999</c:v>
                </c:pt>
                <c:pt idx="1">
                  <c:v>9.6</c:v>
                </c:pt>
                <c:pt idx="2">
                  <c:v>9.3000000000000007</c:v>
                </c:pt>
                <c:pt idx="3">
                  <c:v>7</c:v>
                </c:pt>
                <c:pt idx="4">
                  <c:v>6.9</c:v>
                </c:pt>
              </c:numCache>
            </c:numRef>
          </c:xVal>
          <c:yVal>
            <c:numRef>
              <c:f>公会計指標分析・財政指標組合せ分析表!$K$77:$O$77</c:f>
              <c:numCache>
                <c:formatCode>#,##0.0;"▲ "#,##0.0</c:formatCode>
                <c:ptCount val="5"/>
                <c:pt idx="0">
                  <c:v>67.900000000000006</c:v>
                </c:pt>
                <c:pt idx="1">
                  <c:v>56.6</c:v>
                </c:pt>
                <c:pt idx="2">
                  <c:v>61.3</c:v>
                </c:pt>
                <c:pt idx="3">
                  <c:v>33.6</c:v>
                </c:pt>
                <c:pt idx="4">
                  <c:v>35.299999999999997</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8673408"/>
        <c:axId val="118675328"/>
      </c:scatterChart>
      <c:valAx>
        <c:axId val="118673408"/>
        <c:scaling>
          <c:orientation val="minMax"/>
          <c:max val="10.8"/>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8675328"/>
        <c:crosses val="autoZero"/>
        <c:crossBetween val="midCat"/>
      </c:valAx>
      <c:valAx>
        <c:axId val="118675328"/>
        <c:scaling>
          <c:orientation val="minMax"/>
          <c:max val="122"/>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867340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奈良県桜井市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元利償還金は年々減少傾向であったが、平成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年度からは第三セクター等改革推進債の償還が始まったことにより、増加している。また、平成</a:t>
          </a:r>
          <a:r>
            <a:rPr kumimoji="1" lang="en-US" altLang="ja-JP" sz="1300">
              <a:latin typeface="ＭＳ ゴシック" pitchFamily="49" charset="-128"/>
              <a:ea typeface="ＭＳ ゴシック" pitchFamily="49" charset="-128"/>
            </a:rPr>
            <a:t>12</a:t>
          </a:r>
          <a:r>
            <a:rPr kumimoji="1" lang="ja-JP" altLang="en-US" sz="1300">
              <a:latin typeface="ＭＳ ゴシック" pitchFamily="49" charset="-128"/>
              <a:ea typeface="ＭＳ ゴシック" pitchFamily="49" charset="-128"/>
            </a:rPr>
            <a:t>年度から平成</a:t>
          </a:r>
          <a:r>
            <a:rPr kumimoji="1" lang="en-US" altLang="ja-JP" sz="1300">
              <a:latin typeface="ＭＳ ゴシック" pitchFamily="49" charset="-128"/>
              <a:ea typeface="ＭＳ ゴシック" pitchFamily="49" charset="-128"/>
            </a:rPr>
            <a:t>14</a:t>
          </a:r>
          <a:r>
            <a:rPr kumimoji="1" lang="ja-JP" altLang="en-US" sz="1300">
              <a:latin typeface="ＭＳ ゴシック" pitchFamily="49" charset="-128"/>
              <a:ea typeface="ＭＳ ゴシック" pitchFamily="49" charset="-128"/>
            </a:rPr>
            <a:t>年度にかけて実施したごみ処理施設建設に伴う起債の償還により、元利償還金が高額となる状況が平成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年度まで続く見込みである。さらに、臨時財政対策債の発行額が高水準で推移していることに伴い、算入公債費等も同様に高水準を維持し続けている。</a:t>
          </a:r>
        </a:p>
        <a:p>
          <a:r>
            <a:rPr kumimoji="1" lang="ja-JP" altLang="en-US" sz="1300">
              <a:latin typeface="ＭＳ ゴシック" pitchFamily="49" charset="-128"/>
              <a:ea typeface="ＭＳ ゴシック" pitchFamily="49" charset="-128"/>
            </a:rPr>
            <a:t>　今後は、施設の老朽化に伴う更新や統廃合などの建設事業にかかる起債も見込まれるため、中長期的な見通しのもと計画的に事業を行い、起債の発行の抑制に努める。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奈良県桜井市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将来負担額について、一般会計等に係る地方債の現在高は、起債を抑制しつつ着実に償還を進めているため、減少傾向にある。平成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年度は第三セクター等改革推進債の起債を行ったことから、現在高は増加した。組合等負担等見込額は、平成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から常備消防業務の広域化に伴い増加している。退職手当負担見込額は、定年退職者が増加する一方、採用抑制により職員数が減少しているため、見込額は減少している。設立法人等の負債等負担見込額は、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に土地開発公社の解散を行ったことから、皆減となった。また、充当可能財源等については、地価の下落に伴う都市計画税の減収、基準財政需要額算入対象の地方債の完済等により、概ね減少傾向にある。</a:t>
          </a:r>
        </a:p>
        <a:p>
          <a:r>
            <a:rPr kumimoji="1" lang="ja-JP" altLang="en-US" sz="1200">
              <a:latin typeface="ＭＳ ゴシック" pitchFamily="49" charset="-128"/>
              <a:ea typeface="ＭＳ ゴシック" pitchFamily="49" charset="-128"/>
            </a:rPr>
            <a:t>　本市は、継続的に行財政改革を進め、新規発行の市債を極力抑制し、財政の健全化に向け取り組んでいる。今後は、施設の老朽化に伴う更新や統廃合などの建設事業にかかる起債も見込まれるが、計画的に事業を行い、将来負担が過度にならないよう財政運営に努めているところであ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奈良県桜井市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58,625
58,051
98.91
23,503,572
22,912,185
528,223
12,407,783
21,289,695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80.4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奈良県桜井市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58,625
58,051
98.91
23,503,572
22,912,185
528,223
12,407,783
21,289,695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80.4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奈良県桜井市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58,625
58,051
98.91
23,503,572
22,912,185
528,223
12,407,783
21,289,695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80.4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奈良県桜井市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58,625
58,051
98.91
23,503,572
22,912,185
528,223
12,407,783
21,289,695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80.4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この数年の数値はほぼ横ばいで推移しているが、平成</a:t>
          </a:r>
          <a:r>
            <a:rPr kumimoji="1" lang="en-US" altLang="ja-JP" sz="1100">
              <a:latin typeface="ＭＳ Ｐゴシック"/>
            </a:rPr>
            <a:t>28</a:t>
          </a:r>
          <a:r>
            <a:rPr kumimoji="1" lang="ja-JP" altLang="en-US" sz="1100">
              <a:latin typeface="ＭＳ Ｐゴシック"/>
            </a:rPr>
            <a:t>年度については、国勢調査人口の減少により分母の基準財政需要額が微減となる一方、分子の基準財政収入額は増加したため、結果的に数値はやや改善されている。しかし、それは地方消費税交付金や配当割交付金などの依存財源が増加したためであり、実質的な改善とは言いがたい。そのような状況となっている要因としては、人口の減少や高齢者人口の増加に加え、市内に大きな法人が存在しないこと等により、財政基盤が脆弱であることが考えられる。</a:t>
          </a:r>
        </a:p>
        <a:p>
          <a:r>
            <a:rPr kumimoji="1" lang="ja-JP" altLang="en-US" sz="1100">
              <a:latin typeface="ＭＳ Ｐゴシック"/>
            </a:rPr>
            <a:t>　そのため、第</a:t>
          </a:r>
          <a:r>
            <a:rPr kumimoji="1" lang="en-US" altLang="ja-JP" sz="1100">
              <a:latin typeface="ＭＳ Ｐゴシック"/>
            </a:rPr>
            <a:t>1</a:t>
          </a:r>
          <a:r>
            <a:rPr kumimoji="1" lang="ja-JP" altLang="en-US" sz="1100">
              <a:latin typeface="ＭＳ Ｐゴシック"/>
            </a:rPr>
            <a:t>次行財政改革（平成</a:t>
          </a:r>
          <a:r>
            <a:rPr kumimoji="1" lang="en-US" altLang="ja-JP" sz="1100">
              <a:latin typeface="ＭＳ Ｐゴシック"/>
            </a:rPr>
            <a:t>16</a:t>
          </a:r>
          <a:r>
            <a:rPr kumimoji="1" lang="ja-JP" altLang="en-US" sz="1100">
              <a:latin typeface="ＭＳ Ｐゴシック"/>
            </a:rPr>
            <a:t>年度～平成</a:t>
          </a:r>
          <a:r>
            <a:rPr kumimoji="1" lang="en-US" altLang="ja-JP" sz="1100">
              <a:latin typeface="ＭＳ Ｐゴシック"/>
            </a:rPr>
            <a:t>20</a:t>
          </a:r>
          <a:r>
            <a:rPr kumimoji="1" lang="ja-JP" altLang="en-US" sz="1100">
              <a:latin typeface="ＭＳ Ｐゴシック"/>
            </a:rPr>
            <a:t>年度）、第</a:t>
          </a:r>
          <a:r>
            <a:rPr kumimoji="1" lang="en-US" altLang="ja-JP" sz="1100">
              <a:latin typeface="ＭＳ Ｐゴシック"/>
            </a:rPr>
            <a:t>2</a:t>
          </a:r>
          <a:r>
            <a:rPr kumimoji="1" lang="ja-JP" altLang="en-US" sz="1100">
              <a:latin typeface="ＭＳ Ｐゴシック"/>
            </a:rPr>
            <a:t>次行財政改革（平成</a:t>
          </a:r>
          <a:r>
            <a:rPr kumimoji="1" lang="en-US" altLang="ja-JP" sz="1100">
              <a:latin typeface="ＭＳ Ｐゴシック"/>
            </a:rPr>
            <a:t>21</a:t>
          </a:r>
          <a:r>
            <a:rPr kumimoji="1" lang="ja-JP" altLang="en-US" sz="1100">
              <a:latin typeface="ＭＳ Ｐゴシック"/>
            </a:rPr>
            <a:t>年度～平成</a:t>
          </a:r>
          <a:r>
            <a:rPr kumimoji="1" lang="en-US" altLang="ja-JP" sz="1100">
              <a:latin typeface="ＭＳ Ｐゴシック"/>
            </a:rPr>
            <a:t>25</a:t>
          </a:r>
          <a:r>
            <a:rPr kumimoji="1" lang="ja-JP" altLang="en-US" sz="1100">
              <a:latin typeface="ＭＳ Ｐゴシック"/>
            </a:rPr>
            <a:t>年度）に引き続き、新たな行財政改革大綱を策定し、財政の健全化に努めているところである。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22860</xdr:rowOff>
    </xdr:from>
    <xdr:to>
      <xdr:col>7</xdr:col>
      <xdr:colOff>152400</xdr:colOff>
      <xdr:row>43</xdr:row>
      <xdr:rowOff>46990</xdr:rowOff>
    </xdr:to>
    <xdr:cxnSp macro="">
      <xdr:nvCxnSpPr>
        <xdr:cNvPr id="66" name="直線コネクタ 65"/>
        <xdr:cNvCxnSpPr/>
      </xdr:nvCxnSpPr>
      <xdr:spPr>
        <a:xfrm flipV="1">
          <a:off x="4114800" y="73952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44467</xdr:rowOff>
    </xdr:from>
    <xdr:ext cx="762000" cy="259045"/>
    <xdr:sp macro="" textlink="">
      <xdr:nvSpPr>
        <xdr:cNvPr id="67"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46990</xdr:rowOff>
    </xdr:from>
    <xdr:to>
      <xdr:col>6</xdr:col>
      <xdr:colOff>0</xdr:colOff>
      <xdr:row>43</xdr:row>
      <xdr:rowOff>71120</xdr:rowOff>
    </xdr:to>
    <xdr:cxnSp macro="">
      <xdr:nvCxnSpPr>
        <xdr:cNvPr id="69" name="直線コネクタ 68"/>
        <xdr:cNvCxnSpPr/>
      </xdr:nvCxnSpPr>
      <xdr:spPr>
        <a:xfrm flipV="1">
          <a:off x="3225800" y="74193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163847</xdr:rowOff>
    </xdr:from>
    <xdr:ext cx="736600" cy="259045"/>
    <xdr:sp macro="" textlink="">
      <xdr:nvSpPr>
        <xdr:cNvPr id="71" name="テキスト ボックス 70"/>
        <xdr:cNvSpPr txBox="1"/>
      </xdr:nvSpPr>
      <xdr:spPr>
        <a:xfrm>
          <a:off x="3733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71120</xdr:rowOff>
    </xdr:from>
    <xdr:to>
      <xdr:col>4</xdr:col>
      <xdr:colOff>482600</xdr:colOff>
      <xdr:row>43</xdr:row>
      <xdr:rowOff>71120</xdr:rowOff>
    </xdr:to>
    <xdr:cxnSp macro="">
      <xdr:nvCxnSpPr>
        <xdr:cNvPr id="72" name="直線コネクタ 71"/>
        <xdr:cNvCxnSpPr/>
      </xdr:nvCxnSpPr>
      <xdr:spPr>
        <a:xfrm>
          <a:off x="2336800" y="7443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97790</xdr:rowOff>
    </xdr:from>
    <xdr:to>
      <xdr:col>4</xdr:col>
      <xdr:colOff>533400</xdr:colOff>
      <xdr:row>42</xdr:row>
      <xdr:rowOff>27940</xdr:rowOff>
    </xdr:to>
    <xdr:sp macro="" textlink="">
      <xdr:nvSpPr>
        <xdr:cNvPr id="73" name="フローチャート : 判断 72"/>
        <xdr:cNvSpPr/>
      </xdr:nvSpPr>
      <xdr:spPr>
        <a:xfrm>
          <a:off x="3175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38117</xdr:rowOff>
    </xdr:from>
    <xdr:ext cx="762000" cy="259045"/>
    <xdr:sp macro="" textlink="">
      <xdr:nvSpPr>
        <xdr:cNvPr id="74" name="テキスト ボックス 73"/>
        <xdr:cNvSpPr txBox="1"/>
      </xdr:nvSpPr>
      <xdr:spPr>
        <a:xfrm>
          <a:off x="2844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46990</xdr:rowOff>
    </xdr:from>
    <xdr:to>
      <xdr:col>3</xdr:col>
      <xdr:colOff>279400</xdr:colOff>
      <xdr:row>43</xdr:row>
      <xdr:rowOff>71120</xdr:rowOff>
    </xdr:to>
    <xdr:cxnSp macro="">
      <xdr:nvCxnSpPr>
        <xdr:cNvPr id="75" name="直線コネクタ 74"/>
        <xdr:cNvCxnSpPr/>
      </xdr:nvCxnSpPr>
      <xdr:spPr>
        <a:xfrm>
          <a:off x="1447800" y="74193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13987</xdr:rowOff>
    </xdr:from>
    <xdr:ext cx="762000" cy="259045"/>
    <xdr:sp macro="" textlink="">
      <xdr:nvSpPr>
        <xdr:cNvPr id="77" name="テキスト ボックス 76"/>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13987</xdr:rowOff>
    </xdr:from>
    <xdr:ext cx="762000" cy="259045"/>
    <xdr:sp macro="" textlink="">
      <xdr:nvSpPr>
        <xdr:cNvPr id="79" name="テキスト ボックス 78"/>
        <xdr:cNvSpPr txBox="1"/>
      </xdr:nvSpPr>
      <xdr:spPr>
        <a:xfrm>
          <a:off x="1066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143510</xdr:rowOff>
    </xdr:from>
    <xdr:to>
      <xdr:col>7</xdr:col>
      <xdr:colOff>203200</xdr:colOff>
      <xdr:row>43</xdr:row>
      <xdr:rowOff>73660</xdr:rowOff>
    </xdr:to>
    <xdr:sp macro="" textlink="">
      <xdr:nvSpPr>
        <xdr:cNvPr id="85" name="円/楕円 84"/>
        <xdr:cNvSpPr/>
      </xdr:nvSpPr>
      <xdr:spPr>
        <a:xfrm>
          <a:off x="49022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115587</xdr:rowOff>
    </xdr:from>
    <xdr:ext cx="762000" cy="259045"/>
    <xdr:sp macro="" textlink="">
      <xdr:nvSpPr>
        <xdr:cNvPr id="86" name="財政力該当値テキスト"/>
        <xdr:cNvSpPr txBox="1"/>
      </xdr:nvSpPr>
      <xdr:spPr>
        <a:xfrm>
          <a:off x="5041900" y="731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167640</xdr:rowOff>
    </xdr:from>
    <xdr:to>
      <xdr:col>6</xdr:col>
      <xdr:colOff>50800</xdr:colOff>
      <xdr:row>43</xdr:row>
      <xdr:rowOff>97790</xdr:rowOff>
    </xdr:to>
    <xdr:sp macro="" textlink="">
      <xdr:nvSpPr>
        <xdr:cNvPr id="87" name="円/楕円 86"/>
        <xdr:cNvSpPr/>
      </xdr:nvSpPr>
      <xdr:spPr>
        <a:xfrm>
          <a:off x="4064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82567</xdr:rowOff>
    </xdr:from>
    <xdr:ext cx="736600" cy="259045"/>
    <xdr:sp macro="" textlink="">
      <xdr:nvSpPr>
        <xdr:cNvPr id="88" name="テキスト ボックス 87"/>
        <xdr:cNvSpPr txBox="1"/>
      </xdr:nvSpPr>
      <xdr:spPr>
        <a:xfrm>
          <a:off x="3733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20320</xdr:rowOff>
    </xdr:from>
    <xdr:to>
      <xdr:col>4</xdr:col>
      <xdr:colOff>533400</xdr:colOff>
      <xdr:row>43</xdr:row>
      <xdr:rowOff>121920</xdr:rowOff>
    </xdr:to>
    <xdr:sp macro="" textlink="">
      <xdr:nvSpPr>
        <xdr:cNvPr id="89" name="円/楕円 88"/>
        <xdr:cNvSpPr/>
      </xdr:nvSpPr>
      <xdr:spPr>
        <a:xfrm>
          <a:off x="3175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106697</xdr:rowOff>
    </xdr:from>
    <xdr:ext cx="762000" cy="259045"/>
    <xdr:sp macro="" textlink="">
      <xdr:nvSpPr>
        <xdr:cNvPr id="90" name="テキスト ボックス 89"/>
        <xdr:cNvSpPr txBox="1"/>
      </xdr:nvSpPr>
      <xdr:spPr>
        <a:xfrm>
          <a:off x="2844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20320</xdr:rowOff>
    </xdr:from>
    <xdr:to>
      <xdr:col>3</xdr:col>
      <xdr:colOff>330200</xdr:colOff>
      <xdr:row>43</xdr:row>
      <xdr:rowOff>121920</xdr:rowOff>
    </xdr:to>
    <xdr:sp macro="" textlink="">
      <xdr:nvSpPr>
        <xdr:cNvPr id="91" name="円/楕円 90"/>
        <xdr:cNvSpPr/>
      </xdr:nvSpPr>
      <xdr:spPr>
        <a:xfrm>
          <a:off x="2286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106697</xdr:rowOff>
    </xdr:from>
    <xdr:ext cx="762000" cy="259045"/>
    <xdr:sp macro="" textlink="">
      <xdr:nvSpPr>
        <xdr:cNvPr id="92" name="テキスト ボックス 91"/>
        <xdr:cNvSpPr txBox="1"/>
      </xdr:nvSpPr>
      <xdr:spPr>
        <a:xfrm>
          <a:off x="1955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167640</xdr:rowOff>
    </xdr:from>
    <xdr:to>
      <xdr:col>2</xdr:col>
      <xdr:colOff>127000</xdr:colOff>
      <xdr:row>43</xdr:row>
      <xdr:rowOff>97790</xdr:rowOff>
    </xdr:to>
    <xdr:sp macro="" textlink="">
      <xdr:nvSpPr>
        <xdr:cNvPr id="93" name="円/楕円 92"/>
        <xdr:cNvSpPr/>
      </xdr:nvSpPr>
      <xdr:spPr>
        <a:xfrm>
          <a:off x="1397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82567</xdr:rowOff>
    </xdr:from>
    <xdr:ext cx="762000" cy="259045"/>
    <xdr:sp macro="" textlink="">
      <xdr:nvSpPr>
        <xdr:cNvPr id="94" name="テキスト ボックス 93"/>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27</a:t>
          </a:r>
          <a:r>
            <a:rPr kumimoji="1" lang="ja-JP" altLang="en-US" sz="1100">
              <a:latin typeface="ＭＳ Ｐゴシック"/>
            </a:rPr>
            <a:t>年度は地方消費税交付金と地方交付税の増額により、一時的に数値が改善したものの、平成</a:t>
          </a:r>
          <a:r>
            <a:rPr kumimoji="1" lang="en-US" altLang="ja-JP" sz="1100">
              <a:latin typeface="ＭＳ Ｐゴシック"/>
            </a:rPr>
            <a:t>28</a:t>
          </a:r>
          <a:r>
            <a:rPr kumimoji="1" lang="ja-JP" altLang="en-US" sz="1100">
              <a:latin typeface="ＭＳ Ｐゴシック"/>
            </a:rPr>
            <a:t>年度はそれらの財源と臨時財政対策債が大幅に減少したため、平成</a:t>
          </a:r>
          <a:r>
            <a:rPr kumimoji="1" lang="en-US" altLang="ja-JP" sz="1100">
              <a:latin typeface="ＭＳ Ｐゴシック"/>
            </a:rPr>
            <a:t>26</a:t>
          </a:r>
          <a:r>
            <a:rPr kumimoji="1" lang="ja-JP" altLang="en-US" sz="1100">
              <a:latin typeface="ＭＳ Ｐゴシック"/>
            </a:rPr>
            <a:t>年度と同水準まで悪化してしまった。その要因を考慮しなかったとしてもなお類似団体平均より硬直的な財政状況であることに変わりはない上、依存財源に左右されていることも問題である。</a:t>
          </a:r>
        </a:p>
        <a:p>
          <a:r>
            <a:rPr kumimoji="1" lang="ja-JP" altLang="en-US" sz="1100">
              <a:latin typeface="ＭＳ Ｐゴシック"/>
            </a:rPr>
            <a:t>　そのため、第</a:t>
          </a:r>
          <a:r>
            <a:rPr kumimoji="1" lang="en-US" altLang="ja-JP" sz="1100">
              <a:latin typeface="ＭＳ Ｐゴシック"/>
            </a:rPr>
            <a:t>2</a:t>
          </a:r>
          <a:r>
            <a:rPr kumimoji="1" lang="ja-JP" altLang="en-US" sz="1100">
              <a:latin typeface="ＭＳ Ｐゴシック"/>
            </a:rPr>
            <a:t>次行財政改革プログラム・アクションプランに基づき、職員数の削減（</a:t>
          </a:r>
          <a:r>
            <a:rPr kumimoji="1" lang="en-US" altLang="ja-JP" sz="1100">
              <a:latin typeface="ＭＳ Ｐゴシック"/>
            </a:rPr>
            <a:t>5</a:t>
          </a:r>
          <a:r>
            <a:rPr kumimoji="1" lang="ja-JP" altLang="en-US" sz="1100">
              <a:latin typeface="ＭＳ Ｐゴシック"/>
            </a:rPr>
            <a:t>年間で職員数を</a:t>
          </a:r>
          <a:r>
            <a:rPr kumimoji="1" lang="en-US" altLang="ja-JP" sz="1100">
              <a:latin typeface="ＭＳ Ｐゴシック"/>
            </a:rPr>
            <a:t>10</a:t>
          </a:r>
          <a:r>
            <a:rPr kumimoji="1" lang="ja-JP" altLang="en-US" sz="1100">
              <a:latin typeface="ＭＳ Ｐゴシック"/>
            </a:rPr>
            <a:t>％削減）等、人件費及びその他の経費の徹底した削減に取り組むとともに、税の収納率向上対策による自主財源確保に努めるなど、引き続き行財政改革に取り組んでいる。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20066</xdr:rowOff>
    </xdr:from>
    <xdr:to>
      <xdr:col>7</xdr:col>
      <xdr:colOff>152400</xdr:colOff>
      <xdr:row>65</xdr:row>
      <xdr:rowOff>118872</xdr:rowOff>
    </xdr:to>
    <xdr:cxnSp macro="">
      <xdr:nvCxnSpPr>
        <xdr:cNvPr id="127" name="直線コネクタ 126"/>
        <xdr:cNvCxnSpPr/>
      </xdr:nvCxnSpPr>
      <xdr:spPr>
        <a:xfrm>
          <a:off x="4114800" y="10992866"/>
          <a:ext cx="8382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72915</xdr:rowOff>
    </xdr:from>
    <xdr:ext cx="762000" cy="259045"/>
    <xdr:sp macro="" textlink="">
      <xdr:nvSpPr>
        <xdr:cNvPr id="128" name="財政構造の弾力性平均値テキスト"/>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20066</xdr:rowOff>
    </xdr:from>
    <xdr:to>
      <xdr:col>6</xdr:col>
      <xdr:colOff>0</xdr:colOff>
      <xdr:row>65</xdr:row>
      <xdr:rowOff>109220</xdr:rowOff>
    </xdr:to>
    <xdr:cxnSp macro="">
      <xdr:nvCxnSpPr>
        <xdr:cNvPr id="130" name="直線コネクタ 129"/>
        <xdr:cNvCxnSpPr/>
      </xdr:nvCxnSpPr>
      <xdr:spPr>
        <a:xfrm flipV="1">
          <a:off x="3225800" y="10992866"/>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66819</xdr:rowOff>
    </xdr:from>
    <xdr:ext cx="736600" cy="259045"/>
    <xdr:sp macro="" textlink="">
      <xdr:nvSpPr>
        <xdr:cNvPr id="132" name="テキスト ボックス 131"/>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762</xdr:rowOff>
    </xdr:from>
    <xdr:to>
      <xdr:col>4</xdr:col>
      <xdr:colOff>482600</xdr:colOff>
      <xdr:row>65</xdr:row>
      <xdr:rowOff>109220</xdr:rowOff>
    </xdr:to>
    <xdr:cxnSp macro="">
      <xdr:nvCxnSpPr>
        <xdr:cNvPr id="133" name="直線コネクタ 132"/>
        <xdr:cNvCxnSpPr/>
      </xdr:nvCxnSpPr>
      <xdr:spPr>
        <a:xfrm>
          <a:off x="2336800" y="10973562"/>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39370</xdr:rowOff>
    </xdr:from>
    <xdr:to>
      <xdr:col>4</xdr:col>
      <xdr:colOff>533400</xdr:colOff>
      <xdr:row>63</xdr:row>
      <xdr:rowOff>140970</xdr:rowOff>
    </xdr:to>
    <xdr:sp macro="" textlink="">
      <xdr:nvSpPr>
        <xdr:cNvPr id="134" name="フローチャート : 判断 133"/>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151147</xdr:rowOff>
    </xdr:from>
    <xdr:ext cx="762000" cy="259045"/>
    <xdr:sp macro="" textlink="">
      <xdr:nvSpPr>
        <xdr:cNvPr id="135" name="テキスト ボックス 134"/>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762</xdr:rowOff>
    </xdr:from>
    <xdr:to>
      <xdr:col>3</xdr:col>
      <xdr:colOff>279400</xdr:colOff>
      <xdr:row>64</xdr:row>
      <xdr:rowOff>5588</xdr:rowOff>
    </xdr:to>
    <xdr:cxnSp macro="">
      <xdr:nvCxnSpPr>
        <xdr:cNvPr id="136" name="直線コネクタ 135"/>
        <xdr:cNvCxnSpPr/>
      </xdr:nvCxnSpPr>
      <xdr:spPr>
        <a:xfrm flipV="1">
          <a:off x="1447800" y="1097356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51562</xdr:rowOff>
    </xdr:from>
    <xdr:to>
      <xdr:col>3</xdr:col>
      <xdr:colOff>330200</xdr:colOff>
      <xdr:row>62</xdr:row>
      <xdr:rowOff>153162</xdr:rowOff>
    </xdr:to>
    <xdr:sp macro="" textlink="">
      <xdr:nvSpPr>
        <xdr:cNvPr id="137" name="フローチャート : 判断 136"/>
        <xdr:cNvSpPr/>
      </xdr:nvSpPr>
      <xdr:spPr>
        <a:xfrm>
          <a:off x="2286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163339</xdr:rowOff>
    </xdr:from>
    <xdr:ext cx="762000" cy="259045"/>
    <xdr:sp macro="" textlink="">
      <xdr:nvSpPr>
        <xdr:cNvPr id="138" name="テキスト ボックス 137"/>
        <xdr:cNvSpPr txBox="1"/>
      </xdr:nvSpPr>
      <xdr:spPr>
        <a:xfrm>
          <a:off x="1955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39" name="フローチャート : 判断 138"/>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54627</xdr:rowOff>
    </xdr:from>
    <xdr:ext cx="762000" cy="259045"/>
    <xdr:sp macro="" textlink="">
      <xdr:nvSpPr>
        <xdr:cNvPr id="140" name="テキスト ボックス 139"/>
        <xdr:cNvSpPr txBox="1"/>
      </xdr:nvSpPr>
      <xdr:spPr>
        <a:xfrm>
          <a:off x="1066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68072</xdr:rowOff>
    </xdr:from>
    <xdr:to>
      <xdr:col>7</xdr:col>
      <xdr:colOff>203200</xdr:colOff>
      <xdr:row>65</xdr:row>
      <xdr:rowOff>169672</xdr:rowOff>
    </xdr:to>
    <xdr:sp macro="" textlink="">
      <xdr:nvSpPr>
        <xdr:cNvPr id="146" name="円/楕円 145"/>
        <xdr:cNvSpPr/>
      </xdr:nvSpPr>
      <xdr:spPr>
        <a:xfrm>
          <a:off x="49022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135399</xdr:rowOff>
    </xdr:from>
    <xdr:ext cx="762000" cy="259045"/>
    <xdr:sp macro="" textlink="">
      <xdr:nvSpPr>
        <xdr:cNvPr id="147" name="財政構造の弾力性該当値テキスト"/>
        <xdr:cNvSpPr txBox="1"/>
      </xdr:nvSpPr>
      <xdr:spPr>
        <a:xfrm>
          <a:off x="5041900" y="1110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140716</xdr:rowOff>
    </xdr:from>
    <xdr:to>
      <xdr:col>6</xdr:col>
      <xdr:colOff>50800</xdr:colOff>
      <xdr:row>64</xdr:row>
      <xdr:rowOff>70866</xdr:rowOff>
    </xdr:to>
    <xdr:sp macro="" textlink="">
      <xdr:nvSpPr>
        <xdr:cNvPr id="148" name="円/楕円 147"/>
        <xdr:cNvSpPr/>
      </xdr:nvSpPr>
      <xdr:spPr>
        <a:xfrm>
          <a:off x="4064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55643</xdr:rowOff>
    </xdr:from>
    <xdr:ext cx="736600" cy="259045"/>
    <xdr:sp macro="" textlink="">
      <xdr:nvSpPr>
        <xdr:cNvPr id="149" name="テキスト ボックス 148"/>
        <xdr:cNvSpPr txBox="1"/>
      </xdr:nvSpPr>
      <xdr:spPr>
        <a:xfrm>
          <a:off x="3733800" y="1102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58420</xdr:rowOff>
    </xdr:from>
    <xdr:to>
      <xdr:col>4</xdr:col>
      <xdr:colOff>533400</xdr:colOff>
      <xdr:row>65</xdr:row>
      <xdr:rowOff>160020</xdr:rowOff>
    </xdr:to>
    <xdr:sp macro="" textlink="">
      <xdr:nvSpPr>
        <xdr:cNvPr id="150" name="円/楕円 149"/>
        <xdr:cNvSpPr/>
      </xdr:nvSpPr>
      <xdr:spPr>
        <a:xfrm>
          <a:off x="3175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144797</xdr:rowOff>
    </xdr:from>
    <xdr:ext cx="762000" cy="259045"/>
    <xdr:sp macro="" textlink="">
      <xdr:nvSpPr>
        <xdr:cNvPr id="151" name="テキスト ボックス 150"/>
        <xdr:cNvSpPr txBox="1"/>
      </xdr:nvSpPr>
      <xdr:spPr>
        <a:xfrm>
          <a:off x="2844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121412</xdr:rowOff>
    </xdr:from>
    <xdr:to>
      <xdr:col>3</xdr:col>
      <xdr:colOff>330200</xdr:colOff>
      <xdr:row>64</xdr:row>
      <xdr:rowOff>51562</xdr:rowOff>
    </xdr:to>
    <xdr:sp macro="" textlink="">
      <xdr:nvSpPr>
        <xdr:cNvPr id="152" name="円/楕円 151"/>
        <xdr:cNvSpPr/>
      </xdr:nvSpPr>
      <xdr:spPr>
        <a:xfrm>
          <a:off x="2286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36339</xdr:rowOff>
    </xdr:from>
    <xdr:ext cx="762000" cy="259045"/>
    <xdr:sp macro="" textlink="">
      <xdr:nvSpPr>
        <xdr:cNvPr id="153" name="テキスト ボックス 152"/>
        <xdr:cNvSpPr txBox="1"/>
      </xdr:nvSpPr>
      <xdr:spPr>
        <a:xfrm>
          <a:off x="1955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126238</xdr:rowOff>
    </xdr:from>
    <xdr:to>
      <xdr:col>2</xdr:col>
      <xdr:colOff>127000</xdr:colOff>
      <xdr:row>64</xdr:row>
      <xdr:rowOff>56388</xdr:rowOff>
    </xdr:to>
    <xdr:sp macro="" textlink="">
      <xdr:nvSpPr>
        <xdr:cNvPr id="154" name="円/楕円 153"/>
        <xdr:cNvSpPr/>
      </xdr:nvSpPr>
      <xdr:spPr>
        <a:xfrm>
          <a:off x="1397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41165</xdr:rowOff>
    </xdr:from>
    <xdr:ext cx="762000" cy="259045"/>
    <xdr:sp macro="" textlink="">
      <xdr:nvSpPr>
        <xdr:cNvPr id="155" name="テキスト ボックス 154"/>
        <xdr:cNvSpPr txBox="1"/>
      </xdr:nvSpPr>
      <xdr:spPr>
        <a:xfrm>
          <a:off x="1066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[126,255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年度は前年度に引き続き、類似団体平均を上回っている。本市においては、し尿処理やごみ処理等の単独実施や</a:t>
          </a:r>
          <a:r>
            <a:rPr kumimoji="1" lang="en-US" altLang="ja-JP" sz="1300">
              <a:latin typeface="ＭＳ Ｐゴシック"/>
            </a:rPr>
            <a:t>4</a:t>
          </a:r>
          <a:r>
            <a:rPr kumimoji="1" lang="ja-JP" altLang="en-US" sz="1300">
              <a:latin typeface="ＭＳ Ｐゴシック"/>
            </a:rPr>
            <a:t>箇所の公立保育所の運営が、慢性的に人件費・物件費を押し上げる要因となっている。また、平成</a:t>
          </a:r>
          <a:r>
            <a:rPr kumimoji="1" lang="en-US" altLang="ja-JP" sz="1300">
              <a:latin typeface="ＭＳ Ｐゴシック"/>
            </a:rPr>
            <a:t>28</a:t>
          </a:r>
          <a:r>
            <a:rPr kumimoji="1" lang="ja-JP" altLang="en-US" sz="1300">
              <a:latin typeface="ＭＳ Ｐゴシック"/>
            </a:rPr>
            <a:t>年度はまちづくり関連事業の計画策定にかかる経費が物件費をさらに押し上げている。</a:t>
          </a:r>
          <a:endParaRPr kumimoji="1" lang="en-US" altLang="ja-JP" sz="1300">
            <a:latin typeface="ＭＳ Ｐゴシック"/>
          </a:endParaRPr>
        </a:p>
        <a:p>
          <a:r>
            <a:rPr kumimoji="1" lang="ja-JP" altLang="en-US" sz="1300">
              <a:latin typeface="ＭＳ Ｐゴシック"/>
            </a:rPr>
            <a:t>　人件費については、第</a:t>
          </a:r>
          <a:r>
            <a:rPr kumimoji="1" lang="en-US" altLang="ja-JP" sz="1300">
              <a:latin typeface="ＭＳ Ｐゴシック"/>
            </a:rPr>
            <a:t>2</a:t>
          </a:r>
          <a:r>
            <a:rPr kumimoji="1" lang="ja-JP" altLang="en-US" sz="1300">
              <a:latin typeface="ＭＳ Ｐゴシック"/>
            </a:rPr>
            <a:t>次行財政改革プログラム・アクションプランに基づき、職員数の削減（</a:t>
          </a:r>
          <a:r>
            <a:rPr kumimoji="1" lang="en-US" altLang="ja-JP" sz="1300">
              <a:latin typeface="ＭＳ Ｐゴシック"/>
            </a:rPr>
            <a:t>5</a:t>
          </a:r>
          <a:r>
            <a:rPr kumimoji="1" lang="ja-JP" altLang="en-US" sz="1300">
              <a:latin typeface="ＭＳ Ｐゴシック"/>
            </a:rPr>
            <a:t>年間で職員数を</a:t>
          </a:r>
          <a:r>
            <a:rPr kumimoji="1" lang="en-US" altLang="ja-JP" sz="1300">
              <a:latin typeface="ＭＳ Ｐゴシック"/>
            </a:rPr>
            <a:t>10</a:t>
          </a:r>
          <a:r>
            <a:rPr kumimoji="1" lang="ja-JP" altLang="en-US" sz="1300">
              <a:latin typeface="ＭＳ Ｐゴシック"/>
            </a:rPr>
            <a:t>％削減）を行うとともに、物件費等についても徹底した経費の削減に取り組んでいる。</a:t>
          </a: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111688</xdr:rowOff>
    </xdr:from>
    <xdr:to>
      <xdr:col>7</xdr:col>
      <xdr:colOff>152400</xdr:colOff>
      <xdr:row>85</xdr:row>
      <xdr:rowOff>115602</xdr:rowOff>
    </xdr:to>
    <xdr:cxnSp macro="">
      <xdr:nvCxnSpPr>
        <xdr:cNvPr id="190" name="直線コネクタ 189"/>
        <xdr:cNvCxnSpPr/>
      </xdr:nvCxnSpPr>
      <xdr:spPr>
        <a:xfrm>
          <a:off x="4114800" y="14684938"/>
          <a:ext cx="838200" cy="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6746</xdr:rowOff>
    </xdr:from>
    <xdr:ext cx="762000" cy="259045"/>
    <xdr:sp macro="" textlink="">
      <xdr:nvSpPr>
        <xdr:cNvPr id="191" name="人件費・物件費等の状況平均値テキスト"/>
        <xdr:cNvSpPr txBox="1"/>
      </xdr:nvSpPr>
      <xdr:spPr>
        <a:xfrm>
          <a:off x="5041900" y="14237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73240</xdr:rowOff>
    </xdr:from>
    <xdr:to>
      <xdr:col>6</xdr:col>
      <xdr:colOff>0</xdr:colOff>
      <xdr:row>85</xdr:row>
      <xdr:rowOff>111688</xdr:rowOff>
    </xdr:to>
    <xdr:cxnSp macro="">
      <xdr:nvCxnSpPr>
        <xdr:cNvPr id="193" name="直線コネクタ 192"/>
        <xdr:cNvCxnSpPr/>
      </xdr:nvCxnSpPr>
      <xdr:spPr>
        <a:xfrm>
          <a:off x="3225800" y="14646490"/>
          <a:ext cx="889000" cy="3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76700</xdr:rowOff>
    </xdr:from>
    <xdr:ext cx="736600" cy="259045"/>
    <xdr:sp macro="" textlink="">
      <xdr:nvSpPr>
        <xdr:cNvPr id="195" name="テキスト ボックス 194"/>
        <xdr:cNvSpPr txBox="1"/>
      </xdr:nvSpPr>
      <xdr:spPr>
        <a:xfrm>
          <a:off x="3733800" y="14135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73240</xdr:rowOff>
    </xdr:from>
    <xdr:to>
      <xdr:col>4</xdr:col>
      <xdr:colOff>482600</xdr:colOff>
      <xdr:row>85</xdr:row>
      <xdr:rowOff>100493</xdr:rowOff>
    </xdr:to>
    <xdr:cxnSp macro="">
      <xdr:nvCxnSpPr>
        <xdr:cNvPr id="196" name="直線コネクタ 195"/>
        <xdr:cNvCxnSpPr/>
      </xdr:nvCxnSpPr>
      <xdr:spPr>
        <a:xfrm flipV="1">
          <a:off x="2336800" y="14646490"/>
          <a:ext cx="889000" cy="2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17272</xdr:rowOff>
    </xdr:from>
    <xdr:to>
      <xdr:col>4</xdr:col>
      <xdr:colOff>533400</xdr:colOff>
      <xdr:row>84</xdr:row>
      <xdr:rowOff>118872</xdr:rowOff>
    </xdr:to>
    <xdr:sp macro="" textlink="">
      <xdr:nvSpPr>
        <xdr:cNvPr id="197" name="フローチャート : 判断 196"/>
        <xdr:cNvSpPr/>
      </xdr:nvSpPr>
      <xdr:spPr>
        <a:xfrm>
          <a:off x="3175000" y="144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129049</xdr:rowOff>
    </xdr:from>
    <xdr:ext cx="762000" cy="259045"/>
    <xdr:sp macro="" textlink="">
      <xdr:nvSpPr>
        <xdr:cNvPr id="198" name="テキスト ボックス 197"/>
        <xdr:cNvSpPr txBox="1"/>
      </xdr:nvSpPr>
      <xdr:spPr>
        <a:xfrm>
          <a:off x="2844800" y="141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73777</xdr:rowOff>
    </xdr:from>
    <xdr:to>
      <xdr:col>3</xdr:col>
      <xdr:colOff>279400</xdr:colOff>
      <xdr:row>85</xdr:row>
      <xdr:rowOff>100493</xdr:rowOff>
    </xdr:to>
    <xdr:cxnSp macro="">
      <xdr:nvCxnSpPr>
        <xdr:cNvPr id="199" name="直線コネクタ 198"/>
        <xdr:cNvCxnSpPr/>
      </xdr:nvCxnSpPr>
      <xdr:spPr>
        <a:xfrm>
          <a:off x="1447800" y="14647027"/>
          <a:ext cx="889000" cy="2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144404</xdr:rowOff>
    </xdr:from>
    <xdr:to>
      <xdr:col>3</xdr:col>
      <xdr:colOff>330200</xdr:colOff>
      <xdr:row>84</xdr:row>
      <xdr:rowOff>74554</xdr:rowOff>
    </xdr:to>
    <xdr:sp macro="" textlink="">
      <xdr:nvSpPr>
        <xdr:cNvPr id="200" name="フローチャート : 判断 199"/>
        <xdr:cNvSpPr/>
      </xdr:nvSpPr>
      <xdr:spPr>
        <a:xfrm>
          <a:off x="2286000" y="1437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84731</xdr:rowOff>
    </xdr:from>
    <xdr:ext cx="762000" cy="259045"/>
    <xdr:sp macro="" textlink="">
      <xdr:nvSpPr>
        <xdr:cNvPr id="201" name="テキスト ボックス 200"/>
        <xdr:cNvSpPr txBox="1"/>
      </xdr:nvSpPr>
      <xdr:spPr>
        <a:xfrm>
          <a:off x="1955800" y="1414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35906</xdr:rowOff>
    </xdr:from>
    <xdr:to>
      <xdr:col>2</xdr:col>
      <xdr:colOff>127000</xdr:colOff>
      <xdr:row>84</xdr:row>
      <xdr:rowOff>137506</xdr:rowOff>
    </xdr:to>
    <xdr:sp macro="" textlink="">
      <xdr:nvSpPr>
        <xdr:cNvPr id="202" name="フローチャート : 判断 201"/>
        <xdr:cNvSpPr/>
      </xdr:nvSpPr>
      <xdr:spPr>
        <a:xfrm>
          <a:off x="1397000" y="144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147683</xdr:rowOff>
    </xdr:from>
    <xdr:ext cx="762000" cy="259045"/>
    <xdr:sp macro="" textlink="">
      <xdr:nvSpPr>
        <xdr:cNvPr id="203" name="テキスト ボックス 202"/>
        <xdr:cNvSpPr txBox="1"/>
      </xdr:nvSpPr>
      <xdr:spPr>
        <a:xfrm>
          <a:off x="1066800" y="142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111,310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64802</xdr:rowOff>
    </xdr:from>
    <xdr:to>
      <xdr:col>7</xdr:col>
      <xdr:colOff>203200</xdr:colOff>
      <xdr:row>85</xdr:row>
      <xdr:rowOff>166402</xdr:rowOff>
    </xdr:to>
    <xdr:sp macro="" textlink="">
      <xdr:nvSpPr>
        <xdr:cNvPr id="209" name="円/楕円 208"/>
        <xdr:cNvSpPr/>
      </xdr:nvSpPr>
      <xdr:spPr>
        <a:xfrm>
          <a:off x="4902200" y="1463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36879</xdr:rowOff>
    </xdr:from>
    <xdr:ext cx="762000" cy="259045"/>
    <xdr:sp macro="" textlink="">
      <xdr:nvSpPr>
        <xdr:cNvPr id="210" name="人件費・物件費等の状況該当値テキスト"/>
        <xdr:cNvSpPr txBox="1"/>
      </xdr:nvSpPr>
      <xdr:spPr>
        <a:xfrm>
          <a:off x="5041900" y="1461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126,255</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60888</xdr:rowOff>
    </xdr:from>
    <xdr:to>
      <xdr:col>6</xdr:col>
      <xdr:colOff>50800</xdr:colOff>
      <xdr:row>85</xdr:row>
      <xdr:rowOff>162488</xdr:rowOff>
    </xdr:to>
    <xdr:sp macro="" textlink="">
      <xdr:nvSpPr>
        <xdr:cNvPr id="211" name="円/楕円 210"/>
        <xdr:cNvSpPr/>
      </xdr:nvSpPr>
      <xdr:spPr>
        <a:xfrm>
          <a:off x="4064000" y="1463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147265</xdr:rowOff>
    </xdr:from>
    <xdr:ext cx="736600" cy="259045"/>
    <xdr:sp macro="" textlink="">
      <xdr:nvSpPr>
        <xdr:cNvPr id="212" name="テキスト ボックス 211"/>
        <xdr:cNvSpPr txBox="1"/>
      </xdr:nvSpPr>
      <xdr:spPr>
        <a:xfrm>
          <a:off x="3733800" y="14720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125,963</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22440</xdr:rowOff>
    </xdr:from>
    <xdr:to>
      <xdr:col>4</xdr:col>
      <xdr:colOff>533400</xdr:colOff>
      <xdr:row>85</xdr:row>
      <xdr:rowOff>124040</xdr:rowOff>
    </xdr:to>
    <xdr:sp macro="" textlink="">
      <xdr:nvSpPr>
        <xdr:cNvPr id="213" name="円/楕円 212"/>
        <xdr:cNvSpPr/>
      </xdr:nvSpPr>
      <xdr:spPr>
        <a:xfrm>
          <a:off x="3175000" y="1459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108817</xdr:rowOff>
    </xdr:from>
    <xdr:ext cx="762000" cy="259045"/>
    <xdr:sp macro="" textlink="">
      <xdr:nvSpPr>
        <xdr:cNvPr id="214" name="テキスト ボックス 213"/>
        <xdr:cNvSpPr txBox="1"/>
      </xdr:nvSpPr>
      <xdr:spPr>
        <a:xfrm>
          <a:off x="2844800" y="1468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123,095</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49693</xdr:rowOff>
    </xdr:from>
    <xdr:to>
      <xdr:col>3</xdr:col>
      <xdr:colOff>330200</xdr:colOff>
      <xdr:row>85</xdr:row>
      <xdr:rowOff>151293</xdr:rowOff>
    </xdr:to>
    <xdr:sp macro="" textlink="">
      <xdr:nvSpPr>
        <xdr:cNvPr id="215" name="円/楕円 214"/>
        <xdr:cNvSpPr/>
      </xdr:nvSpPr>
      <xdr:spPr>
        <a:xfrm>
          <a:off x="2286000" y="1462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136070</xdr:rowOff>
    </xdr:from>
    <xdr:ext cx="762000" cy="259045"/>
    <xdr:sp macro="" textlink="">
      <xdr:nvSpPr>
        <xdr:cNvPr id="216" name="テキスト ボックス 215"/>
        <xdr:cNvSpPr txBox="1"/>
      </xdr:nvSpPr>
      <xdr:spPr>
        <a:xfrm>
          <a:off x="1955800" y="147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125,128</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22977</xdr:rowOff>
    </xdr:from>
    <xdr:to>
      <xdr:col>2</xdr:col>
      <xdr:colOff>127000</xdr:colOff>
      <xdr:row>85</xdr:row>
      <xdr:rowOff>124577</xdr:rowOff>
    </xdr:to>
    <xdr:sp macro="" textlink="">
      <xdr:nvSpPr>
        <xdr:cNvPr id="217" name="円/楕円 216"/>
        <xdr:cNvSpPr/>
      </xdr:nvSpPr>
      <xdr:spPr>
        <a:xfrm>
          <a:off x="1397000" y="1459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109354</xdr:rowOff>
    </xdr:from>
    <xdr:ext cx="762000" cy="259045"/>
    <xdr:sp macro="" textlink="">
      <xdr:nvSpPr>
        <xdr:cNvPr id="218" name="テキスト ボックス 217"/>
        <xdr:cNvSpPr txBox="1"/>
      </xdr:nvSpPr>
      <xdr:spPr>
        <a:xfrm>
          <a:off x="1066800" y="14682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123,135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年度においても前年度同様、類似団体平均をやや上回っているものの、平成</a:t>
          </a:r>
          <a:r>
            <a:rPr kumimoji="1" lang="en-US" altLang="ja-JP" sz="1300">
              <a:latin typeface="ＭＳ Ｐゴシック"/>
            </a:rPr>
            <a:t>25</a:t>
          </a:r>
          <a:r>
            <a:rPr kumimoji="1" lang="ja-JP" altLang="en-US" sz="1300">
              <a:latin typeface="ＭＳ Ｐゴシック"/>
            </a:rPr>
            <a:t>年度以降は国の給与とほぼ同水準で推移している。</a:t>
          </a:r>
        </a:p>
        <a:p>
          <a:r>
            <a:rPr kumimoji="1" lang="ja-JP" altLang="en-US" sz="1300">
              <a:latin typeface="ＭＳ Ｐゴシック"/>
            </a:rPr>
            <a:t>　今後も引き続き給与の適正化を図り、指数の抑制に努めていく。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138430</xdr:rowOff>
    </xdr:from>
    <xdr:to>
      <xdr:col>24</xdr:col>
      <xdr:colOff>558800</xdr:colOff>
      <xdr:row>86</xdr:row>
      <xdr:rowOff>61384</xdr:rowOff>
    </xdr:to>
    <xdr:cxnSp macro="">
      <xdr:nvCxnSpPr>
        <xdr:cNvPr id="247" name="直線コネクタ 246"/>
        <xdr:cNvCxnSpPr/>
      </xdr:nvCxnSpPr>
      <xdr:spPr>
        <a:xfrm flipV="1">
          <a:off x="17018000" y="14025880"/>
          <a:ext cx="0" cy="780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33461</xdr:rowOff>
    </xdr:from>
    <xdr:ext cx="762000" cy="259045"/>
    <xdr:sp macro="" textlink="">
      <xdr:nvSpPr>
        <xdr:cNvPr id="248" name="給与水準   （国との比較）最小値テキスト"/>
        <xdr:cNvSpPr txBox="1"/>
      </xdr:nvSpPr>
      <xdr:spPr>
        <a:xfrm>
          <a:off x="17106900" y="147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61384</xdr:rowOff>
    </xdr:from>
    <xdr:to>
      <xdr:col>24</xdr:col>
      <xdr:colOff>647700</xdr:colOff>
      <xdr:row>86</xdr:row>
      <xdr:rowOff>61384</xdr:rowOff>
    </xdr:to>
    <xdr:cxnSp macro="">
      <xdr:nvCxnSpPr>
        <xdr:cNvPr id="249" name="直線コネクタ 248"/>
        <xdr:cNvCxnSpPr/>
      </xdr:nvCxnSpPr>
      <xdr:spPr>
        <a:xfrm>
          <a:off x="16929100" y="148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53357</xdr:rowOff>
    </xdr:from>
    <xdr:ext cx="762000" cy="259045"/>
    <xdr:sp macro="" textlink="">
      <xdr:nvSpPr>
        <xdr:cNvPr id="250" name="給与水準   （国との比較）最大値テキスト"/>
        <xdr:cNvSpPr txBox="1"/>
      </xdr:nvSpPr>
      <xdr:spPr>
        <a:xfrm>
          <a:off x="17106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81</xdr:row>
      <xdr:rowOff>138430</xdr:rowOff>
    </xdr:from>
    <xdr:to>
      <xdr:col>24</xdr:col>
      <xdr:colOff>647700</xdr:colOff>
      <xdr:row>81</xdr:row>
      <xdr:rowOff>138430</xdr:rowOff>
    </xdr:to>
    <xdr:cxnSp macro="">
      <xdr:nvCxnSpPr>
        <xdr:cNvPr id="251" name="直線コネクタ 250"/>
        <xdr:cNvCxnSpPr/>
      </xdr:nvCxnSpPr>
      <xdr:spPr>
        <a:xfrm>
          <a:off x="16929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7620</xdr:rowOff>
    </xdr:from>
    <xdr:to>
      <xdr:col>24</xdr:col>
      <xdr:colOff>558800</xdr:colOff>
      <xdr:row>85</xdr:row>
      <xdr:rowOff>39793</xdr:rowOff>
    </xdr:to>
    <xdr:cxnSp macro="">
      <xdr:nvCxnSpPr>
        <xdr:cNvPr id="252" name="直線コネクタ 251"/>
        <xdr:cNvCxnSpPr/>
      </xdr:nvCxnSpPr>
      <xdr:spPr>
        <a:xfrm>
          <a:off x="16179800" y="1458087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64364</xdr:rowOff>
    </xdr:from>
    <xdr:ext cx="762000" cy="259045"/>
    <xdr:sp macro="" textlink="">
      <xdr:nvSpPr>
        <xdr:cNvPr id="253" name="給与水準   （国との比較）平均値テキスト"/>
        <xdr:cNvSpPr txBox="1"/>
      </xdr:nvSpPr>
      <xdr:spPr>
        <a:xfrm>
          <a:off x="17106900" y="1429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54" name="フローチャート : 判断 253"/>
        <xdr:cNvSpPr/>
      </xdr:nvSpPr>
      <xdr:spPr>
        <a:xfrm>
          <a:off x="169672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146896</xdr:rowOff>
    </xdr:from>
    <xdr:to>
      <xdr:col>23</xdr:col>
      <xdr:colOff>406400</xdr:colOff>
      <xdr:row>85</xdr:row>
      <xdr:rowOff>7620</xdr:rowOff>
    </xdr:to>
    <xdr:cxnSp macro="">
      <xdr:nvCxnSpPr>
        <xdr:cNvPr id="255" name="直線コネクタ 254"/>
        <xdr:cNvCxnSpPr/>
      </xdr:nvCxnSpPr>
      <xdr:spPr>
        <a:xfrm>
          <a:off x="15290800" y="145486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47837</xdr:rowOff>
    </xdr:from>
    <xdr:to>
      <xdr:col>23</xdr:col>
      <xdr:colOff>457200</xdr:colOff>
      <xdr:row>84</xdr:row>
      <xdr:rowOff>149437</xdr:rowOff>
    </xdr:to>
    <xdr:sp macro="" textlink="">
      <xdr:nvSpPr>
        <xdr:cNvPr id="256" name="フローチャート : 判断 255"/>
        <xdr:cNvSpPr/>
      </xdr:nvSpPr>
      <xdr:spPr>
        <a:xfrm>
          <a:off x="161290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159614</xdr:rowOff>
    </xdr:from>
    <xdr:ext cx="736600" cy="259045"/>
    <xdr:sp macro="" textlink="">
      <xdr:nvSpPr>
        <xdr:cNvPr id="257" name="テキスト ボックス 256"/>
        <xdr:cNvSpPr txBox="1"/>
      </xdr:nvSpPr>
      <xdr:spPr>
        <a:xfrm>
          <a:off x="15798800" y="1421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146896</xdr:rowOff>
    </xdr:from>
    <xdr:to>
      <xdr:col>22</xdr:col>
      <xdr:colOff>203200</xdr:colOff>
      <xdr:row>85</xdr:row>
      <xdr:rowOff>23707</xdr:rowOff>
    </xdr:to>
    <xdr:cxnSp macro="">
      <xdr:nvCxnSpPr>
        <xdr:cNvPr id="258" name="直線コネクタ 257"/>
        <xdr:cNvCxnSpPr/>
      </xdr:nvCxnSpPr>
      <xdr:spPr>
        <a:xfrm flipV="1">
          <a:off x="14401800" y="1454869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138854</xdr:rowOff>
    </xdr:from>
    <xdr:to>
      <xdr:col>22</xdr:col>
      <xdr:colOff>254000</xdr:colOff>
      <xdr:row>84</xdr:row>
      <xdr:rowOff>69004</xdr:rowOff>
    </xdr:to>
    <xdr:sp macro="" textlink="">
      <xdr:nvSpPr>
        <xdr:cNvPr id="259" name="フローチャート : 判断 258"/>
        <xdr:cNvSpPr/>
      </xdr:nvSpPr>
      <xdr:spPr>
        <a:xfrm>
          <a:off x="15240000" y="1436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79181</xdr:rowOff>
    </xdr:from>
    <xdr:ext cx="762000" cy="259045"/>
    <xdr:sp macro="" textlink="">
      <xdr:nvSpPr>
        <xdr:cNvPr id="260" name="テキスト ボックス 259"/>
        <xdr:cNvSpPr txBox="1"/>
      </xdr:nvSpPr>
      <xdr:spPr>
        <a:xfrm>
          <a:off x="14909800" y="1413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23707</xdr:rowOff>
    </xdr:from>
    <xdr:to>
      <xdr:col>21</xdr:col>
      <xdr:colOff>0</xdr:colOff>
      <xdr:row>88</xdr:row>
      <xdr:rowOff>160866</xdr:rowOff>
    </xdr:to>
    <xdr:cxnSp macro="">
      <xdr:nvCxnSpPr>
        <xdr:cNvPr id="261" name="直線コネクタ 260"/>
        <xdr:cNvCxnSpPr/>
      </xdr:nvCxnSpPr>
      <xdr:spPr>
        <a:xfrm flipV="1">
          <a:off x="13512800" y="14596957"/>
          <a:ext cx="889000" cy="65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154939</xdr:rowOff>
    </xdr:from>
    <xdr:to>
      <xdr:col>21</xdr:col>
      <xdr:colOff>50800</xdr:colOff>
      <xdr:row>84</xdr:row>
      <xdr:rowOff>85089</xdr:rowOff>
    </xdr:to>
    <xdr:sp macro="" textlink="">
      <xdr:nvSpPr>
        <xdr:cNvPr id="262" name="フローチャート : 判断 261"/>
        <xdr:cNvSpPr/>
      </xdr:nvSpPr>
      <xdr:spPr>
        <a:xfrm>
          <a:off x="143510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95266</xdr:rowOff>
    </xdr:from>
    <xdr:ext cx="762000" cy="259045"/>
    <xdr:sp macro="" textlink="">
      <xdr:nvSpPr>
        <xdr:cNvPr id="263" name="テキスト ボックス 262"/>
        <xdr:cNvSpPr txBox="1"/>
      </xdr:nvSpPr>
      <xdr:spPr>
        <a:xfrm>
          <a:off x="14020800" y="14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96520</xdr:rowOff>
    </xdr:from>
    <xdr:to>
      <xdr:col>19</xdr:col>
      <xdr:colOff>533400</xdr:colOff>
      <xdr:row>88</xdr:row>
      <xdr:rowOff>26670</xdr:rowOff>
    </xdr:to>
    <xdr:sp macro="" textlink="">
      <xdr:nvSpPr>
        <xdr:cNvPr id="264" name="フローチャート : 判断 263"/>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36847</xdr:rowOff>
    </xdr:from>
    <xdr:ext cx="762000" cy="259045"/>
    <xdr:sp macro="" textlink="">
      <xdr:nvSpPr>
        <xdr:cNvPr id="265" name="テキスト ボックス 264"/>
        <xdr:cNvSpPr txBox="1"/>
      </xdr:nvSpPr>
      <xdr:spPr>
        <a:xfrm>
          <a:off x="13131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71" name="円/楕円 270"/>
        <xdr:cNvSpPr/>
      </xdr:nvSpPr>
      <xdr:spPr>
        <a:xfrm>
          <a:off x="169672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132520</xdr:rowOff>
    </xdr:from>
    <xdr:ext cx="762000" cy="259045"/>
    <xdr:sp macro="" textlink="">
      <xdr:nvSpPr>
        <xdr:cNvPr id="272" name="給与水準   （国との比較）該当値テキスト"/>
        <xdr:cNvSpPr txBox="1"/>
      </xdr:nvSpPr>
      <xdr:spPr>
        <a:xfrm>
          <a:off x="17106900" y="14534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128270</xdr:rowOff>
    </xdr:from>
    <xdr:to>
      <xdr:col>23</xdr:col>
      <xdr:colOff>457200</xdr:colOff>
      <xdr:row>85</xdr:row>
      <xdr:rowOff>58420</xdr:rowOff>
    </xdr:to>
    <xdr:sp macro="" textlink="">
      <xdr:nvSpPr>
        <xdr:cNvPr id="273" name="円/楕円 272"/>
        <xdr:cNvSpPr/>
      </xdr:nvSpPr>
      <xdr:spPr>
        <a:xfrm>
          <a:off x="16129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43197</xdr:rowOff>
    </xdr:from>
    <xdr:ext cx="736600" cy="259045"/>
    <xdr:sp macro="" textlink="">
      <xdr:nvSpPr>
        <xdr:cNvPr id="274" name="テキスト ボックス 273"/>
        <xdr:cNvSpPr txBox="1"/>
      </xdr:nvSpPr>
      <xdr:spPr>
        <a:xfrm>
          <a:off x="15798800" y="1461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96096</xdr:rowOff>
    </xdr:from>
    <xdr:to>
      <xdr:col>22</xdr:col>
      <xdr:colOff>254000</xdr:colOff>
      <xdr:row>85</xdr:row>
      <xdr:rowOff>26246</xdr:rowOff>
    </xdr:to>
    <xdr:sp macro="" textlink="">
      <xdr:nvSpPr>
        <xdr:cNvPr id="275" name="円/楕円 274"/>
        <xdr:cNvSpPr/>
      </xdr:nvSpPr>
      <xdr:spPr>
        <a:xfrm>
          <a:off x="15240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11023</xdr:rowOff>
    </xdr:from>
    <xdr:ext cx="762000" cy="259045"/>
    <xdr:sp macro="" textlink="">
      <xdr:nvSpPr>
        <xdr:cNvPr id="276" name="テキスト ボックス 275"/>
        <xdr:cNvSpPr txBox="1"/>
      </xdr:nvSpPr>
      <xdr:spPr>
        <a:xfrm>
          <a:off x="149098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144357</xdr:rowOff>
    </xdr:from>
    <xdr:to>
      <xdr:col>21</xdr:col>
      <xdr:colOff>50800</xdr:colOff>
      <xdr:row>85</xdr:row>
      <xdr:rowOff>74507</xdr:rowOff>
    </xdr:to>
    <xdr:sp macro="" textlink="">
      <xdr:nvSpPr>
        <xdr:cNvPr id="277" name="円/楕円 276"/>
        <xdr:cNvSpPr/>
      </xdr:nvSpPr>
      <xdr:spPr>
        <a:xfrm>
          <a:off x="14351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78" name="テキスト ボックス 277"/>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79" name="円/楕円 278"/>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24993</xdr:rowOff>
    </xdr:from>
    <xdr:ext cx="762000" cy="259045"/>
    <xdr:sp macro="" textlink="">
      <xdr:nvSpPr>
        <xdr:cNvPr id="280" name="テキスト ボックス 279"/>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年度においても前年度と同様、類似団体平均を上回っている。本市においては、し尿処理やごみ処理等を単独で行っており、公立保育所も</a:t>
          </a:r>
          <a:r>
            <a:rPr kumimoji="1" lang="en-US" altLang="ja-JP" sz="1300">
              <a:latin typeface="ＭＳ Ｐゴシック"/>
            </a:rPr>
            <a:t>4</a:t>
          </a:r>
          <a:r>
            <a:rPr kumimoji="1" lang="ja-JP" altLang="en-US" sz="1300">
              <a:latin typeface="ＭＳ Ｐゴシック"/>
            </a:rPr>
            <a:t>箇所運営していることが、職員数が多い要因となっている。また、近年は人口の減少傾向に歯止めがかからない状況も要因の一つに挙げられる。</a:t>
          </a:r>
        </a:p>
        <a:p>
          <a:r>
            <a:rPr kumimoji="1" lang="ja-JP" altLang="en-US" sz="1300">
              <a:latin typeface="ＭＳ Ｐゴシック"/>
            </a:rPr>
            <a:t>　このため、第</a:t>
          </a:r>
          <a:r>
            <a:rPr kumimoji="1" lang="en-US" altLang="ja-JP" sz="1300">
              <a:latin typeface="ＭＳ Ｐゴシック"/>
            </a:rPr>
            <a:t>2</a:t>
          </a:r>
          <a:r>
            <a:rPr kumimoji="1" lang="ja-JP" altLang="en-US" sz="1300">
              <a:latin typeface="ＭＳ Ｐゴシック"/>
            </a:rPr>
            <a:t>次行財政改革プログラム・アクションプランに基づき、職員数を</a:t>
          </a:r>
          <a:r>
            <a:rPr kumimoji="1" lang="en-US" altLang="ja-JP" sz="1300">
              <a:latin typeface="ＭＳ Ｐゴシック"/>
            </a:rPr>
            <a:t>5</a:t>
          </a:r>
          <a:r>
            <a:rPr kumimoji="1" lang="ja-JP" altLang="en-US" sz="1300">
              <a:latin typeface="ＭＳ Ｐゴシック"/>
            </a:rPr>
            <a:t>年間で</a:t>
          </a:r>
          <a:r>
            <a:rPr kumimoji="1" lang="en-US" altLang="ja-JP" sz="1300">
              <a:latin typeface="ＭＳ Ｐゴシック"/>
            </a:rPr>
            <a:t>10</a:t>
          </a:r>
          <a:r>
            <a:rPr kumimoji="1" lang="ja-JP" altLang="en-US" sz="1300">
              <a:latin typeface="ＭＳ Ｐゴシック"/>
            </a:rPr>
            <a:t>％削減すべく、職員数を抑制し、定員管理の適正化に努めているところである。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0" name="直線コネクタ 309"/>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1"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2" name="直線コネクタ 311"/>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3"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4" name="直線コネクタ 313"/>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34396</xdr:rowOff>
    </xdr:from>
    <xdr:to>
      <xdr:col>24</xdr:col>
      <xdr:colOff>558800</xdr:colOff>
      <xdr:row>62</xdr:row>
      <xdr:rowOff>58526</xdr:rowOff>
    </xdr:to>
    <xdr:cxnSp macro="">
      <xdr:nvCxnSpPr>
        <xdr:cNvPr id="315" name="直線コネクタ 314"/>
        <xdr:cNvCxnSpPr/>
      </xdr:nvCxnSpPr>
      <xdr:spPr>
        <a:xfrm>
          <a:off x="16179800" y="1066429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119821</xdr:rowOff>
    </xdr:from>
    <xdr:ext cx="762000" cy="259045"/>
    <xdr:sp macro="" textlink="">
      <xdr:nvSpPr>
        <xdr:cNvPr id="316" name="定員管理の状況平均値テキスト"/>
        <xdr:cNvSpPr txBox="1"/>
      </xdr:nvSpPr>
      <xdr:spPr>
        <a:xfrm>
          <a:off x="17106900" y="1023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7" name="フローチャート : 判断 316"/>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4233</xdr:rowOff>
    </xdr:from>
    <xdr:to>
      <xdr:col>23</xdr:col>
      <xdr:colOff>406400</xdr:colOff>
      <xdr:row>62</xdr:row>
      <xdr:rowOff>34396</xdr:rowOff>
    </xdr:to>
    <xdr:cxnSp macro="">
      <xdr:nvCxnSpPr>
        <xdr:cNvPr id="318" name="直線コネクタ 317"/>
        <xdr:cNvCxnSpPr/>
      </xdr:nvCxnSpPr>
      <xdr:spPr>
        <a:xfrm>
          <a:off x="15290800" y="10634133"/>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19" name="フローチャート : 判断 318"/>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19490</xdr:rowOff>
    </xdr:from>
    <xdr:ext cx="736600" cy="259045"/>
    <xdr:sp macro="" textlink="">
      <xdr:nvSpPr>
        <xdr:cNvPr id="320" name="テキスト ボックス 319"/>
        <xdr:cNvSpPr txBox="1"/>
      </xdr:nvSpPr>
      <xdr:spPr>
        <a:xfrm>
          <a:off x="15798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155575</xdr:rowOff>
    </xdr:from>
    <xdr:to>
      <xdr:col>22</xdr:col>
      <xdr:colOff>203200</xdr:colOff>
      <xdr:row>62</xdr:row>
      <xdr:rowOff>4233</xdr:rowOff>
    </xdr:to>
    <xdr:cxnSp macro="">
      <xdr:nvCxnSpPr>
        <xdr:cNvPr id="321" name="直線コネクタ 320"/>
        <xdr:cNvCxnSpPr/>
      </xdr:nvCxnSpPr>
      <xdr:spPr>
        <a:xfrm>
          <a:off x="14401800" y="106140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18309</xdr:rowOff>
    </xdr:from>
    <xdr:to>
      <xdr:col>22</xdr:col>
      <xdr:colOff>254000</xdr:colOff>
      <xdr:row>61</xdr:row>
      <xdr:rowOff>119909</xdr:rowOff>
    </xdr:to>
    <xdr:sp macro="" textlink="">
      <xdr:nvSpPr>
        <xdr:cNvPr id="322" name="フローチャート : 判断 321"/>
        <xdr:cNvSpPr/>
      </xdr:nvSpPr>
      <xdr:spPr>
        <a:xfrm>
          <a:off x="15240000" y="1047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130086</xdr:rowOff>
    </xdr:from>
    <xdr:ext cx="762000" cy="259045"/>
    <xdr:sp macro="" textlink="">
      <xdr:nvSpPr>
        <xdr:cNvPr id="323" name="テキスト ボックス 322"/>
        <xdr:cNvSpPr txBox="1"/>
      </xdr:nvSpPr>
      <xdr:spPr>
        <a:xfrm>
          <a:off x="14909800" y="1024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155575</xdr:rowOff>
    </xdr:from>
    <xdr:to>
      <xdr:col>21</xdr:col>
      <xdr:colOff>0</xdr:colOff>
      <xdr:row>63</xdr:row>
      <xdr:rowOff>106256</xdr:rowOff>
    </xdr:to>
    <xdr:cxnSp macro="">
      <xdr:nvCxnSpPr>
        <xdr:cNvPr id="324" name="直線コネクタ 323"/>
        <xdr:cNvCxnSpPr/>
      </xdr:nvCxnSpPr>
      <xdr:spPr>
        <a:xfrm flipV="1">
          <a:off x="13512800" y="10614025"/>
          <a:ext cx="889000" cy="29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24342</xdr:rowOff>
    </xdr:from>
    <xdr:to>
      <xdr:col>21</xdr:col>
      <xdr:colOff>50800</xdr:colOff>
      <xdr:row>61</xdr:row>
      <xdr:rowOff>125942</xdr:rowOff>
    </xdr:to>
    <xdr:sp macro="" textlink="">
      <xdr:nvSpPr>
        <xdr:cNvPr id="325" name="フローチャート : 判断 324"/>
        <xdr:cNvSpPr/>
      </xdr:nvSpPr>
      <xdr:spPr>
        <a:xfrm>
          <a:off x="14351000" y="104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136119</xdr:rowOff>
    </xdr:from>
    <xdr:ext cx="762000" cy="259045"/>
    <xdr:sp macro="" textlink="">
      <xdr:nvSpPr>
        <xdr:cNvPr id="326" name="テキスト ボックス 325"/>
        <xdr:cNvSpPr txBox="1"/>
      </xdr:nvSpPr>
      <xdr:spPr>
        <a:xfrm>
          <a:off x="14020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38418</xdr:rowOff>
    </xdr:from>
    <xdr:to>
      <xdr:col>19</xdr:col>
      <xdr:colOff>533400</xdr:colOff>
      <xdr:row>61</xdr:row>
      <xdr:rowOff>140018</xdr:rowOff>
    </xdr:to>
    <xdr:sp macro="" textlink="">
      <xdr:nvSpPr>
        <xdr:cNvPr id="327" name="フローチャート : 判断 326"/>
        <xdr:cNvSpPr/>
      </xdr:nvSpPr>
      <xdr:spPr>
        <a:xfrm>
          <a:off x="13462000" y="1049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150195</xdr:rowOff>
    </xdr:from>
    <xdr:ext cx="762000" cy="259045"/>
    <xdr:sp macro="" textlink="">
      <xdr:nvSpPr>
        <xdr:cNvPr id="328" name="テキスト ボックス 327"/>
        <xdr:cNvSpPr txBox="1"/>
      </xdr:nvSpPr>
      <xdr:spPr>
        <a:xfrm>
          <a:off x="13131800" y="1026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7726</xdr:rowOff>
    </xdr:from>
    <xdr:to>
      <xdr:col>24</xdr:col>
      <xdr:colOff>609600</xdr:colOff>
      <xdr:row>62</xdr:row>
      <xdr:rowOff>109326</xdr:rowOff>
    </xdr:to>
    <xdr:sp macro="" textlink="">
      <xdr:nvSpPr>
        <xdr:cNvPr id="334" name="円/楕円 333"/>
        <xdr:cNvSpPr/>
      </xdr:nvSpPr>
      <xdr:spPr>
        <a:xfrm>
          <a:off x="16967200" y="1063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151253</xdr:rowOff>
    </xdr:from>
    <xdr:ext cx="762000" cy="259045"/>
    <xdr:sp macro="" textlink="">
      <xdr:nvSpPr>
        <xdr:cNvPr id="335" name="定員管理の状況該当値テキスト"/>
        <xdr:cNvSpPr txBox="1"/>
      </xdr:nvSpPr>
      <xdr:spPr>
        <a:xfrm>
          <a:off x="17106900" y="10609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155046</xdr:rowOff>
    </xdr:from>
    <xdr:to>
      <xdr:col>23</xdr:col>
      <xdr:colOff>457200</xdr:colOff>
      <xdr:row>62</xdr:row>
      <xdr:rowOff>85196</xdr:rowOff>
    </xdr:to>
    <xdr:sp macro="" textlink="">
      <xdr:nvSpPr>
        <xdr:cNvPr id="336" name="円/楕円 335"/>
        <xdr:cNvSpPr/>
      </xdr:nvSpPr>
      <xdr:spPr>
        <a:xfrm>
          <a:off x="16129000" y="1061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69973</xdr:rowOff>
    </xdr:from>
    <xdr:ext cx="736600" cy="259045"/>
    <xdr:sp macro="" textlink="">
      <xdr:nvSpPr>
        <xdr:cNvPr id="337" name="テキスト ボックス 336"/>
        <xdr:cNvSpPr txBox="1"/>
      </xdr:nvSpPr>
      <xdr:spPr>
        <a:xfrm>
          <a:off x="15798800" y="10699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124883</xdr:rowOff>
    </xdr:from>
    <xdr:to>
      <xdr:col>22</xdr:col>
      <xdr:colOff>254000</xdr:colOff>
      <xdr:row>62</xdr:row>
      <xdr:rowOff>55033</xdr:rowOff>
    </xdr:to>
    <xdr:sp macro="" textlink="">
      <xdr:nvSpPr>
        <xdr:cNvPr id="338" name="円/楕円 337"/>
        <xdr:cNvSpPr/>
      </xdr:nvSpPr>
      <xdr:spPr>
        <a:xfrm>
          <a:off x="15240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39810</xdr:rowOff>
    </xdr:from>
    <xdr:ext cx="762000" cy="259045"/>
    <xdr:sp macro="" textlink="">
      <xdr:nvSpPr>
        <xdr:cNvPr id="339" name="テキスト ボックス 338"/>
        <xdr:cNvSpPr txBox="1"/>
      </xdr:nvSpPr>
      <xdr:spPr>
        <a:xfrm>
          <a:off x="14909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104775</xdr:rowOff>
    </xdr:from>
    <xdr:to>
      <xdr:col>21</xdr:col>
      <xdr:colOff>50800</xdr:colOff>
      <xdr:row>62</xdr:row>
      <xdr:rowOff>34925</xdr:rowOff>
    </xdr:to>
    <xdr:sp macro="" textlink="">
      <xdr:nvSpPr>
        <xdr:cNvPr id="340" name="円/楕円 339"/>
        <xdr:cNvSpPr/>
      </xdr:nvSpPr>
      <xdr:spPr>
        <a:xfrm>
          <a:off x="14351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19702</xdr:rowOff>
    </xdr:from>
    <xdr:ext cx="762000" cy="259045"/>
    <xdr:sp macro="" textlink="">
      <xdr:nvSpPr>
        <xdr:cNvPr id="341" name="テキスト ボックス 340"/>
        <xdr:cNvSpPr txBox="1"/>
      </xdr:nvSpPr>
      <xdr:spPr>
        <a:xfrm>
          <a:off x="14020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55456</xdr:rowOff>
    </xdr:from>
    <xdr:to>
      <xdr:col>19</xdr:col>
      <xdr:colOff>533400</xdr:colOff>
      <xdr:row>63</xdr:row>
      <xdr:rowOff>157056</xdr:rowOff>
    </xdr:to>
    <xdr:sp macro="" textlink="">
      <xdr:nvSpPr>
        <xdr:cNvPr id="342" name="円/楕円 341"/>
        <xdr:cNvSpPr/>
      </xdr:nvSpPr>
      <xdr:spPr>
        <a:xfrm>
          <a:off x="13462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141833</xdr:rowOff>
    </xdr:from>
    <xdr:ext cx="762000" cy="259045"/>
    <xdr:sp macro="" textlink="">
      <xdr:nvSpPr>
        <xdr:cNvPr id="343" name="テキスト ボックス 342"/>
        <xdr:cNvSpPr txBox="1"/>
      </xdr:nvSpPr>
      <xdr:spPr>
        <a:xfrm>
          <a:off x="13131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年度決算においては、前年度よりやや改善されたが、類似団体平均よりはやや開きがあり、高い数値となっている。これは、類似団体が着実に地方債残高等を減少させている一方、実質公債費比率は</a:t>
          </a:r>
          <a:r>
            <a:rPr kumimoji="1" lang="en-US" altLang="ja-JP" sz="1300">
              <a:latin typeface="ＭＳ Ｐゴシック"/>
            </a:rPr>
            <a:t>3</a:t>
          </a:r>
          <a:r>
            <a:rPr kumimoji="1" lang="ja-JP" altLang="en-US" sz="1300">
              <a:latin typeface="ＭＳ Ｐゴシック"/>
            </a:rPr>
            <a:t>ヵ年平均であるため、本市が平成</a:t>
          </a:r>
          <a:r>
            <a:rPr kumimoji="1" lang="en-US" altLang="ja-JP" sz="1300">
              <a:latin typeface="ＭＳ Ｐゴシック"/>
            </a:rPr>
            <a:t>26</a:t>
          </a:r>
          <a:r>
            <a:rPr kumimoji="1" lang="ja-JP" altLang="en-US" sz="1300">
              <a:latin typeface="ＭＳ Ｐゴシック"/>
            </a:rPr>
            <a:t>年度より償還を開始した第三セクター等改革推進債の影響が強まっていることが要因と考えられる。</a:t>
          </a:r>
        </a:p>
        <a:p>
          <a:r>
            <a:rPr kumimoji="1" lang="ja-JP" altLang="en-US" sz="1300">
              <a:latin typeface="ＭＳ Ｐゴシック"/>
            </a:rPr>
            <a:t>　今後は、施設の老朽化に伴う更新や統廃合などの建設事業にかかる起債も見込まれるため、中長期的な見通しのもと計画的に事業を行い、起債の発行を抑制することで、比率の改善に努めていく。</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68" name="直線コネクタ 367"/>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69"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0" name="直線コネクタ 369"/>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1"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2" name="直線コネクタ 371"/>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78740</xdr:rowOff>
    </xdr:from>
    <xdr:to>
      <xdr:col>24</xdr:col>
      <xdr:colOff>558800</xdr:colOff>
      <xdr:row>40</xdr:row>
      <xdr:rowOff>102870</xdr:rowOff>
    </xdr:to>
    <xdr:cxnSp macro="">
      <xdr:nvCxnSpPr>
        <xdr:cNvPr id="373" name="直線コネクタ 372"/>
        <xdr:cNvCxnSpPr/>
      </xdr:nvCxnSpPr>
      <xdr:spPr>
        <a:xfrm flipV="1">
          <a:off x="16179800" y="69367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77170</xdr:rowOff>
    </xdr:from>
    <xdr:ext cx="762000" cy="259045"/>
    <xdr:sp macro="" textlink="">
      <xdr:nvSpPr>
        <xdr:cNvPr id="374" name="公債費負担の状況平均値テキスト"/>
        <xdr:cNvSpPr txBox="1"/>
      </xdr:nvSpPr>
      <xdr:spPr>
        <a:xfrm>
          <a:off x="17106900" y="6592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5" name="フローチャート : 判断 374"/>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102870</xdr:rowOff>
    </xdr:from>
    <xdr:to>
      <xdr:col>23</xdr:col>
      <xdr:colOff>406400</xdr:colOff>
      <xdr:row>40</xdr:row>
      <xdr:rowOff>102870</xdr:rowOff>
    </xdr:to>
    <xdr:cxnSp macro="">
      <xdr:nvCxnSpPr>
        <xdr:cNvPr id="376" name="直線コネクタ 375"/>
        <xdr:cNvCxnSpPr/>
      </xdr:nvCxnSpPr>
      <xdr:spPr>
        <a:xfrm>
          <a:off x="15290800" y="6960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7" name="フローチャート : 判断 376"/>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7002</xdr:rowOff>
    </xdr:from>
    <xdr:ext cx="736600" cy="259045"/>
    <xdr:sp macro="" textlink="">
      <xdr:nvSpPr>
        <xdr:cNvPr id="378" name="テキスト ボックス 377"/>
        <xdr:cNvSpPr txBox="1"/>
      </xdr:nvSpPr>
      <xdr:spPr>
        <a:xfrm>
          <a:off x="15798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102870</xdr:rowOff>
    </xdr:from>
    <xdr:to>
      <xdr:col>22</xdr:col>
      <xdr:colOff>203200</xdr:colOff>
      <xdr:row>40</xdr:row>
      <xdr:rowOff>108903</xdr:rowOff>
    </xdr:to>
    <xdr:cxnSp macro="">
      <xdr:nvCxnSpPr>
        <xdr:cNvPr id="379" name="直線コネクタ 378"/>
        <xdr:cNvCxnSpPr/>
      </xdr:nvCxnSpPr>
      <xdr:spPr>
        <a:xfrm flipV="1">
          <a:off x="14401800" y="696087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33972</xdr:rowOff>
    </xdr:from>
    <xdr:to>
      <xdr:col>22</xdr:col>
      <xdr:colOff>254000</xdr:colOff>
      <xdr:row>40</xdr:row>
      <xdr:rowOff>135572</xdr:rowOff>
    </xdr:to>
    <xdr:sp macro="" textlink="">
      <xdr:nvSpPr>
        <xdr:cNvPr id="380" name="フローチャート : 判断 379"/>
        <xdr:cNvSpPr/>
      </xdr:nvSpPr>
      <xdr:spPr>
        <a:xfrm>
          <a:off x="15240000" y="689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145749</xdr:rowOff>
    </xdr:from>
    <xdr:ext cx="762000" cy="259045"/>
    <xdr:sp macro="" textlink="">
      <xdr:nvSpPr>
        <xdr:cNvPr id="381" name="テキスト ボックス 380"/>
        <xdr:cNvSpPr txBox="1"/>
      </xdr:nvSpPr>
      <xdr:spPr>
        <a:xfrm>
          <a:off x="14909800" y="666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108903</xdr:rowOff>
    </xdr:from>
    <xdr:to>
      <xdr:col>21</xdr:col>
      <xdr:colOff>0</xdr:colOff>
      <xdr:row>40</xdr:row>
      <xdr:rowOff>157163</xdr:rowOff>
    </xdr:to>
    <xdr:cxnSp macro="">
      <xdr:nvCxnSpPr>
        <xdr:cNvPr id="382" name="直線コネクタ 381"/>
        <xdr:cNvCxnSpPr/>
      </xdr:nvCxnSpPr>
      <xdr:spPr>
        <a:xfrm flipV="1">
          <a:off x="13512800" y="696690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3" name="フローチャート : 判断 382"/>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163847</xdr:rowOff>
    </xdr:from>
    <xdr:ext cx="762000" cy="259045"/>
    <xdr:sp macro="" textlink="">
      <xdr:nvSpPr>
        <xdr:cNvPr id="384" name="テキスト ボックス 383"/>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88265</xdr:rowOff>
    </xdr:from>
    <xdr:to>
      <xdr:col>19</xdr:col>
      <xdr:colOff>533400</xdr:colOff>
      <xdr:row>41</xdr:row>
      <xdr:rowOff>18415</xdr:rowOff>
    </xdr:to>
    <xdr:sp macro="" textlink="">
      <xdr:nvSpPr>
        <xdr:cNvPr id="385" name="フローチャート : 判断 384"/>
        <xdr:cNvSpPr/>
      </xdr:nvSpPr>
      <xdr:spPr>
        <a:xfrm>
          <a:off x="13462000" y="694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28592</xdr:rowOff>
    </xdr:from>
    <xdr:ext cx="762000" cy="259045"/>
    <xdr:sp macro="" textlink="">
      <xdr:nvSpPr>
        <xdr:cNvPr id="386" name="テキスト ボックス 385"/>
        <xdr:cNvSpPr txBox="1"/>
      </xdr:nvSpPr>
      <xdr:spPr>
        <a:xfrm>
          <a:off x="13131800" y="671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27940</xdr:rowOff>
    </xdr:from>
    <xdr:to>
      <xdr:col>24</xdr:col>
      <xdr:colOff>609600</xdr:colOff>
      <xdr:row>40</xdr:row>
      <xdr:rowOff>129540</xdr:rowOff>
    </xdr:to>
    <xdr:sp macro="" textlink="">
      <xdr:nvSpPr>
        <xdr:cNvPr id="392" name="円/楕円 391"/>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17</xdr:rowOff>
    </xdr:from>
    <xdr:ext cx="762000" cy="259045"/>
    <xdr:sp macro="" textlink="">
      <xdr:nvSpPr>
        <xdr:cNvPr id="393" name="公債費負担の状況該当値テキスト"/>
        <xdr:cNvSpPr txBox="1"/>
      </xdr:nvSpPr>
      <xdr:spPr>
        <a:xfrm>
          <a:off x="17106900" y="685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52070</xdr:rowOff>
    </xdr:from>
    <xdr:to>
      <xdr:col>23</xdr:col>
      <xdr:colOff>457200</xdr:colOff>
      <xdr:row>40</xdr:row>
      <xdr:rowOff>153670</xdr:rowOff>
    </xdr:to>
    <xdr:sp macro="" textlink="">
      <xdr:nvSpPr>
        <xdr:cNvPr id="394" name="円/楕円 393"/>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95" name="テキスト ボックス 394"/>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52070</xdr:rowOff>
    </xdr:from>
    <xdr:to>
      <xdr:col>22</xdr:col>
      <xdr:colOff>254000</xdr:colOff>
      <xdr:row>40</xdr:row>
      <xdr:rowOff>153670</xdr:rowOff>
    </xdr:to>
    <xdr:sp macro="" textlink="">
      <xdr:nvSpPr>
        <xdr:cNvPr id="396" name="円/楕円 395"/>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397" name="テキスト ボックス 396"/>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58103</xdr:rowOff>
    </xdr:from>
    <xdr:to>
      <xdr:col>21</xdr:col>
      <xdr:colOff>50800</xdr:colOff>
      <xdr:row>40</xdr:row>
      <xdr:rowOff>159703</xdr:rowOff>
    </xdr:to>
    <xdr:sp macro="" textlink="">
      <xdr:nvSpPr>
        <xdr:cNvPr id="398" name="円/楕円 397"/>
        <xdr:cNvSpPr/>
      </xdr:nvSpPr>
      <xdr:spPr>
        <a:xfrm>
          <a:off x="14351000" y="69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144480</xdr:rowOff>
    </xdr:from>
    <xdr:ext cx="762000" cy="259045"/>
    <xdr:sp macro="" textlink="">
      <xdr:nvSpPr>
        <xdr:cNvPr id="399" name="テキスト ボックス 398"/>
        <xdr:cNvSpPr txBox="1"/>
      </xdr:nvSpPr>
      <xdr:spPr>
        <a:xfrm>
          <a:off x="14020800" y="700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106363</xdr:rowOff>
    </xdr:from>
    <xdr:to>
      <xdr:col>19</xdr:col>
      <xdr:colOff>533400</xdr:colOff>
      <xdr:row>41</xdr:row>
      <xdr:rowOff>36513</xdr:rowOff>
    </xdr:to>
    <xdr:sp macro="" textlink="">
      <xdr:nvSpPr>
        <xdr:cNvPr id="400" name="円/楕円 399"/>
        <xdr:cNvSpPr/>
      </xdr:nvSpPr>
      <xdr:spPr>
        <a:xfrm>
          <a:off x="13462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21290</xdr:rowOff>
    </xdr:from>
    <xdr:ext cx="762000" cy="259045"/>
    <xdr:sp macro="" textlink="">
      <xdr:nvSpPr>
        <xdr:cNvPr id="401" name="テキスト ボックス 400"/>
        <xdr:cNvSpPr txBox="1"/>
      </xdr:nvSpPr>
      <xdr:spPr>
        <a:xfrm>
          <a:off x="13131800" y="705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については、前年度とほぼ横ばいの数値となっており、依然として類似団体平均を大きく上回っている。その主な要因としては、地方債残高は着実に減少しているものの、それ以上に奈良県広域消防組合の起債に伴う負担増や、基金残高や都市計画税収の減少が大きく影響していることが挙げられる。</a:t>
          </a:r>
        </a:p>
        <a:p>
          <a:r>
            <a:rPr kumimoji="1" lang="ja-JP" altLang="en-US" sz="1300">
              <a:latin typeface="ＭＳ Ｐゴシック"/>
            </a:rPr>
            <a:t>　今後は、施設の老朽化に伴う更新や統廃合などの建設事業にかかる起債も見込まれるため、中長期的な見通しのもと計画的に事業を行い、起債の発行を抑制することで、比率の改善に努めていく。</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0" name="直線コネクタ 429"/>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1"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2" name="直線コネクタ 431"/>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97070</xdr:rowOff>
    </xdr:from>
    <xdr:to>
      <xdr:col>24</xdr:col>
      <xdr:colOff>558800</xdr:colOff>
      <xdr:row>17</xdr:row>
      <xdr:rowOff>102701</xdr:rowOff>
    </xdr:to>
    <xdr:cxnSp macro="">
      <xdr:nvCxnSpPr>
        <xdr:cNvPr id="435" name="直線コネクタ 434"/>
        <xdr:cNvCxnSpPr/>
      </xdr:nvCxnSpPr>
      <xdr:spPr>
        <a:xfrm>
          <a:off x="16179800" y="3011720"/>
          <a:ext cx="8382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48573</xdr:rowOff>
    </xdr:from>
    <xdr:ext cx="762000" cy="259045"/>
    <xdr:sp macro="" textlink="">
      <xdr:nvSpPr>
        <xdr:cNvPr id="436" name="将来負担の状況平均値テキスト"/>
        <xdr:cNvSpPr txBox="1"/>
      </xdr:nvSpPr>
      <xdr:spPr>
        <a:xfrm>
          <a:off x="17106900" y="2448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7" name="フローチャート : 判断 436"/>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97070</xdr:rowOff>
    </xdr:from>
    <xdr:to>
      <xdr:col>23</xdr:col>
      <xdr:colOff>406400</xdr:colOff>
      <xdr:row>17</xdr:row>
      <xdr:rowOff>164634</xdr:rowOff>
    </xdr:to>
    <xdr:cxnSp macro="">
      <xdr:nvCxnSpPr>
        <xdr:cNvPr id="438" name="直線コネクタ 437"/>
        <xdr:cNvCxnSpPr/>
      </xdr:nvCxnSpPr>
      <xdr:spPr>
        <a:xfrm flipV="1">
          <a:off x="15290800" y="301172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39" name="フローチャート : 判断 438"/>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130150</xdr:rowOff>
    </xdr:from>
    <xdr:ext cx="736600" cy="259045"/>
    <xdr:sp macro="" textlink="">
      <xdr:nvSpPr>
        <xdr:cNvPr id="440" name="テキスト ボックス 439"/>
        <xdr:cNvSpPr txBox="1"/>
      </xdr:nvSpPr>
      <xdr:spPr>
        <a:xfrm>
          <a:off x="15798800" y="2359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164634</xdr:rowOff>
    </xdr:from>
    <xdr:to>
      <xdr:col>22</xdr:col>
      <xdr:colOff>203200</xdr:colOff>
      <xdr:row>18</xdr:row>
      <xdr:rowOff>49488</xdr:rowOff>
    </xdr:to>
    <xdr:cxnSp macro="">
      <xdr:nvCxnSpPr>
        <xdr:cNvPr id="441" name="直線コネクタ 440"/>
        <xdr:cNvCxnSpPr/>
      </xdr:nvCxnSpPr>
      <xdr:spPr>
        <a:xfrm flipV="1">
          <a:off x="14401800" y="3079284"/>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69723</xdr:rowOff>
    </xdr:from>
    <xdr:to>
      <xdr:col>22</xdr:col>
      <xdr:colOff>254000</xdr:colOff>
      <xdr:row>16</xdr:row>
      <xdr:rowOff>171323</xdr:rowOff>
    </xdr:to>
    <xdr:sp macro="" textlink="">
      <xdr:nvSpPr>
        <xdr:cNvPr id="442" name="フローチャート : 判断 441"/>
        <xdr:cNvSpPr/>
      </xdr:nvSpPr>
      <xdr:spPr>
        <a:xfrm>
          <a:off x="15240000" y="281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10050</xdr:rowOff>
    </xdr:from>
    <xdr:ext cx="762000" cy="259045"/>
    <xdr:sp macro="" textlink="">
      <xdr:nvSpPr>
        <xdr:cNvPr id="443" name="テキスト ボックス 442"/>
        <xdr:cNvSpPr txBox="1"/>
      </xdr:nvSpPr>
      <xdr:spPr>
        <a:xfrm>
          <a:off x="14909800" y="258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49488</xdr:rowOff>
    </xdr:from>
    <xdr:to>
      <xdr:col>21</xdr:col>
      <xdr:colOff>0</xdr:colOff>
      <xdr:row>18</xdr:row>
      <xdr:rowOff>161290</xdr:rowOff>
    </xdr:to>
    <xdr:cxnSp macro="">
      <xdr:nvCxnSpPr>
        <xdr:cNvPr id="444" name="直線コネクタ 443"/>
        <xdr:cNvCxnSpPr/>
      </xdr:nvCxnSpPr>
      <xdr:spPr>
        <a:xfrm flipV="1">
          <a:off x="13512800" y="3135588"/>
          <a:ext cx="889000" cy="11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31919</xdr:rowOff>
    </xdr:from>
    <xdr:to>
      <xdr:col>21</xdr:col>
      <xdr:colOff>50800</xdr:colOff>
      <xdr:row>16</xdr:row>
      <xdr:rowOff>133519</xdr:rowOff>
    </xdr:to>
    <xdr:sp macro="" textlink="">
      <xdr:nvSpPr>
        <xdr:cNvPr id="445" name="フローチャート : 判断 444"/>
        <xdr:cNvSpPr/>
      </xdr:nvSpPr>
      <xdr:spPr>
        <a:xfrm>
          <a:off x="14351000" y="27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143696</xdr:rowOff>
    </xdr:from>
    <xdr:ext cx="762000" cy="259045"/>
    <xdr:sp macro="" textlink="">
      <xdr:nvSpPr>
        <xdr:cNvPr id="446" name="テキスト ボックス 445"/>
        <xdr:cNvSpPr txBox="1"/>
      </xdr:nvSpPr>
      <xdr:spPr>
        <a:xfrm>
          <a:off x="14020800" y="254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122809</xdr:rowOff>
    </xdr:from>
    <xdr:to>
      <xdr:col>19</xdr:col>
      <xdr:colOff>533400</xdr:colOff>
      <xdr:row>17</xdr:row>
      <xdr:rowOff>52959</xdr:rowOff>
    </xdr:to>
    <xdr:sp macro="" textlink="">
      <xdr:nvSpPr>
        <xdr:cNvPr id="447" name="フローチャート : 判断 446"/>
        <xdr:cNvSpPr/>
      </xdr:nvSpPr>
      <xdr:spPr>
        <a:xfrm>
          <a:off x="13462000" y="286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63136</xdr:rowOff>
    </xdr:from>
    <xdr:ext cx="762000" cy="259045"/>
    <xdr:sp macro="" textlink="">
      <xdr:nvSpPr>
        <xdr:cNvPr id="448" name="テキスト ボックス 447"/>
        <xdr:cNvSpPr txBox="1"/>
      </xdr:nvSpPr>
      <xdr:spPr>
        <a:xfrm>
          <a:off x="13131800" y="263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51901</xdr:rowOff>
    </xdr:from>
    <xdr:to>
      <xdr:col>24</xdr:col>
      <xdr:colOff>609600</xdr:colOff>
      <xdr:row>17</xdr:row>
      <xdr:rowOff>153501</xdr:rowOff>
    </xdr:to>
    <xdr:sp macro="" textlink="">
      <xdr:nvSpPr>
        <xdr:cNvPr id="454" name="円/楕円 453"/>
        <xdr:cNvSpPr/>
      </xdr:nvSpPr>
      <xdr:spPr>
        <a:xfrm>
          <a:off x="16967200" y="296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23978</xdr:rowOff>
    </xdr:from>
    <xdr:ext cx="762000" cy="259045"/>
    <xdr:sp macro="" textlink="">
      <xdr:nvSpPr>
        <xdr:cNvPr id="455" name="将来負担の状況該当値テキスト"/>
        <xdr:cNvSpPr txBox="1"/>
      </xdr:nvSpPr>
      <xdr:spPr>
        <a:xfrm>
          <a:off x="17106900" y="2938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46270</xdr:rowOff>
    </xdr:from>
    <xdr:to>
      <xdr:col>23</xdr:col>
      <xdr:colOff>457200</xdr:colOff>
      <xdr:row>17</xdr:row>
      <xdr:rowOff>147870</xdr:rowOff>
    </xdr:to>
    <xdr:sp macro="" textlink="">
      <xdr:nvSpPr>
        <xdr:cNvPr id="456" name="円/楕円 455"/>
        <xdr:cNvSpPr/>
      </xdr:nvSpPr>
      <xdr:spPr>
        <a:xfrm>
          <a:off x="16129000" y="296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132647</xdr:rowOff>
    </xdr:from>
    <xdr:ext cx="736600" cy="259045"/>
    <xdr:sp macro="" textlink="">
      <xdr:nvSpPr>
        <xdr:cNvPr id="457" name="テキスト ボックス 456"/>
        <xdr:cNvSpPr txBox="1"/>
      </xdr:nvSpPr>
      <xdr:spPr>
        <a:xfrm>
          <a:off x="15798800" y="304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113834</xdr:rowOff>
    </xdr:from>
    <xdr:to>
      <xdr:col>22</xdr:col>
      <xdr:colOff>254000</xdr:colOff>
      <xdr:row>18</xdr:row>
      <xdr:rowOff>43984</xdr:rowOff>
    </xdr:to>
    <xdr:sp macro="" textlink="">
      <xdr:nvSpPr>
        <xdr:cNvPr id="458" name="円/楕円 457"/>
        <xdr:cNvSpPr/>
      </xdr:nvSpPr>
      <xdr:spPr>
        <a:xfrm>
          <a:off x="15240000" y="302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28761</xdr:rowOff>
    </xdr:from>
    <xdr:ext cx="762000" cy="259045"/>
    <xdr:sp macro="" textlink="">
      <xdr:nvSpPr>
        <xdr:cNvPr id="459" name="テキスト ボックス 458"/>
        <xdr:cNvSpPr txBox="1"/>
      </xdr:nvSpPr>
      <xdr:spPr>
        <a:xfrm>
          <a:off x="14909800" y="3114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170138</xdr:rowOff>
    </xdr:from>
    <xdr:to>
      <xdr:col>21</xdr:col>
      <xdr:colOff>50800</xdr:colOff>
      <xdr:row>18</xdr:row>
      <xdr:rowOff>100288</xdr:rowOff>
    </xdr:to>
    <xdr:sp macro="" textlink="">
      <xdr:nvSpPr>
        <xdr:cNvPr id="460" name="円/楕円 459"/>
        <xdr:cNvSpPr/>
      </xdr:nvSpPr>
      <xdr:spPr>
        <a:xfrm>
          <a:off x="14351000" y="308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85065</xdr:rowOff>
    </xdr:from>
    <xdr:ext cx="762000" cy="259045"/>
    <xdr:sp macro="" textlink="">
      <xdr:nvSpPr>
        <xdr:cNvPr id="461" name="テキスト ボックス 460"/>
        <xdr:cNvSpPr txBox="1"/>
      </xdr:nvSpPr>
      <xdr:spPr>
        <a:xfrm>
          <a:off x="14020800" y="31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110490</xdr:rowOff>
    </xdr:from>
    <xdr:to>
      <xdr:col>19</xdr:col>
      <xdr:colOff>533400</xdr:colOff>
      <xdr:row>19</xdr:row>
      <xdr:rowOff>40640</xdr:rowOff>
    </xdr:to>
    <xdr:sp macro="" textlink="">
      <xdr:nvSpPr>
        <xdr:cNvPr id="462" name="円/楕円 461"/>
        <xdr:cNvSpPr/>
      </xdr:nvSpPr>
      <xdr:spPr>
        <a:xfrm>
          <a:off x="13462000" y="31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25417</xdr:rowOff>
    </xdr:from>
    <xdr:ext cx="762000" cy="259045"/>
    <xdr:sp macro="" textlink="">
      <xdr:nvSpPr>
        <xdr:cNvPr id="463" name="テキスト ボックス 462"/>
        <xdr:cNvSpPr txBox="1"/>
      </xdr:nvSpPr>
      <xdr:spPr>
        <a:xfrm>
          <a:off x="13131800" y="328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奈良県桜井市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58,625
58,051
98.91
23,503,572
22,912,185
528,223
12,407,783
21,289,695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80.4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年度からは常備消防の広域化により数値は低下し、類似団体平均とほぼ同水準で推移していたが、平成</a:t>
          </a:r>
          <a:r>
            <a:rPr kumimoji="1" lang="en-US" altLang="ja-JP" sz="1300">
              <a:latin typeface="ＭＳ Ｐゴシック"/>
            </a:rPr>
            <a:t>28</a:t>
          </a:r>
          <a:r>
            <a:rPr kumimoji="1" lang="ja-JP" altLang="en-US" sz="1300">
              <a:latin typeface="ＭＳ Ｐゴシック"/>
            </a:rPr>
            <a:t>年度はやや上昇している。これは、当年度の定年退職者数が極端に多かったためであり、翌年度はまた類似団体平均と同水準に落ち着くと見込まれる。</a:t>
          </a:r>
        </a:p>
        <a:p>
          <a:r>
            <a:rPr kumimoji="1" lang="ja-JP" altLang="en-US" sz="1300">
              <a:latin typeface="ＭＳ Ｐゴシック"/>
            </a:rPr>
            <a:t>　今後も引き続き、定員管理の適正化に努めていく。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78014</xdr:rowOff>
    </xdr:from>
    <xdr:to>
      <xdr:col>7</xdr:col>
      <xdr:colOff>15875</xdr:colOff>
      <xdr:row>37</xdr:row>
      <xdr:rowOff>24130</xdr:rowOff>
    </xdr:to>
    <xdr:cxnSp macro="">
      <xdr:nvCxnSpPr>
        <xdr:cNvPr id="68" name="直線コネクタ 67"/>
        <xdr:cNvCxnSpPr/>
      </xdr:nvCxnSpPr>
      <xdr:spPr>
        <a:xfrm>
          <a:off x="3987800" y="6250214"/>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162940</xdr:rowOff>
    </xdr:from>
    <xdr:ext cx="762000" cy="259045"/>
    <xdr:sp macro="" textlink="">
      <xdr:nvSpPr>
        <xdr:cNvPr id="69" name="人件費平均値テキスト"/>
        <xdr:cNvSpPr txBox="1"/>
      </xdr:nvSpPr>
      <xdr:spPr>
        <a:xfrm>
          <a:off x="4914900" y="5992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78014</xdr:rowOff>
    </xdr:from>
    <xdr:to>
      <xdr:col>5</xdr:col>
      <xdr:colOff>549275</xdr:colOff>
      <xdr:row>37</xdr:row>
      <xdr:rowOff>30661</xdr:rowOff>
    </xdr:to>
    <xdr:cxnSp macro="">
      <xdr:nvCxnSpPr>
        <xdr:cNvPr id="71" name="直線コネクタ 70"/>
        <xdr:cNvCxnSpPr/>
      </xdr:nvCxnSpPr>
      <xdr:spPr>
        <a:xfrm flipV="1">
          <a:off x="3098800" y="6250214"/>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3" name="テキスト ボックス 72"/>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30661</xdr:rowOff>
    </xdr:from>
    <xdr:to>
      <xdr:col>4</xdr:col>
      <xdr:colOff>346075</xdr:colOff>
      <xdr:row>38</xdr:row>
      <xdr:rowOff>68217</xdr:rowOff>
    </xdr:to>
    <xdr:cxnSp macro="">
      <xdr:nvCxnSpPr>
        <xdr:cNvPr id="74" name="直線コネクタ 73"/>
        <xdr:cNvCxnSpPr/>
      </xdr:nvCxnSpPr>
      <xdr:spPr>
        <a:xfrm flipV="1">
          <a:off x="2209800" y="6374311"/>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79466</xdr:rowOff>
    </xdr:from>
    <xdr:to>
      <xdr:col>4</xdr:col>
      <xdr:colOff>396875</xdr:colOff>
      <xdr:row>37</xdr:row>
      <xdr:rowOff>9616</xdr:rowOff>
    </xdr:to>
    <xdr:sp macro="" textlink="">
      <xdr:nvSpPr>
        <xdr:cNvPr id="75" name="フローチャート : 判断 74"/>
        <xdr:cNvSpPr/>
      </xdr:nvSpPr>
      <xdr:spPr>
        <a:xfrm>
          <a:off x="3048000" y="625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19793</xdr:rowOff>
    </xdr:from>
    <xdr:ext cx="762000" cy="259045"/>
    <xdr:sp macro="" textlink="">
      <xdr:nvSpPr>
        <xdr:cNvPr id="76" name="テキスト ボックス 75"/>
        <xdr:cNvSpPr txBox="1"/>
      </xdr:nvSpPr>
      <xdr:spPr>
        <a:xfrm>
          <a:off x="2717800" y="60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68217</xdr:rowOff>
    </xdr:from>
    <xdr:to>
      <xdr:col>3</xdr:col>
      <xdr:colOff>142875</xdr:colOff>
      <xdr:row>38</xdr:row>
      <xdr:rowOff>140063</xdr:rowOff>
    </xdr:to>
    <xdr:cxnSp macro="">
      <xdr:nvCxnSpPr>
        <xdr:cNvPr id="77" name="直線コネクタ 76"/>
        <xdr:cNvCxnSpPr/>
      </xdr:nvCxnSpPr>
      <xdr:spPr>
        <a:xfrm flipV="1">
          <a:off x="1320800" y="658331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85997</xdr:rowOff>
    </xdr:from>
    <xdr:to>
      <xdr:col>3</xdr:col>
      <xdr:colOff>193675</xdr:colOff>
      <xdr:row>37</xdr:row>
      <xdr:rowOff>16147</xdr:rowOff>
    </xdr:to>
    <xdr:sp macro="" textlink="">
      <xdr:nvSpPr>
        <xdr:cNvPr id="78" name="フローチャート : 判断 77"/>
        <xdr:cNvSpPr/>
      </xdr:nvSpPr>
      <xdr:spPr>
        <a:xfrm>
          <a:off x="2159000" y="625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26324</xdr:rowOff>
    </xdr:from>
    <xdr:ext cx="762000" cy="259045"/>
    <xdr:sp macro="" textlink="">
      <xdr:nvSpPr>
        <xdr:cNvPr id="79" name="テキスト ボックス 78"/>
        <xdr:cNvSpPr txBox="1"/>
      </xdr:nvSpPr>
      <xdr:spPr>
        <a:xfrm>
          <a:off x="1828800" y="602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157843</xdr:rowOff>
    </xdr:from>
    <xdr:to>
      <xdr:col>1</xdr:col>
      <xdr:colOff>676275</xdr:colOff>
      <xdr:row>37</xdr:row>
      <xdr:rowOff>87993</xdr:rowOff>
    </xdr:to>
    <xdr:sp macro="" textlink="">
      <xdr:nvSpPr>
        <xdr:cNvPr id="80" name="フローチャート : 判断 79"/>
        <xdr:cNvSpPr/>
      </xdr:nvSpPr>
      <xdr:spPr>
        <a:xfrm>
          <a:off x="1270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98170</xdr:rowOff>
    </xdr:from>
    <xdr:ext cx="762000" cy="259045"/>
    <xdr:sp macro="" textlink="">
      <xdr:nvSpPr>
        <xdr:cNvPr id="81" name="テキスト ボックス 80"/>
        <xdr:cNvSpPr txBox="1"/>
      </xdr:nvSpPr>
      <xdr:spPr>
        <a:xfrm>
          <a:off x="939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87" name="円/楕円 86"/>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116857</xdr:rowOff>
    </xdr:from>
    <xdr:ext cx="762000" cy="259045"/>
    <xdr:sp macro="" textlink="">
      <xdr:nvSpPr>
        <xdr:cNvPr id="88" name="人件費該当値テキスト"/>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27214</xdr:rowOff>
    </xdr:from>
    <xdr:to>
      <xdr:col>5</xdr:col>
      <xdr:colOff>600075</xdr:colOff>
      <xdr:row>36</xdr:row>
      <xdr:rowOff>128814</xdr:rowOff>
    </xdr:to>
    <xdr:sp macro="" textlink="">
      <xdr:nvSpPr>
        <xdr:cNvPr id="89" name="円/楕円 88"/>
        <xdr:cNvSpPr/>
      </xdr:nvSpPr>
      <xdr:spPr>
        <a:xfrm>
          <a:off x="3937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113591</xdr:rowOff>
    </xdr:from>
    <xdr:ext cx="736600" cy="259045"/>
    <xdr:sp macro="" textlink="">
      <xdr:nvSpPr>
        <xdr:cNvPr id="90" name="テキスト ボックス 89"/>
        <xdr:cNvSpPr txBox="1"/>
      </xdr:nvSpPr>
      <xdr:spPr>
        <a:xfrm>
          <a:off x="3606800" y="628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151311</xdr:rowOff>
    </xdr:from>
    <xdr:to>
      <xdr:col>4</xdr:col>
      <xdr:colOff>396875</xdr:colOff>
      <xdr:row>37</xdr:row>
      <xdr:rowOff>81461</xdr:rowOff>
    </xdr:to>
    <xdr:sp macro="" textlink="">
      <xdr:nvSpPr>
        <xdr:cNvPr id="91" name="円/楕円 90"/>
        <xdr:cNvSpPr/>
      </xdr:nvSpPr>
      <xdr:spPr>
        <a:xfrm>
          <a:off x="30480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66238</xdr:rowOff>
    </xdr:from>
    <xdr:ext cx="762000" cy="259045"/>
    <xdr:sp macro="" textlink="">
      <xdr:nvSpPr>
        <xdr:cNvPr id="92" name="テキスト ボックス 91"/>
        <xdr:cNvSpPr txBox="1"/>
      </xdr:nvSpPr>
      <xdr:spPr>
        <a:xfrm>
          <a:off x="2717800" y="640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17417</xdr:rowOff>
    </xdr:from>
    <xdr:to>
      <xdr:col>3</xdr:col>
      <xdr:colOff>193675</xdr:colOff>
      <xdr:row>38</xdr:row>
      <xdr:rowOff>119017</xdr:rowOff>
    </xdr:to>
    <xdr:sp macro="" textlink="">
      <xdr:nvSpPr>
        <xdr:cNvPr id="93" name="円/楕円 92"/>
        <xdr:cNvSpPr/>
      </xdr:nvSpPr>
      <xdr:spPr>
        <a:xfrm>
          <a:off x="2159000" y="653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103794</xdr:rowOff>
    </xdr:from>
    <xdr:ext cx="762000" cy="259045"/>
    <xdr:sp macro="" textlink="">
      <xdr:nvSpPr>
        <xdr:cNvPr id="94" name="テキスト ボックス 93"/>
        <xdr:cNvSpPr txBox="1"/>
      </xdr:nvSpPr>
      <xdr:spPr>
        <a:xfrm>
          <a:off x="1828800" y="661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89263</xdr:rowOff>
    </xdr:from>
    <xdr:to>
      <xdr:col>1</xdr:col>
      <xdr:colOff>676275</xdr:colOff>
      <xdr:row>39</xdr:row>
      <xdr:rowOff>19413</xdr:rowOff>
    </xdr:to>
    <xdr:sp macro="" textlink="">
      <xdr:nvSpPr>
        <xdr:cNvPr id="95" name="円/楕円 94"/>
        <xdr:cNvSpPr/>
      </xdr:nvSpPr>
      <xdr:spPr>
        <a:xfrm>
          <a:off x="1270000" y="66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4190</xdr:rowOff>
    </xdr:from>
    <xdr:ext cx="762000" cy="259045"/>
    <xdr:sp macro="" textlink="">
      <xdr:nvSpPr>
        <xdr:cNvPr id="96" name="テキスト ボックス 95"/>
        <xdr:cNvSpPr txBox="1"/>
      </xdr:nvSpPr>
      <xdr:spPr>
        <a:xfrm>
          <a:off x="939800" y="669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数値は近年上昇傾向にあり、類似団体平均を大きく上回っているが、平成</a:t>
          </a:r>
          <a:r>
            <a:rPr kumimoji="1" lang="en-US" altLang="ja-JP" sz="1300">
              <a:latin typeface="ＭＳ Ｐゴシック"/>
            </a:rPr>
            <a:t>27</a:t>
          </a:r>
          <a:r>
            <a:rPr kumimoji="1" lang="ja-JP" altLang="en-US" sz="1300">
              <a:latin typeface="ＭＳ Ｐゴシック"/>
            </a:rPr>
            <a:t>年度からはやや改善され、類似団体との差が縮小している。慢性的に数値が高くなっている主な要因としては、各施設の運営経費（需用費や指定管理料）やごみ焼却炉等の管理運営委託にかかる経費が考えられるが、平成</a:t>
          </a:r>
          <a:r>
            <a:rPr kumimoji="1" lang="en-US" altLang="ja-JP" sz="1300">
              <a:latin typeface="ＭＳ Ｐゴシック"/>
            </a:rPr>
            <a:t>27</a:t>
          </a:r>
          <a:r>
            <a:rPr kumimoji="1" lang="ja-JP" altLang="en-US" sz="1300">
              <a:latin typeface="ＭＳ Ｐゴシック"/>
            </a:rPr>
            <a:t>年度からは後者の管理運営経費の一部をより適切な性質に振り替えたため、数値が減少している。</a:t>
          </a:r>
        </a:p>
        <a:p>
          <a:r>
            <a:rPr kumimoji="1" lang="ja-JP" altLang="en-US" sz="1300">
              <a:latin typeface="ＭＳ Ｐゴシック"/>
            </a:rPr>
            <a:t>　物件費についても行財政改革に基づき、引き続き徹底した経費削減に取り組んでいるところである。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133858</xdr:rowOff>
    </xdr:from>
    <xdr:to>
      <xdr:col>24</xdr:col>
      <xdr:colOff>31750</xdr:colOff>
      <xdr:row>18</xdr:row>
      <xdr:rowOff>17272</xdr:rowOff>
    </xdr:to>
    <xdr:cxnSp macro="">
      <xdr:nvCxnSpPr>
        <xdr:cNvPr id="127" name="直線コネクタ 126"/>
        <xdr:cNvCxnSpPr/>
      </xdr:nvCxnSpPr>
      <xdr:spPr>
        <a:xfrm>
          <a:off x="15671800" y="304850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51579</xdr:rowOff>
    </xdr:from>
    <xdr:ext cx="762000" cy="259045"/>
    <xdr:sp macro="" textlink="">
      <xdr:nvSpPr>
        <xdr:cNvPr id="128" name="物件費平均値テキスト"/>
        <xdr:cNvSpPr txBox="1"/>
      </xdr:nvSpPr>
      <xdr:spPr>
        <a:xfrm>
          <a:off x="16598900" y="262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133858</xdr:rowOff>
    </xdr:from>
    <xdr:to>
      <xdr:col>22</xdr:col>
      <xdr:colOff>565150</xdr:colOff>
      <xdr:row>18</xdr:row>
      <xdr:rowOff>35560</xdr:rowOff>
    </xdr:to>
    <xdr:cxnSp macro="">
      <xdr:nvCxnSpPr>
        <xdr:cNvPr id="130" name="直線コネクタ 129"/>
        <xdr:cNvCxnSpPr/>
      </xdr:nvCxnSpPr>
      <xdr:spPr>
        <a:xfrm flipV="1">
          <a:off x="14782800" y="30485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91965</xdr:rowOff>
    </xdr:from>
    <xdr:ext cx="736600" cy="259045"/>
    <xdr:sp macro="" textlink="">
      <xdr:nvSpPr>
        <xdr:cNvPr id="132" name="テキスト ボックス 131"/>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115570</xdr:rowOff>
    </xdr:from>
    <xdr:to>
      <xdr:col>21</xdr:col>
      <xdr:colOff>361950</xdr:colOff>
      <xdr:row>18</xdr:row>
      <xdr:rowOff>35560</xdr:rowOff>
    </xdr:to>
    <xdr:cxnSp macro="">
      <xdr:nvCxnSpPr>
        <xdr:cNvPr id="133" name="直線コネクタ 132"/>
        <xdr:cNvCxnSpPr/>
      </xdr:nvCxnSpPr>
      <xdr:spPr>
        <a:xfrm>
          <a:off x="13893800" y="30302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69342</xdr:rowOff>
    </xdr:from>
    <xdr:to>
      <xdr:col>21</xdr:col>
      <xdr:colOff>412750</xdr:colOff>
      <xdr:row>15</xdr:row>
      <xdr:rowOff>170942</xdr:rowOff>
    </xdr:to>
    <xdr:sp macro="" textlink="">
      <xdr:nvSpPr>
        <xdr:cNvPr id="134" name="フローチャート : 判断 133"/>
        <xdr:cNvSpPr/>
      </xdr:nvSpPr>
      <xdr:spPr>
        <a:xfrm>
          <a:off x="14732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9669</xdr:rowOff>
    </xdr:from>
    <xdr:ext cx="762000" cy="259045"/>
    <xdr:sp macro="" textlink="">
      <xdr:nvSpPr>
        <xdr:cNvPr id="135" name="テキスト ボックス 134"/>
        <xdr:cNvSpPr txBox="1"/>
      </xdr:nvSpPr>
      <xdr:spPr>
        <a:xfrm>
          <a:off x="14401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42418</xdr:rowOff>
    </xdr:from>
    <xdr:to>
      <xdr:col>20</xdr:col>
      <xdr:colOff>158750</xdr:colOff>
      <xdr:row>17</xdr:row>
      <xdr:rowOff>115570</xdr:rowOff>
    </xdr:to>
    <xdr:cxnSp macro="">
      <xdr:nvCxnSpPr>
        <xdr:cNvPr id="136" name="直線コネクタ 135"/>
        <xdr:cNvCxnSpPr/>
      </xdr:nvCxnSpPr>
      <xdr:spPr>
        <a:xfrm>
          <a:off x="13004800" y="29570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14478</xdr:rowOff>
    </xdr:from>
    <xdr:to>
      <xdr:col>20</xdr:col>
      <xdr:colOff>209550</xdr:colOff>
      <xdr:row>15</xdr:row>
      <xdr:rowOff>116078</xdr:rowOff>
    </xdr:to>
    <xdr:sp macro="" textlink="">
      <xdr:nvSpPr>
        <xdr:cNvPr id="137" name="フローチャート : 判断 136"/>
        <xdr:cNvSpPr/>
      </xdr:nvSpPr>
      <xdr:spPr>
        <a:xfrm>
          <a:off x="13843000" y="258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126255</xdr:rowOff>
    </xdr:from>
    <xdr:ext cx="762000" cy="259045"/>
    <xdr:sp macro="" textlink="">
      <xdr:nvSpPr>
        <xdr:cNvPr id="138" name="テキスト ボックス 137"/>
        <xdr:cNvSpPr txBox="1"/>
      </xdr:nvSpPr>
      <xdr:spPr>
        <a:xfrm>
          <a:off x="1351280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149352</xdr:rowOff>
    </xdr:from>
    <xdr:to>
      <xdr:col>19</xdr:col>
      <xdr:colOff>6350</xdr:colOff>
      <xdr:row>15</xdr:row>
      <xdr:rowOff>79502</xdr:rowOff>
    </xdr:to>
    <xdr:sp macro="" textlink="">
      <xdr:nvSpPr>
        <xdr:cNvPr id="139" name="フローチャート : 判断 138"/>
        <xdr:cNvSpPr/>
      </xdr:nvSpPr>
      <xdr:spPr>
        <a:xfrm>
          <a:off x="12954000" y="254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89679</xdr:rowOff>
    </xdr:from>
    <xdr:ext cx="762000" cy="259045"/>
    <xdr:sp macro="" textlink="">
      <xdr:nvSpPr>
        <xdr:cNvPr id="140" name="テキスト ボックス 139"/>
        <xdr:cNvSpPr txBox="1"/>
      </xdr:nvSpPr>
      <xdr:spPr>
        <a:xfrm>
          <a:off x="12623800" y="231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137922</xdr:rowOff>
    </xdr:from>
    <xdr:to>
      <xdr:col>24</xdr:col>
      <xdr:colOff>82550</xdr:colOff>
      <xdr:row>18</xdr:row>
      <xdr:rowOff>68072</xdr:rowOff>
    </xdr:to>
    <xdr:sp macro="" textlink="">
      <xdr:nvSpPr>
        <xdr:cNvPr id="146" name="円/楕円 145"/>
        <xdr:cNvSpPr/>
      </xdr:nvSpPr>
      <xdr:spPr>
        <a:xfrm>
          <a:off x="164592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109999</xdr:rowOff>
    </xdr:from>
    <xdr:ext cx="762000" cy="259045"/>
    <xdr:sp macro="" textlink="">
      <xdr:nvSpPr>
        <xdr:cNvPr id="147" name="物件費該当値テキスト"/>
        <xdr:cNvSpPr txBox="1"/>
      </xdr:nvSpPr>
      <xdr:spPr>
        <a:xfrm>
          <a:off x="165989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83058</xdr:rowOff>
    </xdr:from>
    <xdr:to>
      <xdr:col>22</xdr:col>
      <xdr:colOff>615950</xdr:colOff>
      <xdr:row>18</xdr:row>
      <xdr:rowOff>13208</xdr:rowOff>
    </xdr:to>
    <xdr:sp macro="" textlink="">
      <xdr:nvSpPr>
        <xdr:cNvPr id="148" name="円/楕円 147"/>
        <xdr:cNvSpPr/>
      </xdr:nvSpPr>
      <xdr:spPr>
        <a:xfrm>
          <a:off x="15621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169435</xdr:rowOff>
    </xdr:from>
    <xdr:ext cx="736600" cy="259045"/>
    <xdr:sp macro="" textlink="">
      <xdr:nvSpPr>
        <xdr:cNvPr id="149" name="テキスト ボックス 148"/>
        <xdr:cNvSpPr txBox="1"/>
      </xdr:nvSpPr>
      <xdr:spPr>
        <a:xfrm>
          <a:off x="15290800" y="308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156210</xdr:rowOff>
    </xdr:from>
    <xdr:to>
      <xdr:col>21</xdr:col>
      <xdr:colOff>412750</xdr:colOff>
      <xdr:row>18</xdr:row>
      <xdr:rowOff>86360</xdr:rowOff>
    </xdr:to>
    <xdr:sp macro="" textlink="">
      <xdr:nvSpPr>
        <xdr:cNvPr id="150" name="円/楕円 149"/>
        <xdr:cNvSpPr/>
      </xdr:nvSpPr>
      <xdr:spPr>
        <a:xfrm>
          <a:off x="14732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71137</xdr:rowOff>
    </xdr:from>
    <xdr:ext cx="762000" cy="259045"/>
    <xdr:sp macro="" textlink="">
      <xdr:nvSpPr>
        <xdr:cNvPr id="151" name="テキスト ボックス 150"/>
        <xdr:cNvSpPr txBox="1"/>
      </xdr:nvSpPr>
      <xdr:spPr>
        <a:xfrm>
          <a:off x="14401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64770</xdr:rowOff>
    </xdr:from>
    <xdr:to>
      <xdr:col>20</xdr:col>
      <xdr:colOff>209550</xdr:colOff>
      <xdr:row>17</xdr:row>
      <xdr:rowOff>166370</xdr:rowOff>
    </xdr:to>
    <xdr:sp macro="" textlink="">
      <xdr:nvSpPr>
        <xdr:cNvPr id="152" name="円/楕円 151"/>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151147</xdr:rowOff>
    </xdr:from>
    <xdr:ext cx="762000" cy="259045"/>
    <xdr:sp macro="" textlink="">
      <xdr:nvSpPr>
        <xdr:cNvPr id="153" name="テキスト ボックス 152"/>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163068</xdr:rowOff>
    </xdr:from>
    <xdr:to>
      <xdr:col>19</xdr:col>
      <xdr:colOff>6350</xdr:colOff>
      <xdr:row>17</xdr:row>
      <xdr:rowOff>93218</xdr:rowOff>
    </xdr:to>
    <xdr:sp macro="" textlink="">
      <xdr:nvSpPr>
        <xdr:cNvPr id="154" name="円/楕円 153"/>
        <xdr:cNvSpPr/>
      </xdr:nvSpPr>
      <xdr:spPr>
        <a:xfrm>
          <a:off x="12954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77995</xdr:rowOff>
    </xdr:from>
    <xdr:ext cx="762000" cy="259045"/>
    <xdr:sp macro="" textlink="">
      <xdr:nvSpPr>
        <xdr:cNvPr id="155" name="テキスト ボックス 154"/>
        <xdr:cNvSpPr txBox="1"/>
      </xdr:nvSpPr>
      <xdr:spPr>
        <a:xfrm>
          <a:off x="12623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扶助費は全国的に増加傾向にあり、本市も同様の傾向を示しているが、例年類似団体平均を上回っており、平成</a:t>
          </a:r>
          <a:r>
            <a:rPr kumimoji="1" lang="en-US" altLang="ja-JP" sz="1300">
              <a:latin typeface="ＭＳ Ｐゴシック"/>
            </a:rPr>
            <a:t>28</a:t>
          </a:r>
          <a:r>
            <a:rPr kumimoji="1" lang="ja-JP" altLang="en-US" sz="1300">
              <a:latin typeface="ＭＳ Ｐゴシック"/>
            </a:rPr>
            <a:t>年度はその乖離がさらに大きくなっている。これについては、生活保護者や高齢者の割合、障害者福祉サービスの利用率などが類似団体よりも高く、社会保障関連経費が増加していることが主な原因と考えられ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26307</xdr:rowOff>
    </xdr:from>
    <xdr:to>
      <xdr:col>7</xdr:col>
      <xdr:colOff>15875</xdr:colOff>
      <xdr:row>57</xdr:row>
      <xdr:rowOff>156935</xdr:rowOff>
    </xdr:to>
    <xdr:cxnSp macro="">
      <xdr:nvCxnSpPr>
        <xdr:cNvPr id="190" name="直線コネクタ 189"/>
        <xdr:cNvCxnSpPr/>
      </xdr:nvCxnSpPr>
      <xdr:spPr>
        <a:xfrm>
          <a:off x="3987800" y="9798957"/>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91"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165100</xdr:rowOff>
    </xdr:from>
    <xdr:to>
      <xdr:col>5</xdr:col>
      <xdr:colOff>549275</xdr:colOff>
      <xdr:row>57</xdr:row>
      <xdr:rowOff>26307</xdr:rowOff>
    </xdr:to>
    <xdr:cxnSp macro="">
      <xdr:nvCxnSpPr>
        <xdr:cNvPr id="193" name="直線コネクタ 192"/>
        <xdr:cNvCxnSpPr/>
      </xdr:nvCxnSpPr>
      <xdr:spPr>
        <a:xfrm>
          <a:off x="3098800" y="9766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154215</xdr:rowOff>
    </xdr:from>
    <xdr:to>
      <xdr:col>4</xdr:col>
      <xdr:colOff>346075</xdr:colOff>
      <xdr:row>56</xdr:row>
      <xdr:rowOff>165100</xdr:rowOff>
    </xdr:to>
    <xdr:cxnSp macro="">
      <xdr:nvCxnSpPr>
        <xdr:cNvPr id="196" name="直線コネクタ 195"/>
        <xdr:cNvCxnSpPr/>
      </xdr:nvCxnSpPr>
      <xdr:spPr>
        <a:xfrm>
          <a:off x="2209800" y="97554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155122</xdr:rowOff>
    </xdr:from>
    <xdr:to>
      <xdr:col>4</xdr:col>
      <xdr:colOff>396875</xdr:colOff>
      <xdr:row>56</xdr:row>
      <xdr:rowOff>85272</xdr:rowOff>
    </xdr:to>
    <xdr:sp macro="" textlink="">
      <xdr:nvSpPr>
        <xdr:cNvPr id="197" name="フローチャート : 判断 196"/>
        <xdr:cNvSpPr/>
      </xdr:nvSpPr>
      <xdr:spPr>
        <a:xfrm>
          <a:off x="3048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95449</xdr:rowOff>
    </xdr:from>
    <xdr:ext cx="762000" cy="259045"/>
    <xdr:sp macro="" textlink="">
      <xdr:nvSpPr>
        <xdr:cNvPr id="198" name="テキスト ボックス 197"/>
        <xdr:cNvSpPr txBox="1"/>
      </xdr:nvSpPr>
      <xdr:spPr>
        <a:xfrm>
          <a:off x="2717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99785</xdr:rowOff>
    </xdr:from>
    <xdr:to>
      <xdr:col>3</xdr:col>
      <xdr:colOff>142875</xdr:colOff>
      <xdr:row>56</xdr:row>
      <xdr:rowOff>154215</xdr:rowOff>
    </xdr:to>
    <xdr:cxnSp macro="">
      <xdr:nvCxnSpPr>
        <xdr:cNvPr id="199" name="直線コネクタ 198"/>
        <xdr:cNvCxnSpPr/>
      </xdr:nvCxnSpPr>
      <xdr:spPr>
        <a:xfrm>
          <a:off x="1320800" y="97009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0" name="フローチャート : 判断 199"/>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1" name="テキスト ボックス 200"/>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02" name="フローチャート : 判断 201"/>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168927</xdr:rowOff>
    </xdr:from>
    <xdr:ext cx="762000" cy="259045"/>
    <xdr:sp macro="" textlink="">
      <xdr:nvSpPr>
        <xdr:cNvPr id="203" name="テキスト ボックス 202"/>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106135</xdr:rowOff>
    </xdr:from>
    <xdr:to>
      <xdr:col>7</xdr:col>
      <xdr:colOff>66675</xdr:colOff>
      <xdr:row>58</xdr:row>
      <xdr:rowOff>36285</xdr:rowOff>
    </xdr:to>
    <xdr:sp macro="" textlink="">
      <xdr:nvSpPr>
        <xdr:cNvPr id="209" name="円/楕円 208"/>
        <xdr:cNvSpPr/>
      </xdr:nvSpPr>
      <xdr:spPr>
        <a:xfrm>
          <a:off x="47752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78212</xdr:rowOff>
    </xdr:from>
    <xdr:ext cx="762000" cy="259045"/>
    <xdr:sp macro="" textlink="">
      <xdr:nvSpPr>
        <xdr:cNvPr id="210" name="扶助費該当値テキスト"/>
        <xdr:cNvSpPr txBox="1"/>
      </xdr:nvSpPr>
      <xdr:spPr>
        <a:xfrm>
          <a:off x="4914900" y="985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146957</xdr:rowOff>
    </xdr:from>
    <xdr:to>
      <xdr:col>5</xdr:col>
      <xdr:colOff>600075</xdr:colOff>
      <xdr:row>57</xdr:row>
      <xdr:rowOff>77107</xdr:rowOff>
    </xdr:to>
    <xdr:sp macro="" textlink="">
      <xdr:nvSpPr>
        <xdr:cNvPr id="211" name="円/楕円 210"/>
        <xdr:cNvSpPr/>
      </xdr:nvSpPr>
      <xdr:spPr>
        <a:xfrm>
          <a:off x="3937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61884</xdr:rowOff>
    </xdr:from>
    <xdr:ext cx="736600" cy="259045"/>
    <xdr:sp macro="" textlink="">
      <xdr:nvSpPr>
        <xdr:cNvPr id="212" name="テキスト ボックス 211"/>
        <xdr:cNvSpPr txBox="1"/>
      </xdr:nvSpPr>
      <xdr:spPr>
        <a:xfrm>
          <a:off x="3606800" y="9834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114300</xdr:rowOff>
    </xdr:from>
    <xdr:to>
      <xdr:col>4</xdr:col>
      <xdr:colOff>396875</xdr:colOff>
      <xdr:row>57</xdr:row>
      <xdr:rowOff>44450</xdr:rowOff>
    </xdr:to>
    <xdr:sp macro="" textlink="">
      <xdr:nvSpPr>
        <xdr:cNvPr id="213" name="円/楕円 212"/>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29227</xdr:rowOff>
    </xdr:from>
    <xdr:ext cx="762000" cy="259045"/>
    <xdr:sp macro="" textlink="">
      <xdr:nvSpPr>
        <xdr:cNvPr id="214" name="テキスト ボックス 213"/>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103415</xdr:rowOff>
    </xdr:from>
    <xdr:to>
      <xdr:col>3</xdr:col>
      <xdr:colOff>193675</xdr:colOff>
      <xdr:row>57</xdr:row>
      <xdr:rowOff>33565</xdr:rowOff>
    </xdr:to>
    <xdr:sp macro="" textlink="">
      <xdr:nvSpPr>
        <xdr:cNvPr id="215" name="円/楕円 214"/>
        <xdr:cNvSpPr/>
      </xdr:nvSpPr>
      <xdr:spPr>
        <a:xfrm>
          <a:off x="2159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18342</xdr:rowOff>
    </xdr:from>
    <xdr:ext cx="762000" cy="259045"/>
    <xdr:sp macro="" textlink="">
      <xdr:nvSpPr>
        <xdr:cNvPr id="216" name="テキスト ボックス 215"/>
        <xdr:cNvSpPr txBox="1"/>
      </xdr:nvSpPr>
      <xdr:spPr>
        <a:xfrm>
          <a:off x="1828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48985</xdr:rowOff>
    </xdr:from>
    <xdr:to>
      <xdr:col>1</xdr:col>
      <xdr:colOff>676275</xdr:colOff>
      <xdr:row>56</xdr:row>
      <xdr:rowOff>150585</xdr:rowOff>
    </xdr:to>
    <xdr:sp macro="" textlink="">
      <xdr:nvSpPr>
        <xdr:cNvPr id="217" name="円/楕円 216"/>
        <xdr:cNvSpPr/>
      </xdr:nvSpPr>
      <xdr:spPr>
        <a:xfrm>
          <a:off x="1270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135362</xdr:rowOff>
    </xdr:from>
    <xdr:ext cx="762000" cy="259045"/>
    <xdr:sp macro="" textlink="">
      <xdr:nvSpPr>
        <xdr:cNvPr id="218" name="テキスト ボックス 217"/>
        <xdr:cNvSpPr txBox="1"/>
      </xdr:nvSpPr>
      <xdr:spPr>
        <a:xfrm>
          <a:off x="939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近年、数値は類似団体平均とほぼ同水準であったが、平成</a:t>
          </a:r>
          <a:r>
            <a:rPr kumimoji="1" lang="en-US" altLang="ja-JP" sz="1300">
              <a:latin typeface="ＭＳ Ｐゴシック"/>
            </a:rPr>
            <a:t>27</a:t>
          </a:r>
          <a:r>
            <a:rPr kumimoji="1" lang="ja-JP" altLang="en-US" sz="1300">
              <a:latin typeface="ＭＳ Ｐゴシック"/>
            </a:rPr>
            <a:t>年度からはやや高くなってきている。その主な要因としては、扶助費同様、社会保障関連経費の増加に伴い、介護保険や後期高齢者医療等の特別会計への繰出金が増加していることが挙げられる。</a:t>
          </a:r>
        </a:p>
        <a:p>
          <a:r>
            <a:rPr kumimoji="1" lang="ja-JP" altLang="en-US" sz="1300">
              <a:latin typeface="ＭＳ Ｐゴシック"/>
            </a:rPr>
            <a:t>　その他の経費についても、行財政改革に基づき、徹底した歳出削減に取り組んでいるところである。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77470</xdr:rowOff>
    </xdr:from>
    <xdr:to>
      <xdr:col>24</xdr:col>
      <xdr:colOff>31750</xdr:colOff>
      <xdr:row>57</xdr:row>
      <xdr:rowOff>146050</xdr:rowOff>
    </xdr:to>
    <xdr:cxnSp macro="">
      <xdr:nvCxnSpPr>
        <xdr:cNvPr id="251" name="直線コネクタ 250"/>
        <xdr:cNvCxnSpPr/>
      </xdr:nvCxnSpPr>
      <xdr:spPr>
        <a:xfrm>
          <a:off x="15671800" y="98501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2"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77470</xdr:rowOff>
    </xdr:from>
    <xdr:to>
      <xdr:col>22</xdr:col>
      <xdr:colOff>565150</xdr:colOff>
      <xdr:row>57</xdr:row>
      <xdr:rowOff>100330</xdr:rowOff>
    </xdr:to>
    <xdr:cxnSp macro="">
      <xdr:nvCxnSpPr>
        <xdr:cNvPr id="254" name="直線コネクタ 253"/>
        <xdr:cNvCxnSpPr/>
      </xdr:nvCxnSpPr>
      <xdr:spPr>
        <a:xfrm flipV="1">
          <a:off x="14782800" y="9850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46990</xdr:rowOff>
    </xdr:from>
    <xdr:to>
      <xdr:col>21</xdr:col>
      <xdr:colOff>361950</xdr:colOff>
      <xdr:row>57</xdr:row>
      <xdr:rowOff>100330</xdr:rowOff>
    </xdr:to>
    <xdr:cxnSp macro="">
      <xdr:nvCxnSpPr>
        <xdr:cNvPr id="257" name="直線コネクタ 256"/>
        <xdr:cNvCxnSpPr/>
      </xdr:nvCxnSpPr>
      <xdr:spPr>
        <a:xfrm>
          <a:off x="13893800" y="9819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57150</xdr:rowOff>
    </xdr:from>
    <xdr:to>
      <xdr:col>21</xdr:col>
      <xdr:colOff>412750</xdr:colOff>
      <xdr:row>57</xdr:row>
      <xdr:rowOff>158750</xdr:rowOff>
    </xdr:to>
    <xdr:sp macro="" textlink="">
      <xdr:nvSpPr>
        <xdr:cNvPr id="258" name="フローチャート : 判断 257"/>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143527</xdr:rowOff>
    </xdr:from>
    <xdr:ext cx="762000" cy="259045"/>
    <xdr:sp macro="" textlink="">
      <xdr:nvSpPr>
        <xdr:cNvPr id="259" name="テキスト ボックス 258"/>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31750</xdr:rowOff>
    </xdr:from>
    <xdr:to>
      <xdr:col>20</xdr:col>
      <xdr:colOff>158750</xdr:colOff>
      <xdr:row>57</xdr:row>
      <xdr:rowOff>46990</xdr:rowOff>
    </xdr:to>
    <xdr:cxnSp macro="">
      <xdr:nvCxnSpPr>
        <xdr:cNvPr id="260" name="直線コネクタ 259"/>
        <xdr:cNvCxnSpPr/>
      </xdr:nvCxnSpPr>
      <xdr:spPr>
        <a:xfrm>
          <a:off x="13004800" y="9804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19050</xdr:rowOff>
    </xdr:from>
    <xdr:to>
      <xdr:col>20</xdr:col>
      <xdr:colOff>209550</xdr:colOff>
      <xdr:row>57</xdr:row>
      <xdr:rowOff>120650</xdr:rowOff>
    </xdr:to>
    <xdr:sp macro="" textlink="">
      <xdr:nvSpPr>
        <xdr:cNvPr id="261" name="フローチャート : 判断 260"/>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62" name="テキスト ボックス 261"/>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63" name="フローチャート : 判断 262"/>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105427</xdr:rowOff>
    </xdr:from>
    <xdr:ext cx="762000" cy="259045"/>
    <xdr:sp macro="" textlink="">
      <xdr:nvSpPr>
        <xdr:cNvPr id="264" name="テキスト ボックス 263"/>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95250</xdr:rowOff>
    </xdr:from>
    <xdr:to>
      <xdr:col>24</xdr:col>
      <xdr:colOff>82550</xdr:colOff>
      <xdr:row>58</xdr:row>
      <xdr:rowOff>25400</xdr:rowOff>
    </xdr:to>
    <xdr:sp macro="" textlink="">
      <xdr:nvSpPr>
        <xdr:cNvPr id="270" name="円/楕円 269"/>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67327</xdr:rowOff>
    </xdr:from>
    <xdr:ext cx="762000" cy="259045"/>
    <xdr:sp macro="" textlink="">
      <xdr:nvSpPr>
        <xdr:cNvPr id="271" name="その他該当値テキスト"/>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26670</xdr:rowOff>
    </xdr:from>
    <xdr:to>
      <xdr:col>22</xdr:col>
      <xdr:colOff>615950</xdr:colOff>
      <xdr:row>57</xdr:row>
      <xdr:rowOff>128270</xdr:rowOff>
    </xdr:to>
    <xdr:sp macro="" textlink="">
      <xdr:nvSpPr>
        <xdr:cNvPr id="272" name="円/楕円 271"/>
        <xdr:cNvSpPr/>
      </xdr:nvSpPr>
      <xdr:spPr>
        <a:xfrm>
          <a:off x="15621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113047</xdr:rowOff>
    </xdr:from>
    <xdr:ext cx="736600" cy="259045"/>
    <xdr:sp macro="" textlink="">
      <xdr:nvSpPr>
        <xdr:cNvPr id="273" name="テキスト ボックス 272"/>
        <xdr:cNvSpPr txBox="1"/>
      </xdr:nvSpPr>
      <xdr:spPr>
        <a:xfrm>
          <a:off x="15290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49530</xdr:rowOff>
    </xdr:from>
    <xdr:to>
      <xdr:col>21</xdr:col>
      <xdr:colOff>412750</xdr:colOff>
      <xdr:row>57</xdr:row>
      <xdr:rowOff>151130</xdr:rowOff>
    </xdr:to>
    <xdr:sp macro="" textlink="">
      <xdr:nvSpPr>
        <xdr:cNvPr id="274" name="円/楕円 273"/>
        <xdr:cNvSpPr/>
      </xdr:nvSpPr>
      <xdr:spPr>
        <a:xfrm>
          <a:off x="14732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161307</xdr:rowOff>
    </xdr:from>
    <xdr:ext cx="762000" cy="259045"/>
    <xdr:sp macro="" textlink="">
      <xdr:nvSpPr>
        <xdr:cNvPr id="275" name="テキスト ボックス 274"/>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167640</xdr:rowOff>
    </xdr:from>
    <xdr:to>
      <xdr:col>20</xdr:col>
      <xdr:colOff>209550</xdr:colOff>
      <xdr:row>57</xdr:row>
      <xdr:rowOff>97790</xdr:rowOff>
    </xdr:to>
    <xdr:sp macro="" textlink="">
      <xdr:nvSpPr>
        <xdr:cNvPr id="276" name="円/楕円 275"/>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107967</xdr:rowOff>
    </xdr:from>
    <xdr:ext cx="762000" cy="259045"/>
    <xdr:sp macro="" textlink="">
      <xdr:nvSpPr>
        <xdr:cNvPr id="277" name="テキスト ボックス 276"/>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152400</xdr:rowOff>
    </xdr:from>
    <xdr:to>
      <xdr:col>19</xdr:col>
      <xdr:colOff>6350</xdr:colOff>
      <xdr:row>57</xdr:row>
      <xdr:rowOff>82550</xdr:rowOff>
    </xdr:to>
    <xdr:sp macro="" textlink="">
      <xdr:nvSpPr>
        <xdr:cNvPr id="278" name="円/楕円 277"/>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92727</xdr:rowOff>
    </xdr:from>
    <xdr:ext cx="762000" cy="259045"/>
    <xdr:sp macro="" textlink="">
      <xdr:nvSpPr>
        <xdr:cNvPr id="279" name="テキスト ボックス 278"/>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近年、数値は類似団体平均を下回っているが、平成</a:t>
          </a:r>
          <a:r>
            <a:rPr kumimoji="1" lang="en-US" altLang="ja-JP" sz="1300">
              <a:latin typeface="ＭＳ Ｐゴシック"/>
            </a:rPr>
            <a:t>26</a:t>
          </a:r>
          <a:r>
            <a:rPr kumimoji="1" lang="ja-JP" altLang="en-US" sz="1300">
              <a:latin typeface="ＭＳ Ｐゴシック"/>
            </a:rPr>
            <a:t>年度より大幅に上昇している。例年数値が低い要因としては、本市がし尿処理やごみ処理等を単独で行っているため、一部事務組合加入に伴う負担金等が抑制されていることが挙げられる。逆に、人件費や物件費の数値が高くなっているのはこのためである。また、平成</a:t>
          </a:r>
          <a:r>
            <a:rPr kumimoji="1" lang="en-US" altLang="ja-JP" sz="1300">
              <a:latin typeface="ＭＳ Ｐゴシック"/>
            </a:rPr>
            <a:t>26</a:t>
          </a:r>
          <a:r>
            <a:rPr kumimoji="1" lang="ja-JP" altLang="en-US" sz="1300">
              <a:latin typeface="ＭＳ Ｐゴシック"/>
            </a:rPr>
            <a:t>年度からの上昇要因としては、常備消防の広域化により、新たに負担金が発生したことが挙げられる。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46990</xdr:rowOff>
    </xdr:from>
    <xdr:to>
      <xdr:col>24</xdr:col>
      <xdr:colOff>31750</xdr:colOff>
      <xdr:row>35</xdr:row>
      <xdr:rowOff>56134</xdr:rowOff>
    </xdr:to>
    <xdr:cxnSp macro="">
      <xdr:nvCxnSpPr>
        <xdr:cNvPr id="309" name="直線コネクタ 308"/>
        <xdr:cNvCxnSpPr/>
      </xdr:nvCxnSpPr>
      <xdr:spPr>
        <a:xfrm>
          <a:off x="15671800" y="60477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11701</xdr:rowOff>
    </xdr:from>
    <xdr:ext cx="762000" cy="259045"/>
    <xdr:sp macro="" textlink="">
      <xdr:nvSpPr>
        <xdr:cNvPr id="310"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46990</xdr:rowOff>
    </xdr:from>
    <xdr:to>
      <xdr:col>22</xdr:col>
      <xdr:colOff>565150</xdr:colOff>
      <xdr:row>35</xdr:row>
      <xdr:rowOff>83566</xdr:rowOff>
    </xdr:to>
    <xdr:cxnSp macro="">
      <xdr:nvCxnSpPr>
        <xdr:cNvPr id="312" name="直線コネクタ 311"/>
        <xdr:cNvCxnSpPr/>
      </xdr:nvCxnSpPr>
      <xdr:spPr>
        <a:xfrm flipV="1">
          <a:off x="14782800" y="60477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3556</xdr:rowOff>
    </xdr:from>
    <xdr:to>
      <xdr:col>21</xdr:col>
      <xdr:colOff>361950</xdr:colOff>
      <xdr:row>35</xdr:row>
      <xdr:rowOff>83566</xdr:rowOff>
    </xdr:to>
    <xdr:cxnSp macro="">
      <xdr:nvCxnSpPr>
        <xdr:cNvPr id="315" name="直線コネクタ 314"/>
        <xdr:cNvCxnSpPr/>
      </xdr:nvCxnSpPr>
      <xdr:spPr>
        <a:xfrm>
          <a:off x="13893800" y="5832856"/>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44196</xdr:rowOff>
    </xdr:from>
    <xdr:to>
      <xdr:col>21</xdr:col>
      <xdr:colOff>412750</xdr:colOff>
      <xdr:row>36</xdr:row>
      <xdr:rowOff>145796</xdr:rowOff>
    </xdr:to>
    <xdr:sp macro="" textlink="">
      <xdr:nvSpPr>
        <xdr:cNvPr id="316" name="フローチャート : 判断 315"/>
        <xdr:cNvSpPr/>
      </xdr:nvSpPr>
      <xdr:spPr>
        <a:xfrm>
          <a:off x="14732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130573</xdr:rowOff>
    </xdr:from>
    <xdr:ext cx="762000" cy="259045"/>
    <xdr:sp macro="" textlink="">
      <xdr:nvSpPr>
        <xdr:cNvPr id="317" name="テキスト ボックス 316"/>
        <xdr:cNvSpPr txBox="1"/>
      </xdr:nvSpPr>
      <xdr:spPr>
        <a:xfrm>
          <a:off x="14401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3556</xdr:rowOff>
    </xdr:from>
    <xdr:to>
      <xdr:col>20</xdr:col>
      <xdr:colOff>158750</xdr:colOff>
      <xdr:row>34</xdr:row>
      <xdr:rowOff>3556</xdr:rowOff>
    </xdr:to>
    <xdr:cxnSp macro="">
      <xdr:nvCxnSpPr>
        <xdr:cNvPr id="318" name="直線コネクタ 317"/>
        <xdr:cNvCxnSpPr/>
      </xdr:nvCxnSpPr>
      <xdr:spPr>
        <a:xfrm>
          <a:off x="13004800" y="5832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156210</xdr:rowOff>
    </xdr:from>
    <xdr:to>
      <xdr:col>20</xdr:col>
      <xdr:colOff>209550</xdr:colOff>
      <xdr:row>36</xdr:row>
      <xdr:rowOff>86360</xdr:rowOff>
    </xdr:to>
    <xdr:sp macro="" textlink="">
      <xdr:nvSpPr>
        <xdr:cNvPr id="319" name="フローチャート : 判断 318"/>
        <xdr:cNvSpPr/>
      </xdr:nvSpPr>
      <xdr:spPr>
        <a:xfrm>
          <a:off x="13843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71137</xdr:rowOff>
    </xdr:from>
    <xdr:ext cx="762000" cy="259045"/>
    <xdr:sp macro="" textlink="">
      <xdr:nvSpPr>
        <xdr:cNvPr id="320" name="テキスト ボックス 319"/>
        <xdr:cNvSpPr txBox="1"/>
      </xdr:nvSpPr>
      <xdr:spPr>
        <a:xfrm>
          <a:off x="13512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165354</xdr:rowOff>
    </xdr:from>
    <xdr:to>
      <xdr:col>19</xdr:col>
      <xdr:colOff>6350</xdr:colOff>
      <xdr:row>36</xdr:row>
      <xdr:rowOff>95504</xdr:rowOff>
    </xdr:to>
    <xdr:sp macro="" textlink="">
      <xdr:nvSpPr>
        <xdr:cNvPr id="321" name="フローチャート : 判断 320"/>
        <xdr:cNvSpPr/>
      </xdr:nvSpPr>
      <xdr:spPr>
        <a:xfrm>
          <a:off x="12954000" y="616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80281</xdr:rowOff>
    </xdr:from>
    <xdr:ext cx="762000" cy="259045"/>
    <xdr:sp macro="" textlink="">
      <xdr:nvSpPr>
        <xdr:cNvPr id="322" name="テキスト ボックス 321"/>
        <xdr:cNvSpPr txBox="1"/>
      </xdr:nvSpPr>
      <xdr:spPr>
        <a:xfrm>
          <a:off x="126238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5334</xdr:rowOff>
    </xdr:from>
    <xdr:to>
      <xdr:col>24</xdr:col>
      <xdr:colOff>82550</xdr:colOff>
      <xdr:row>35</xdr:row>
      <xdr:rowOff>106934</xdr:rowOff>
    </xdr:to>
    <xdr:sp macro="" textlink="">
      <xdr:nvSpPr>
        <xdr:cNvPr id="328" name="円/楕円 327"/>
        <xdr:cNvSpPr/>
      </xdr:nvSpPr>
      <xdr:spPr>
        <a:xfrm>
          <a:off x="164592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21861</xdr:rowOff>
    </xdr:from>
    <xdr:ext cx="762000" cy="259045"/>
    <xdr:sp macro="" textlink="">
      <xdr:nvSpPr>
        <xdr:cNvPr id="329" name="補助費等該当値テキスト"/>
        <xdr:cNvSpPr txBox="1"/>
      </xdr:nvSpPr>
      <xdr:spPr>
        <a:xfrm>
          <a:off x="16598900" y="58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167640</xdr:rowOff>
    </xdr:from>
    <xdr:to>
      <xdr:col>22</xdr:col>
      <xdr:colOff>615950</xdr:colOff>
      <xdr:row>35</xdr:row>
      <xdr:rowOff>97790</xdr:rowOff>
    </xdr:to>
    <xdr:sp macro="" textlink="">
      <xdr:nvSpPr>
        <xdr:cNvPr id="330" name="円/楕円 329"/>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107967</xdr:rowOff>
    </xdr:from>
    <xdr:ext cx="736600" cy="259045"/>
    <xdr:sp macro="" textlink="">
      <xdr:nvSpPr>
        <xdr:cNvPr id="331" name="テキスト ボックス 330"/>
        <xdr:cNvSpPr txBox="1"/>
      </xdr:nvSpPr>
      <xdr:spPr>
        <a:xfrm>
          <a:off x="15290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32766</xdr:rowOff>
    </xdr:from>
    <xdr:to>
      <xdr:col>21</xdr:col>
      <xdr:colOff>412750</xdr:colOff>
      <xdr:row>35</xdr:row>
      <xdr:rowOff>134366</xdr:rowOff>
    </xdr:to>
    <xdr:sp macro="" textlink="">
      <xdr:nvSpPr>
        <xdr:cNvPr id="332" name="円/楕円 331"/>
        <xdr:cNvSpPr/>
      </xdr:nvSpPr>
      <xdr:spPr>
        <a:xfrm>
          <a:off x="14732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144543</xdr:rowOff>
    </xdr:from>
    <xdr:ext cx="762000" cy="259045"/>
    <xdr:sp macro="" textlink="">
      <xdr:nvSpPr>
        <xdr:cNvPr id="333" name="テキスト ボックス 332"/>
        <xdr:cNvSpPr txBox="1"/>
      </xdr:nvSpPr>
      <xdr:spPr>
        <a:xfrm>
          <a:off x="14401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124206</xdr:rowOff>
    </xdr:from>
    <xdr:to>
      <xdr:col>20</xdr:col>
      <xdr:colOff>209550</xdr:colOff>
      <xdr:row>34</xdr:row>
      <xdr:rowOff>54356</xdr:rowOff>
    </xdr:to>
    <xdr:sp macro="" textlink="">
      <xdr:nvSpPr>
        <xdr:cNvPr id="334" name="円/楕円 333"/>
        <xdr:cNvSpPr/>
      </xdr:nvSpPr>
      <xdr:spPr>
        <a:xfrm>
          <a:off x="13843000" y="57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64533</xdr:rowOff>
    </xdr:from>
    <xdr:ext cx="762000" cy="259045"/>
    <xdr:sp macro="" textlink="">
      <xdr:nvSpPr>
        <xdr:cNvPr id="335" name="テキスト ボックス 334"/>
        <xdr:cNvSpPr txBox="1"/>
      </xdr:nvSpPr>
      <xdr:spPr>
        <a:xfrm>
          <a:off x="13512800" y="555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124206</xdr:rowOff>
    </xdr:from>
    <xdr:to>
      <xdr:col>19</xdr:col>
      <xdr:colOff>6350</xdr:colOff>
      <xdr:row>34</xdr:row>
      <xdr:rowOff>54356</xdr:rowOff>
    </xdr:to>
    <xdr:sp macro="" textlink="">
      <xdr:nvSpPr>
        <xdr:cNvPr id="336" name="円/楕円 335"/>
        <xdr:cNvSpPr/>
      </xdr:nvSpPr>
      <xdr:spPr>
        <a:xfrm>
          <a:off x="12954000" y="57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64533</xdr:rowOff>
    </xdr:from>
    <xdr:ext cx="762000" cy="259045"/>
    <xdr:sp macro="" textlink="">
      <xdr:nvSpPr>
        <xdr:cNvPr id="337" name="テキスト ボックス 336"/>
        <xdr:cNvSpPr txBox="1"/>
      </xdr:nvSpPr>
      <xdr:spPr>
        <a:xfrm>
          <a:off x="12623800" y="555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近年、数値は類似団体平均を上回っているが、平成</a:t>
          </a:r>
          <a:r>
            <a:rPr kumimoji="1" lang="en-US" altLang="ja-JP" sz="1100">
              <a:latin typeface="ＭＳ Ｐゴシック"/>
            </a:rPr>
            <a:t>26</a:t>
          </a:r>
          <a:r>
            <a:rPr kumimoji="1" lang="ja-JP" altLang="en-US" sz="1100">
              <a:latin typeface="ＭＳ Ｐゴシック"/>
            </a:rPr>
            <a:t>年度からはその差がさらに大きくなってきている。慢性的に数値が高い理由としては、平成</a:t>
          </a:r>
          <a:r>
            <a:rPr kumimoji="1" lang="en-US" altLang="ja-JP" sz="1100">
              <a:latin typeface="ＭＳ Ｐゴシック"/>
            </a:rPr>
            <a:t>12</a:t>
          </a:r>
          <a:r>
            <a:rPr kumimoji="1" lang="ja-JP" altLang="en-US" sz="1100">
              <a:latin typeface="ＭＳ Ｐゴシック"/>
            </a:rPr>
            <a:t>年度から平成</a:t>
          </a:r>
          <a:r>
            <a:rPr kumimoji="1" lang="en-US" altLang="ja-JP" sz="1100">
              <a:latin typeface="ＭＳ Ｐゴシック"/>
            </a:rPr>
            <a:t>14</a:t>
          </a:r>
          <a:r>
            <a:rPr kumimoji="1" lang="ja-JP" altLang="en-US" sz="1100">
              <a:latin typeface="ＭＳ Ｐゴシック"/>
            </a:rPr>
            <a:t>年度にかけて実施したごみ処理施設建設に伴う起債の影響が挙げられるが、平成</a:t>
          </a:r>
          <a:r>
            <a:rPr kumimoji="1" lang="en-US" altLang="ja-JP" sz="1100">
              <a:latin typeface="ＭＳ Ｐゴシック"/>
            </a:rPr>
            <a:t>26</a:t>
          </a:r>
          <a:r>
            <a:rPr kumimoji="1" lang="ja-JP" altLang="en-US" sz="1100">
              <a:latin typeface="ＭＳ Ｐゴシック"/>
            </a:rPr>
            <a:t>年度からは土地開発公社解散に伴う第三セクター等改革推進債の償還が影響している。</a:t>
          </a:r>
        </a:p>
        <a:p>
          <a:r>
            <a:rPr kumimoji="1" lang="ja-JP" altLang="en-US" sz="1100">
              <a:latin typeface="ＭＳ Ｐゴシック"/>
            </a:rPr>
            <a:t>　今後も厳しい見通しとなるが、施設の老朽化に伴う更新や統廃合などの建設事業にかかる起債も見込まれるため、中長期的な見通しのもと計画的に事業を行い、起債の発行を抑制することで、比率の改善に努めていく。</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159004</xdr:rowOff>
    </xdr:from>
    <xdr:to>
      <xdr:col>7</xdr:col>
      <xdr:colOff>15875</xdr:colOff>
      <xdr:row>79</xdr:row>
      <xdr:rowOff>28702</xdr:rowOff>
    </xdr:to>
    <xdr:cxnSp macro="">
      <xdr:nvCxnSpPr>
        <xdr:cNvPr id="367" name="直線コネクタ 366"/>
        <xdr:cNvCxnSpPr/>
      </xdr:nvCxnSpPr>
      <xdr:spPr>
        <a:xfrm>
          <a:off x="3987800" y="135321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8"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159004</xdr:rowOff>
    </xdr:from>
    <xdr:to>
      <xdr:col>5</xdr:col>
      <xdr:colOff>549275</xdr:colOff>
      <xdr:row>79</xdr:row>
      <xdr:rowOff>74422</xdr:rowOff>
    </xdr:to>
    <xdr:cxnSp macro="">
      <xdr:nvCxnSpPr>
        <xdr:cNvPr id="370" name="直線コネクタ 369"/>
        <xdr:cNvCxnSpPr/>
      </xdr:nvCxnSpPr>
      <xdr:spPr>
        <a:xfrm flipV="1">
          <a:off x="3098800" y="135321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139971</xdr:rowOff>
    </xdr:from>
    <xdr:ext cx="736600" cy="259045"/>
    <xdr:sp macro="" textlink="">
      <xdr:nvSpPr>
        <xdr:cNvPr id="372" name="テキスト ボックス 371"/>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168148</xdr:rowOff>
    </xdr:from>
    <xdr:to>
      <xdr:col>4</xdr:col>
      <xdr:colOff>346075</xdr:colOff>
      <xdr:row>79</xdr:row>
      <xdr:rowOff>74422</xdr:rowOff>
    </xdr:to>
    <xdr:cxnSp macro="">
      <xdr:nvCxnSpPr>
        <xdr:cNvPr id="373" name="直線コネクタ 372"/>
        <xdr:cNvCxnSpPr/>
      </xdr:nvCxnSpPr>
      <xdr:spPr>
        <a:xfrm>
          <a:off x="2209800" y="135412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156211</xdr:rowOff>
    </xdr:from>
    <xdr:to>
      <xdr:col>4</xdr:col>
      <xdr:colOff>396875</xdr:colOff>
      <xdr:row>78</xdr:row>
      <xdr:rowOff>86361</xdr:rowOff>
    </xdr:to>
    <xdr:sp macro="" textlink="">
      <xdr:nvSpPr>
        <xdr:cNvPr id="374" name="フローチャート : 判断 373"/>
        <xdr:cNvSpPr/>
      </xdr:nvSpPr>
      <xdr:spPr>
        <a:xfrm>
          <a:off x="3048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96538</xdr:rowOff>
    </xdr:from>
    <xdr:ext cx="762000" cy="259045"/>
    <xdr:sp macro="" textlink="">
      <xdr:nvSpPr>
        <xdr:cNvPr id="375" name="テキスト ボックス 374"/>
        <xdr:cNvSpPr txBox="1"/>
      </xdr:nvSpPr>
      <xdr:spPr>
        <a:xfrm>
          <a:off x="2717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168148</xdr:rowOff>
    </xdr:from>
    <xdr:to>
      <xdr:col>3</xdr:col>
      <xdr:colOff>142875</xdr:colOff>
      <xdr:row>79</xdr:row>
      <xdr:rowOff>19558</xdr:rowOff>
    </xdr:to>
    <xdr:cxnSp macro="">
      <xdr:nvCxnSpPr>
        <xdr:cNvPr id="376" name="直線コネクタ 375"/>
        <xdr:cNvCxnSpPr/>
      </xdr:nvCxnSpPr>
      <xdr:spPr>
        <a:xfrm flipV="1">
          <a:off x="1320800" y="135412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77" name="フローチャート : 判断 376"/>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78" name="テキスト ボックス 377"/>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169926</xdr:rowOff>
    </xdr:from>
    <xdr:to>
      <xdr:col>1</xdr:col>
      <xdr:colOff>676275</xdr:colOff>
      <xdr:row>78</xdr:row>
      <xdr:rowOff>100076</xdr:rowOff>
    </xdr:to>
    <xdr:sp macro="" textlink="">
      <xdr:nvSpPr>
        <xdr:cNvPr id="379" name="フローチャート : 判断 378"/>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110253</xdr:rowOff>
    </xdr:from>
    <xdr:ext cx="762000" cy="259045"/>
    <xdr:sp macro="" textlink="">
      <xdr:nvSpPr>
        <xdr:cNvPr id="380" name="テキスト ボックス 379"/>
        <xdr:cNvSpPr txBox="1"/>
      </xdr:nvSpPr>
      <xdr:spPr>
        <a:xfrm>
          <a:off x="939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149352</xdr:rowOff>
    </xdr:from>
    <xdr:to>
      <xdr:col>7</xdr:col>
      <xdr:colOff>66675</xdr:colOff>
      <xdr:row>79</xdr:row>
      <xdr:rowOff>79502</xdr:rowOff>
    </xdr:to>
    <xdr:sp macro="" textlink="">
      <xdr:nvSpPr>
        <xdr:cNvPr id="386" name="円/楕円 385"/>
        <xdr:cNvSpPr/>
      </xdr:nvSpPr>
      <xdr:spPr>
        <a:xfrm>
          <a:off x="47752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121429</xdr:rowOff>
    </xdr:from>
    <xdr:ext cx="762000" cy="259045"/>
    <xdr:sp macro="" textlink="">
      <xdr:nvSpPr>
        <xdr:cNvPr id="387" name="公債費該当値テキスト"/>
        <xdr:cNvSpPr txBox="1"/>
      </xdr:nvSpPr>
      <xdr:spPr>
        <a:xfrm>
          <a:off x="49149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108204</xdr:rowOff>
    </xdr:from>
    <xdr:to>
      <xdr:col>5</xdr:col>
      <xdr:colOff>600075</xdr:colOff>
      <xdr:row>79</xdr:row>
      <xdr:rowOff>38354</xdr:rowOff>
    </xdr:to>
    <xdr:sp macro="" textlink="">
      <xdr:nvSpPr>
        <xdr:cNvPr id="388" name="円/楕円 387"/>
        <xdr:cNvSpPr/>
      </xdr:nvSpPr>
      <xdr:spPr>
        <a:xfrm>
          <a:off x="3937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23131</xdr:rowOff>
    </xdr:from>
    <xdr:ext cx="736600" cy="259045"/>
    <xdr:sp macro="" textlink="">
      <xdr:nvSpPr>
        <xdr:cNvPr id="389" name="テキスト ボックス 388"/>
        <xdr:cNvSpPr txBox="1"/>
      </xdr:nvSpPr>
      <xdr:spPr>
        <a:xfrm>
          <a:off x="3606800" y="1356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23622</xdr:rowOff>
    </xdr:from>
    <xdr:to>
      <xdr:col>4</xdr:col>
      <xdr:colOff>396875</xdr:colOff>
      <xdr:row>79</xdr:row>
      <xdr:rowOff>125222</xdr:rowOff>
    </xdr:to>
    <xdr:sp macro="" textlink="">
      <xdr:nvSpPr>
        <xdr:cNvPr id="390" name="円/楕円 389"/>
        <xdr:cNvSpPr/>
      </xdr:nvSpPr>
      <xdr:spPr>
        <a:xfrm>
          <a:off x="3048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109999</xdr:rowOff>
    </xdr:from>
    <xdr:ext cx="762000" cy="259045"/>
    <xdr:sp macro="" textlink="">
      <xdr:nvSpPr>
        <xdr:cNvPr id="391" name="テキスト ボックス 390"/>
        <xdr:cNvSpPr txBox="1"/>
      </xdr:nvSpPr>
      <xdr:spPr>
        <a:xfrm>
          <a:off x="2717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117348</xdr:rowOff>
    </xdr:from>
    <xdr:to>
      <xdr:col>3</xdr:col>
      <xdr:colOff>193675</xdr:colOff>
      <xdr:row>79</xdr:row>
      <xdr:rowOff>47498</xdr:rowOff>
    </xdr:to>
    <xdr:sp macro="" textlink="">
      <xdr:nvSpPr>
        <xdr:cNvPr id="392" name="円/楕円 391"/>
        <xdr:cNvSpPr/>
      </xdr:nvSpPr>
      <xdr:spPr>
        <a:xfrm>
          <a:off x="2159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32275</xdr:rowOff>
    </xdr:from>
    <xdr:ext cx="762000" cy="259045"/>
    <xdr:sp macro="" textlink="">
      <xdr:nvSpPr>
        <xdr:cNvPr id="393" name="テキスト ボックス 392"/>
        <xdr:cNvSpPr txBox="1"/>
      </xdr:nvSpPr>
      <xdr:spPr>
        <a:xfrm>
          <a:off x="1828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140208</xdr:rowOff>
    </xdr:from>
    <xdr:to>
      <xdr:col>1</xdr:col>
      <xdr:colOff>676275</xdr:colOff>
      <xdr:row>79</xdr:row>
      <xdr:rowOff>70358</xdr:rowOff>
    </xdr:to>
    <xdr:sp macro="" textlink="">
      <xdr:nvSpPr>
        <xdr:cNvPr id="394" name="円/楕円 393"/>
        <xdr:cNvSpPr/>
      </xdr:nvSpPr>
      <xdr:spPr>
        <a:xfrm>
          <a:off x="1270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55135</xdr:rowOff>
    </xdr:from>
    <xdr:ext cx="762000" cy="259045"/>
    <xdr:sp macro="" textlink="">
      <xdr:nvSpPr>
        <xdr:cNvPr id="395" name="テキスト ボックス 394"/>
        <xdr:cNvSpPr txBox="1"/>
      </xdr:nvSpPr>
      <xdr:spPr>
        <a:xfrm>
          <a:off x="939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例年、数値は類似団体平均をやや上回っているが、平成</a:t>
          </a:r>
          <a:r>
            <a:rPr kumimoji="1" lang="en-US" altLang="ja-JP" sz="1200">
              <a:latin typeface="ＭＳ Ｐゴシック"/>
            </a:rPr>
            <a:t>28</a:t>
          </a:r>
          <a:r>
            <a:rPr kumimoji="1" lang="ja-JP" altLang="en-US" sz="1200">
              <a:latin typeface="ＭＳ Ｐゴシック"/>
            </a:rPr>
            <a:t>年度は特にその乖離が大きくなっている。慢性的に数値が高い要因としては、し尿処理、ごみ処理施設等の単独運営、</a:t>
          </a:r>
          <a:r>
            <a:rPr kumimoji="1" lang="en-US" altLang="ja-JP" sz="1200">
              <a:latin typeface="ＭＳ Ｐゴシック"/>
            </a:rPr>
            <a:t>4</a:t>
          </a:r>
          <a:r>
            <a:rPr kumimoji="1" lang="ja-JP" altLang="en-US" sz="1200">
              <a:latin typeface="ＭＳ Ｐゴシック"/>
            </a:rPr>
            <a:t>箇所の公立保育所の運営、高齢者の割合や障がい者福祉サービスの利用率が高いこと等が挙げられる。なお、平成</a:t>
          </a:r>
          <a:r>
            <a:rPr kumimoji="1" lang="en-US" altLang="ja-JP" sz="1200">
              <a:latin typeface="ＭＳ Ｐゴシック"/>
            </a:rPr>
            <a:t>28</a:t>
          </a:r>
          <a:r>
            <a:rPr kumimoji="1" lang="ja-JP" altLang="en-US" sz="1200">
              <a:latin typeface="ＭＳ Ｐゴシック"/>
            </a:rPr>
            <a:t>年度の数値上昇は、それらの要因に加えて、退職手当の大幅な増加が影響したためである。</a:t>
          </a:r>
        </a:p>
        <a:p>
          <a:r>
            <a:rPr kumimoji="1" lang="ja-JP" altLang="en-US" sz="1200">
              <a:latin typeface="ＭＳ Ｐゴシック"/>
            </a:rPr>
            <a:t>　第</a:t>
          </a:r>
          <a:r>
            <a:rPr kumimoji="1" lang="en-US" altLang="ja-JP" sz="1200">
              <a:latin typeface="ＭＳ Ｐゴシック"/>
            </a:rPr>
            <a:t>2</a:t>
          </a:r>
          <a:r>
            <a:rPr kumimoji="1" lang="ja-JP" altLang="en-US" sz="1200">
              <a:latin typeface="ＭＳ Ｐゴシック"/>
            </a:rPr>
            <a:t>次行財政改革プログラム・アクションプランに基づき、特に人件費・物件費については徹底した経費削減に取り組んでいく。</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8889</xdr:rowOff>
    </xdr:from>
    <xdr:to>
      <xdr:col>24</xdr:col>
      <xdr:colOff>31750</xdr:colOff>
      <xdr:row>78</xdr:row>
      <xdr:rowOff>16511</xdr:rowOff>
    </xdr:to>
    <xdr:cxnSp macro="">
      <xdr:nvCxnSpPr>
        <xdr:cNvPr id="428" name="直線コネクタ 427"/>
        <xdr:cNvCxnSpPr/>
      </xdr:nvCxnSpPr>
      <xdr:spPr>
        <a:xfrm>
          <a:off x="15671800" y="13210539"/>
          <a:ext cx="838200" cy="17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123207</xdr:rowOff>
    </xdr:from>
    <xdr:ext cx="762000" cy="259045"/>
    <xdr:sp macro="" textlink="">
      <xdr:nvSpPr>
        <xdr:cNvPr id="429"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8889</xdr:rowOff>
    </xdr:from>
    <xdr:to>
      <xdr:col>22</xdr:col>
      <xdr:colOff>565150</xdr:colOff>
      <xdr:row>77</xdr:row>
      <xdr:rowOff>142239</xdr:rowOff>
    </xdr:to>
    <xdr:cxnSp macro="">
      <xdr:nvCxnSpPr>
        <xdr:cNvPr id="431" name="直線コネクタ 430"/>
        <xdr:cNvCxnSpPr/>
      </xdr:nvCxnSpPr>
      <xdr:spPr>
        <a:xfrm flipV="1">
          <a:off x="14782800" y="13210539"/>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168927</xdr:rowOff>
    </xdr:from>
    <xdr:ext cx="736600" cy="259045"/>
    <xdr:sp macro="" textlink="">
      <xdr:nvSpPr>
        <xdr:cNvPr id="433" name="テキスト ボックス 432"/>
        <xdr:cNvSpPr txBox="1"/>
      </xdr:nvSpPr>
      <xdr:spPr>
        <a:xfrm>
          <a:off x="15290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157480</xdr:rowOff>
    </xdr:from>
    <xdr:to>
      <xdr:col>21</xdr:col>
      <xdr:colOff>361950</xdr:colOff>
      <xdr:row>77</xdr:row>
      <xdr:rowOff>142239</xdr:rowOff>
    </xdr:to>
    <xdr:cxnSp macro="">
      <xdr:nvCxnSpPr>
        <xdr:cNvPr id="434" name="直線コネクタ 433"/>
        <xdr:cNvCxnSpPr/>
      </xdr:nvCxnSpPr>
      <xdr:spPr>
        <a:xfrm>
          <a:off x="13893800" y="13187680"/>
          <a:ext cx="88900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152400</xdr:rowOff>
    </xdr:from>
    <xdr:to>
      <xdr:col>21</xdr:col>
      <xdr:colOff>412750</xdr:colOff>
      <xdr:row>77</xdr:row>
      <xdr:rowOff>82550</xdr:rowOff>
    </xdr:to>
    <xdr:sp macro="" textlink="">
      <xdr:nvSpPr>
        <xdr:cNvPr id="435" name="フローチャート : 判断 434"/>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92727</xdr:rowOff>
    </xdr:from>
    <xdr:ext cx="762000" cy="259045"/>
    <xdr:sp macro="" textlink="">
      <xdr:nvSpPr>
        <xdr:cNvPr id="436" name="テキスト ボックス 435"/>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142239</xdr:rowOff>
    </xdr:from>
    <xdr:to>
      <xdr:col>20</xdr:col>
      <xdr:colOff>158750</xdr:colOff>
      <xdr:row>76</xdr:row>
      <xdr:rowOff>157480</xdr:rowOff>
    </xdr:to>
    <xdr:cxnSp macro="">
      <xdr:nvCxnSpPr>
        <xdr:cNvPr id="437" name="直線コネクタ 436"/>
        <xdr:cNvCxnSpPr/>
      </xdr:nvCxnSpPr>
      <xdr:spPr>
        <a:xfrm>
          <a:off x="13004800" y="131724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34289</xdr:rowOff>
    </xdr:from>
    <xdr:to>
      <xdr:col>20</xdr:col>
      <xdr:colOff>209550</xdr:colOff>
      <xdr:row>76</xdr:row>
      <xdr:rowOff>135889</xdr:rowOff>
    </xdr:to>
    <xdr:sp macro="" textlink="">
      <xdr:nvSpPr>
        <xdr:cNvPr id="438" name="フローチャート : 判断 437"/>
        <xdr:cNvSpPr/>
      </xdr:nvSpPr>
      <xdr:spPr>
        <a:xfrm>
          <a:off x="13843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146067</xdr:rowOff>
    </xdr:from>
    <xdr:ext cx="762000" cy="259045"/>
    <xdr:sp macro="" textlink="">
      <xdr:nvSpPr>
        <xdr:cNvPr id="439" name="テキスト ボックス 438"/>
        <xdr:cNvSpPr txBox="1"/>
      </xdr:nvSpPr>
      <xdr:spPr>
        <a:xfrm>
          <a:off x="13512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64770</xdr:rowOff>
    </xdr:from>
    <xdr:to>
      <xdr:col>19</xdr:col>
      <xdr:colOff>6350</xdr:colOff>
      <xdr:row>76</xdr:row>
      <xdr:rowOff>166370</xdr:rowOff>
    </xdr:to>
    <xdr:sp macro="" textlink="">
      <xdr:nvSpPr>
        <xdr:cNvPr id="440" name="フローチャート : 判断 439"/>
        <xdr:cNvSpPr/>
      </xdr:nvSpPr>
      <xdr:spPr>
        <a:xfrm>
          <a:off x="12954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5097</xdr:rowOff>
    </xdr:from>
    <xdr:ext cx="762000" cy="259045"/>
    <xdr:sp macro="" textlink="">
      <xdr:nvSpPr>
        <xdr:cNvPr id="441" name="テキスト ボックス 440"/>
        <xdr:cNvSpPr txBox="1"/>
      </xdr:nvSpPr>
      <xdr:spPr>
        <a:xfrm>
          <a:off x="12623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137161</xdr:rowOff>
    </xdr:from>
    <xdr:to>
      <xdr:col>24</xdr:col>
      <xdr:colOff>82550</xdr:colOff>
      <xdr:row>78</xdr:row>
      <xdr:rowOff>67311</xdr:rowOff>
    </xdr:to>
    <xdr:sp macro="" textlink="">
      <xdr:nvSpPr>
        <xdr:cNvPr id="447" name="円/楕円 446"/>
        <xdr:cNvSpPr/>
      </xdr:nvSpPr>
      <xdr:spPr>
        <a:xfrm>
          <a:off x="164592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109238</xdr:rowOff>
    </xdr:from>
    <xdr:ext cx="762000" cy="259045"/>
    <xdr:sp macro="" textlink="">
      <xdr:nvSpPr>
        <xdr:cNvPr id="448" name="公債費以外該当値テキスト"/>
        <xdr:cNvSpPr txBox="1"/>
      </xdr:nvSpPr>
      <xdr:spPr>
        <a:xfrm>
          <a:off x="165989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129539</xdr:rowOff>
    </xdr:from>
    <xdr:to>
      <xdr:col>22</xdr:col>
      <xdr:colOff>615950</xdr:colOff>
      <xdr:row>77</xdr:row>
      <xdr:rowOff>59689</xdr:rowOff>
    </xdr:to>
    <xdr:sp macro="" textlink="">
      <xdr:nvSpPr>
        <xdr:cNvPr id="449" name="円/楕円 448"/>
        <xdr:cNvSpPr/>
      </xdr:nvSpPr>
      <xdr:spPr>
        <a:xfrm>
          <a:off x="15621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44466</xdr:rowOff>
    </xdr:from>
    <xdr:ext cx="736600" cy="259045"/>
    <xdr:sp macro="" textlink="">
      <xdr:nvSpPr>
        <xdr:cNvPr id="450" name="テキスト ボックス 449"/>
        <xdr:cNvSpPr txBox="1"/>
      </xdr:nvSpPr>
      <xdr:spPr>
        <a:xfrm>
          <a:off x="15290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91439</xdr:rowOff>
    </xdr:from>
    <xdr:to>
      <xdr:col>21</xdr:col>
      <xdr:colOff>412750</xdr:colOff>
      <xdr:row>78</xdr:row>
      <xdr:rowOff>21589</xdr:rowOff>
    </xdr:to>
    <xdr:sp macro="" textlink="">
      <xdr:nvSpPr>
        <xdr:cNvPr id="451" name="円/楕円 450"/>
        <xdr:cNvSpPr/>
      </xdr:nvSpPr>
      <xdr:spPr>
        <a:xfrm>
          <a:off x="14732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6366</xdr:rowOff>
    </xdr:from>
    <xdr:ext cx="762000" cy="259045"/>
    <xdr:sp macro="" textlink="">
      <xdr:nvSpPr>
        <xdr:cNvPr id="452" name="テキスト ボックス 451"/>
        <xdr:cNvSpPr txBox="1"/>
      </xdr:nvSpPr>
      <xdr:spPr>
        <a:xfrm>
          <a:off x="14401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106680</xdr:rowOff>
    </xdr:from>
    <xdr:to>
      <xdr:col>20</xdr:col>
      <xdr:colOff>209550</xdr:colOff>
      <xdr:row>77</xdr:row>
      <xdr:rowOff>36830</xdr:rowOff>
    </xdr:to>
    <xdr:sp macro="" textlink="">
      <xdr:nvSpPr>
        <xdr:cNvPr id="453" name="円/楕円 452"/>
        <xdr:cNvSpPr/>
      </xdr:nvSpPr>
      <xdr:spPr>
        <a:xfrm>
          <a:off x="13843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21607</xdr:rowOff>
    </xdr:from>
    <xdr:ext cx="762000" cy="259045"/>
    <xdr:sp macro="" textlink="">
      <xdr:nvSpPr>
        <xdr:cNvPr id="454" name="テキスト ボックス 453"/>
        <xdr:cNvSpPr txBox="1"/>
      </xdr:nvSpPr>
      <xdr:spPr>
        <a:xfrm>
          <a:off x="13512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91439</xdr:rowOff>
    </xdr:from>
    <xdr:to>
      <xdr:col>19</xdr:col>
      <xdr:colOff>6350</xdr:colOff>
      <xdr:row>77</xdr:row>
      <xdr:rowOff>21589</xdr:rowOff>
    </xdr:to>
    <xdr:sp macro="" textlink="">
      <xdr:nvSpPr>
        <xdr:cNvPr id="455" name="円/楕円 454"/>
        <xdr:cNvSpPr/>
      </xdr:nvSpPr>
      <xdr:spPr>
        <a:xfrm>
          <a:off x="12954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6366</xdr:rowOff>
    </xdr:from>
    <xdr:ext cx="762000" cy="259045"/>
    <xdr:sp macro="" textlink="">
      <xdr:nvSpPr>
        <xdr:cNvPr id="456" name="テキスト ボックス 455"/>
        <xdr:cNvSpPr txBox="1"/>
      </xdr:nvSpPr>
      <xdr:spPr>
        <a:xfrm>
          <a:off x="12623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奈良県桜井市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164090</xdr:rowOff>
    </xdr:from>
    <xdr:to>
      <xdr:col>4</xdr:col>
      <xdr:colOff>1117600</xdr:colOff>
      <xdr:row>15</xdr:row>
      <xdr:rowOff>170282</xdr:rowOff>
    </xdr:to>
    <xdr:cxnSp macro="">
      <xdr:nvCxnSpPr>
        <xdr:cNvPr id="50" name="直線コネクタ 49"/>
        <xdr:cNvCxnSpPr/>
      </xdr:nvCxnSpPr>
      <xdr:spPr bwMode="auto">
        <a:xfrm flipV="1">
          <a:off x="5003800" y="2783465"/>
          <a:ext cx="647700" cy="6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161910</xdr:rowOff>
    </xdr:from>
    <xdr:ext cx="762000" cy="259045"/>
    <xdr:sp macro="" textlink="">
      <xdr:nvSpPr>
        <xdr:cNvPr id="51" name="人口1人当たり決算額の推移平均値テキスト130"/>
        <xdr:cNvSpPr txBox="1"/>
      </xdr:nvSpPr>
      <xdr:spPr>
        <a:xfrm>
          <a:off x="5740400" y="295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165138</xdr:rowOff>
    </xdr:from>
    <xdr:to>
      <xdr:col>4</xdr:col>
      <xdr:colOff>469900</xdr:colOff>
      <xdr:row>15</xdr:row>
      <xdr:rowOff>170282</xdr:rowOff>
    </xdr:to>
    <xdr:cxnSp macro="">
      <xdr:nvCxnSpPr>
        <xdr:cNvPr id="53" name="直線コネクタ 52"/>
        <xdr:cNvCxnSpPr/>
      </xdr:nvCxnSpPr>
      <xdr:spPr bwMode="auto">
        <a:xfrm>
          <a:off x="4305300" y="2784513"/>
          <a:ext cx="698500" cy="5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111466</xdr:rowOff>
    </xdr:from>
    <xdr:ext cx="736600" cy="259045"/>
    <xdr:sp macro="" textlink="">
      <xdr:nvSpPr>
        <xdr:cNvPr id="55" name="テキスト ボックス 54"/>
        <xdr:cNvSpPr txBox="1"/>
      </xdr:nvSpPr>
      <xdr:spPr>
        <a:xfrm>
          <a:off x="4622800" y="3073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165138</xdr:rowOff>
    </xdr:from>
    <xdr:to>
      <xdr:col>3</xdr:col>
      <xdr:colOff>904875</xdr:colOff>
      <xdr:row>16</xdr:row>
      <xdr:rowOff>114732</xdr:rowOff>
    </xdr:to>
    <xdr:cxnSp macro="">
      <xdr:nvCxnSpPr>
        <xdr:cNvPr id="56" name="直線コネクタ 55"/>
        <xdr:cNvCxnSpPr/>
      </xdr:nvCxnSpPr>
      <xdr:spPr bwMode="auto">
        <a:xfrm flipV="1">
          <a:off x="3606800" y="2784513"/>
          <a:ext cx="698500" cy="121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39834</xdr:rowOff>
    </xdr:from>
    <xdr:to>
      <xdr:col>3</xdr:col>
      <xdr:colOff>955675</xdr:colOff>
      <xdr:row>16</xdr:row>
      <xdr:rowOff>141434</xdr:rowOff>
    </xdr:to>
    <xdr:sp macro="" textlink="">
      <xdr:nvSpPr>
        <xdr:cNvPr id="57" name="フローチャート : 判断 56"/>
        <xdr:cNvSpPr/>
      </xdr:nvSpPr>
      <xdr:spPr bwMode="auto">
        <a:xfrm>
          <a:off x="4254500" y="28306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126211</xdr:rowOff>
    </xdr:from>
    <xdr:ext cx="762000" cy="259045"/>
    <xdr:sp macro="" textlink="">
      <xdr:nvSpPr>
        <xdr:cNvPr id="58" name="テキスト ボックス 57"/>
        <xdr:cNvSpPr txBox="1"/>
      </xdr:nvSpPr>
      <xdr:spPr>
        <a:xfrm>
          <a:off x="3924300" y="291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75,409</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94539</xdr:rowOff>
    </xdr:from>
    <xdr:to>
      <xdr:col>3</xdr:col>
      <xdr:colOff>206375</xdr:colOff>
      <xdr:row>16</xdr:row>
      <xdr:rowOff>114732</xdr:rowOff>
    </xdr:to>
    <xdr:cxnSp macro="">
      <xdr:nvCxnSpPr>
        <xdr:cNvPr id="59" name="直線コネクタ 58"/>
        <xdr:cNvCxnSpPr/>
      </xdr:nvCxnSpPr>
      <xdr:spPr bwMode="auto">
        <a:xfrm>
          <a:off x="2908300" y="2885364"/>
          <a:ext cx="698500" cy="20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104318</xdr:rowOff>
    </xdr:from>
    <xdr:to>
      <xdr:col>3</xdr:col>
      <xdr:colOff>257175</xdr:colOff>
      <xdr:row>17</xdr:row>
      <xdr:rowOff>34468</xdr:rowOff>
    </xdr:to>
    <xdr:sp macro="" textlink="">
      <xdr:nvSpPr>
        <xdr:cNvPr id="60" name="フローチャート : 判断 59"/>
        <xdr:cNvSpPr/>
      </xdr:nvSpPr>
      <xdr:spPr bwMode="auto">
        <a:xfrm>
          <a:off x="3556000" y="2895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19245</xdr:rowOff>
    </xdr:from>
    <xdr:ext cx="762000" cy="259045"/>
    <xdr:sp macro="" textlink="">
      <xdr:nvSpPr>
        <xdr:cNvPr id="61" name="テキスト ボックス 60"/>
        <xdr:cNvSpPr txBox="1"/>
      </xdr:nvSpPr>
      <xdr:spPr>
        <a:xfrm>
          <a:off x="3225800" y="298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72,024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71857</xdr:rowOff>
    </xdr:from>
    <xdr:to>
      <xdr:col>2</xdr:col>
      <xdr:colOff>692150</xdr:colOff>
      <xdr:row>17</xdr:row>
      <xdr:rowOff>2007</xdr:rowOff>
    </xdr:to>
    <xdr:sp macro="" textlink="">
      <xdr:nvSpPr>
        <xdr:cNvPr id="62" name="フローチャート : 判断 61"/>
        <xdr:cNvSpPr/>
      </xdr:nvSpPr>
      <xdr:spPr bwMode="auto">
        <a:xfrm>
          <a:off x="2857500" y="28626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158234</xdr:rowOff>
    </xdr:from>
    <xdr:ext cx="762000" cy="259045"/>
    <xdr:sp macro="" textlink="">
      <xdr:nvSpPr>
        <xdr:cNvPr id="63" name="テキスト ボックス 62"/>
        <xdr:cNvSpPr txBox="1"/>
      </xdr:nvSpPr>
      <xdr:spPr>
        <a:xfrm>
          <a:off x="2527300" y="2949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113290</xdr:rowOff>
    </xdr:from>
    <xdr:to>
      <xdr:col>5</xdr:col>
      <xdr:colOff>34925</xdr:colOff>
      <xdr:row>16</xdr:row>
      <xdr:rowOff>43440</xdr:rowOff>
    </xdr:to>
    <xdr:sp macro="" textlink="">
      <xdr:nvSpPr>
        <xdr:cNvPr id="69" name="円/楕円 68"/>
        <xdr:cNvSpPr/>
      </xdr:nvSpPr>
      <xdr:spPr bwMode="auto">
        <a:xfrm>
          <a:off x="5600700" y="2732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129817</xdr:rowOff>
    </xdr:from>
    <xdr:ext cx="762000" cy="259045"/>
    <xdr:sp macro="" textlink="">
      <xdr:nvSpPr>
        <xdr:cNvPr id="70" name="人口1人当たり決算額の推移該当値テキスト130"/>
        <xdr:cNvSpPr txBox="1"/>
      </xdr:nvSpPr>
      <xdr:spPr>
        <a:xfrm>
          <a:off x="5740400" y="25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80,553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119482</xdr:rowOff>
    </xdr:from>
    <xdr:to>
      <xdr:col>4</xdr:col>
      <xdr:colOff>520700</xdr:colOff>
      <xdr:row>16</xdr:row>
      <xdr:rowOff>49632</xdr:rowOff>
    </xdr:to>
    <xdr:sp macro="" textlink="">
      <xdr:nvSpPr>
        <xdr:cNvPr id="71" name="円/楕円 70"/>
        <xdr:cNvSpPr/>
      </xdr:nvSpPr>
      <xdr:spPr bwMode="auto">
        <a:xfrm>
          <a:off x="4953000" y="2738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59809</xdr:rowOff>
    </xdr:from>
    <xdr:ext cx="736600" cy="259045"/>
    <xdr:sp macro="" textlink="">
      <xdr:nvSpPr>
        <xdr:cNvPr id="72" name="テキスト ボックス 71"/>
        <xdr:cNvSpPr txBox="1"/>
      </xdr:nvSpPr>
      <xdr:spPr>
        <a:xfrm>
          <a:off x="4622800" y="2507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80,228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114338</xdr:rowOff>
    </xdr:from>
    <xdr:to>
      <xdr:col>3</xdr:col>
      <xdr:colOff>955675</xdr:colOff>
      <xdr:row>16</xdr:row>
      <xdr:rowOff>44488</xdr:rowOff>
    </xdr:to>
    <xdr:sp macro="" textlink="">
      <xdr:nvSpPr>
        <xdr:cNvPr id="73" name="円/楕円 72"/>
        <xdr:cNvSpPr/>
      </xdr:nvSpPr>
      <xdr:spPr bwMode="auto">
        <a:xfrm>
          <a:off x="4254500" y="2733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54665</xdr:rowOff>
    </xdr:from>
    <xdr:ext cx="762000" cy="259045"/>
    <xdr:sp macro="" textlink="">
      <xdr:nvSpPr>
        <xdr:cNvPr id="74" name="テキスト ボックス 73"/>
        <xdr:cNvSpPr txBox="1"/>
      </xdr:nvSpPr>
      <xdr:spPr>
        <a:xfrm>
          <a:off x="3924300" y="250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80,498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63932</xdr:rowOff>
    </xdr:from>
    <xdr:to>
      <xdr:col>3</xdr:col>
      <xdr:colOff>257175</xdr:colOff>
      <xdr:row>16</xdr:row>
      <xdr:rowOff>165532</xdr:rowOff>
    </xdr:to>
    <xdr:sp macro="" textlink="">
      <xdr:nvSpPr>
        <xdr:cNvPr id="75" name="円/楕円 74"/>
        <xdr:cNvSpPr/>
      </xdr:nvSpPr>
      <xdr:spPr bwMode="auto">
        <a:xfrm>
          <a:off x="3556000" y="2854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4259</xdr:rowOff>
    </xdr:from>
    <xdr:ext cx="762000" cy="259045"/>
    <xdr:sp macro="" textlink="">
      <xdr:nvSpPr>
        <xdr:cNvPr id="76" name="テキスト ボックス 75"/>
        <xdr:cNvSpPr txBox="1"/>
      </xdr:nvSpPr>
      <xdr:spPr>
        <a:xfrm>
          <a:off x="3225800" y="262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74,144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43739</xdr:rowOff>
    </xdr:from>
    <xdr:to>
      <xdr:col>2</xdr:col>
      <xdr:colOff>692150</xdr:colOff>
      <xdr:row>16</xdr:row>
      <xdr:rowOff>145339</xdr:rowOff>
    </xdr:to>
    <xdr:sp macro="" textlink="">
      <xdr:nvSpPr>
        <xdr:cNvPr id="77" name="円/楕円 76"/>
        <xdr:cNvSpPr/>
      </xdr:nvSpPr>
      <xdr:spPr bwMode="auto">
        <a:xfrm>
          <a:off x="2857500" y="2834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155516</xdr:rowOff>
    </xdr:from>
    <xdr:ext cx="762000" cy="259045"/>
    <xdr:sp macro="" textlink="">
      <xdr:nvSpPr>
        <xdr:cNvPr id="78" name="テキスト ボックス 77"/>
        <xdr:cNvSpPr txBox="1"/>
      </xdr:nvSpPr>
      <xdr:spPr>
        <a:xfrm>
          <a:off x="2527300" y="260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75,204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233375</xdr:rowOff>
    </xdr:from>
    <xdr:to>
      <xdr:col>4</xdr:col>
      <xdr:colOff>1117600</xdr:colOff>
      <xdr:row>35</xdr:row>
      <xdr:rowOff>306832</xdr:rowOff>
    </xdr:to>
    <xdr:cxnSp macro="">
      <xdr:nvCxnSpPr>
        <xdr:cNvPr id="111" name="直線コネクタ 110"/>
        <xdr:cNvCxnSpPr/>
      </xdr:nvCxnSpPr>
      <xdr:spPr bwMode="auto">
        <a:xfrm>
          <a:off x="5003800" y="6843725"/>
          <a:ext cx="647700" cy="73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291609</xdr:rowOff>
    </xdr:from>
    <xdr:ext cx="762000" cy="259045"/>
    <xdr:sp macro="" textlink="">
      <xdr:nvSpPr>
        <xdr:cNvPr id="112" name="人口1人当たり決算額の推移平均値テキスト445"/>
        <xdr:cNvSpPr txBox="1"/>
      </xdr:nvSpPr>
      <xdr:spPr>
        <a:xfrm>
          <a:off x="5740400" y="6901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203295</xdr:rowOff>
    </xdr:from>
    <xdr:to>
      <xdr:col>4</xdr:col>
      <xdr:colOff>469900</xdr:colOff>
      <xdr:row>35</xdr:row>
      <xdr:rowOff>233375</xdr:rowOff>
    </xdr:to>
    <xdr:cxnSp macro="">
      <xdr:nvCxnSpPr>
        <xdr:cNvPr id="114" name="直線コネクタ 113"/>
        <xdr:cNvCxnSpPr/>
      </xdr:nvCxnSpPr>
      <xdr:spPr bwMode="auto">
        <a:xfrm>
          <a:off x="4305300" y="6813645"/>
          <a:ext cx="698500" cy="30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26808</xdr:rowOff>
    </xdr:from>
    <xdr:ext cx="736600" cy="259045"/>
    <xdr:sp macro="" textlink="">
      <xdr:nvSpPr>
        <xdr:cNvPr id="116" name="テキスト ボックス 115"/>
        <xdr:cNvSpPr txBox="1"/>
      </xdr:nvSpPr>
      <xdr:spPr>
        <a:xfrm>
          <a:off x="4622800" y="6980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203295</xdr:rowOff>
    </xdr:from>
    <xdr:to>
      <xdr:col>3</xdr:col>
      <xdr:colOff>904875</xdr:colOff>
      <xdr:row>35</xdr:row>
      <xdr:rowOff>263893</xdr:rowOff>
    </xdr:to>
    <xdr:cxnSp macro="">
      <xdr:nvCxnSpPr>
        <xdr:cNvPr id="117" name="直線コネクタ 116"/>
        <xdr:cNvCxnSpPr/>
      </xdr:nvCxnSpPr>
      <xdr:spPr bwMode="auto">
        <a:xfrm flipV="1">
          <a:off x="3606800" y="6813645"/>
          <a:ext cx="698500" cy="60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186386</xdr:rowOff>
    </xdr:from>
    <xdr:to>
      <xdr:col>3</xdr:col>
      <xdr:colOff>955675</xdr:colOff>
      <xdr:row>35</xdr:row>
      <xdr:rowOff>287986</xdr:rowOff>
    </xdr:to>
    <xdr:sp macro="" textlink="">
      <xdr:nvSpPr>
        <xdr:cNvPr id="118" name="フローチャート : 判断 117"/>
        <xdr:cNvSpPr/>
      </xdr:nvSpPr>
      <xdr:spPr bwMode="auto">
        <a:xfrm>
          <a:off x="4254500" y="6796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272763</xdr:rowOff>
    </xdr:from>
    <xdr:ext cx="762000" cy="259045"/>
    <xdr:sp macro="" textlink="">
      <xdr:nvSpPr>
        <xdr:cNvPr id="119" name="テキスト ボックス 118"/>
        <xdr:cNvSpPr txBox="1"/>
      </xdr:nvSpPr>
      <xdr:spPr>
        <a:xfrm>
          <a:off x="3924300" y="6883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17,216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251911</xdr:rowOff>
    </xdr:from>
    <xdr:to>
      <xdr:col>3</xdr:col>
      <xdr:colOff>206375</xdr:colOff>
      <xdr:row>35</xdr:row>
      <xdr:rowOff>263893</xdr:rowOff>
    </xdr:to>
    <xdr:cxnSp macro="">
      <xdr:nvCxnSpPr>
        <xdr:cNvPr id="120" name="直線コネクタ 119"/>
        <xdr:cNvCxnSpPr/>
      </xdr:nvCxnSpPr>
      <xdr:spPr bwMode="auto">
        <a:xfrm>
          <a:off x="2908300" y="6862261"/>
          <a:ext cx="698500" cy="11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199892</xdr:rowOff>
    </xdr:from>
    <xdr:to>
      <xdr:col>3</xdr:col>
      <xdr:colOff>257175</xdr:colOff>
      <xdr:row>35</xdr:row>
      <xdr:rowOff>301492</xdr:rowOff>
    </xdr:to>
    <xdr:sp macro="" textlink="">
      <xdr:nvSpPr>
        <xdr:cNvPr id="121" name="フローチャート : 判断 120"/>
        <xdr:cNvSpPr/>
      </xdr:nvSpPr>
      <xdr:spPr bwMode="auto">
        <a:xfrm>
          <a:off x="3556000" y="6810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311669</xdr:rowOff>
    </xdr:from>
    <xdr:ext cx="762000" cy="259045"/>
    <xdr:sp macro="" textlink="">
      <xdr:nvSpPr>
        <xdr:cNvPr id="122" name="テキスト ボックス 121"/>
        <xdr:cNvSpPr txBox="1"/>
      </xdr:nvSpPr>
      <xdr:spPr>
        <a:xfrm>
          <a:off x="3225800" y="657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16,507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178480</xdr:rowOff>
    </xdr:from>
    <xdr:to>
      <xdr:col>2</xdr:col>
      <xdr:colOff>692150</xdr:colOff>
      <xdr:row>35</xdr:row>
      <xdr:rowOff>280080</xdr:rowOff>
    </xdr:to>
    <xdr:sp macro="" textlink="">
      <xdr:nvSpPr>
        <xdr:cNvPr id="123" name="フローチャート : 判断 122"/>
        <xdr:cNvSpPr/>
      </xdr:nvSpPr>
      <xdr:spPr bwMode="auto">
        <a:xfrm>
          <a:off x="2857500" y="6788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290257</xdr:rowOff>
    </xdr:from>
    <xdr:ext cx="762000" cy="259045"/>
    <xdr:sp macro="" textlink="">
      <xdr:nvSpPr>
        <xdr:cNvPr id="124" name="テキスト ボックス 123"/>
        <xdr:cNvSpPr txBox="1"/>
      </xdr:nvSpPr>
      <xdr:spPr>
        <a:xfrm>
          <a:off x="2527300" y="655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17,631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256032</xdr:rowOff>
    </xdr:from>
    <xdr:to>
      <xdr:col>5</xdr:col>
      <xdr:colOff>34925</xdr:colOff>
      <xdr:row>36</xdr:row>
      <xdr:rowOff>14732</xdr:rowOff>
    </xdr:to>
    <xdr:sp macro="" textlink="">
      <xdr:nvSpPr>
        <xdr:cNvPr id="130" name="円/楕円 129"/>
        <xdr:cNvSpPr/>
      </xdr:nvSpPr>
      <xdr:spPr bwMode="auto">
        <a:xfrm>
          <a:off x="5600700" y="6866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101109</xdr:rowOff>
    </xdr:from>
    <xdr:ext cx="762000" cy="259045"/>
    <xdr:sp macro="" textlink="">
      <xdr:nvSpPr>
        <xdr:cNvPr id="131" name="人口1人当たり決算額の推移該当値テキスト445"/>
        <xdr:cNvSpPr txBox="1"/>
      </xdr:nvSpPr>
      <xdr:spPr>
        <a:xfrm>
          <a:off x="5740400" y="6711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13,560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182575</xdr:rowOff>
    </xdr:from>
    <xdr:to>
      <xdr:col>4</xdr:col>
      <xdr:colOff>520700</xdr:colOff>
      <xdr:row>35</xdr:row>
      <xdr:rowOff>284175</xdr:rowOff>
    </xdr:to>
    <xdr:sp macro="" textlink="">
      <xdr:nvSpPr>
        <xdr:cNvPr id="132" name="円/楕円 131"/>
        <xdr:cNvSpPr/>
      </xdr:nvSpPr>
      <xdr:spPr bwMode="auto">
        <a:xfrm>
          <a:off x="4953000" y="6792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294352</xdr:rowOff>
    </xdr:from>
    <xdr:ext cx="736600" cy="259045"/>
    <xdr:sp macro="" textlink="">
      <xdr:nvSpPr>
        <xdr:cNvPr id="133" name="テキスト ボックス 132"/>
        <xdr:cNvSpPr txBox="1"/>
      </xdr:nvSpPr>
      <xdr:spPr>
        <a:xfrm>
          <a:off x="4622800" y="6561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17,416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152495</xdr:rowOff>
    </xdr:from>
    <xdr:to>
      <xdr:col>3</xdr:col>
      <xdr:colOff>955675</xdr:colOff>
      <xdr:row>35</xdr:row>
      <xdr:rowOff>254095</xdr:rowOff>
    </xdr:to>
    <xdr:sp macro="" textlink="">
      <xdr:nvSpPr>
        <xdr:cNvPr id="134" name="円/楕円 133"/>
        <xdr:cNvSpPr/>
      </xdr:nvSpPr>
      <xdr:spPr bwMode="auto">
        <a:xfrm>
          <a:off x="4254500" y="6762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264272</xdr:rowOff>
    </xdr:from>
    <xdr:ext cx="762000" cy="259045"/>
    <xdr:sp macro="" textlink="">
      <xdr:nvSpPr>
        <xdr:cNvPr id="135" name="テキスト ボックス 134"/>
        <xdr:cNvSpPr txBox="1"/>
      </xdr:nvSpPr>
      <xdr:spPr>
        <a:xfrm>
          <a:off x="3924300" y="653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18,995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213093</xdr:rowOff>
    </xdr:from>
    <xdr:to>
      <xdr:col>3</xdr:col>
      <xdr:colOff>257175</xdr:colOff>
      <xdr:row>35</xdr:row>
      <xdr:rowOff>314693</xdr:rowOff>
    </xdr:to>
    <xdr:sp macro="" textlink="">
      <xdr:nvSpPr>
        <xdr:cNvPr id="136" name="円/楕円 135"/>
        <xdr:cNvSpPr/>
      </xdr:nvSpPr>
      <xdr:spPr bwMode="auto">
        <a:xfrm>
          <a:off x="3556000" y="6823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299470</xdr:rowOff>
    </xdr:from>
    <xdr:ext cx="762000" cy="259045"/>
    <xdr:sp macro="" textlink="">
      <xdr:nvSpPr>
        <xdr:cNvPr id="137" name="テキスト ボックス 136"/>
        <xdr:cNvSpPr txBox="1"/>
      </xdr:nvSpPr>
      <xdr:spPr>
        <a:xfrm>
          <a:off x="3225800" y="690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15,814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201111</xdr:rowOff>
    </xdr:from>
    <xdr:to>
      <xdr:col>2</xdr:col>
      <xdr:colOff>692150</xdr:colOff>
      <xdr:row>35</xdr:row>
      <xdr:rowOff>302711</xdr:rowOff>
    </xdr:to>
    <xdr:sp macro="" textlink="">
      <xdr:nvSpPr>
        <xdr:cNvPr id="138" name="円/楕円 137"/>
        <xdr:cNvSpPr/>
      </xdr:nvSpPr>
      <xdr:spPr bwMode="auto">
        <a:xfrm>
          <a:off x="2857500" y="6811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287488</xdr:rowOff>
    </xdr:from>
    <xdr:ext cx="762000" cy="259045"/>
    <xdr:sp macro="" textlink="">
      <xdr:nvSpPr>
        <xdr:cNvPr id="139" name="テキスト ボックス 138"/>
        <xdr:cNvSpPr txBox="1"/>
      </xdr:nvSpPr>
      <xdr:spPr>
        <a:xfrm>
          <a:off x="2527300" y="689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16,443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奈良県桜井市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58,625
58,051
98.91
23,503,572
22,912,185
528,223
12,407,783
21,289,695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80.4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24349</xdr:rowOff>
    </xdr:from>
    <xdr:to>
      <xdr:col>6</xdr:col>
      <xdr:colOff>511175</xdr:colOff>
      <xdr:row>35</xdr:row>
      <xdr:rowOff>71577</xdr:rowOff>
    </xdr:to>
    <xdr:cxnSp macro="">
      <xdr:nvCxnSpPr>
        <xdr:cNvPr id="59" name="直線コネクタ 58"/>
        <xdr:cNvCxnSpPr/>
      </xdr:nvCxnSpPr>
      <xdr:spPr>
        <a:xfrm flipV="1">
          <a:off x="3797300" y="6025099"/>
          <a:ext cx="838200" cy="4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5308</xdr:rowOff>
    </xdr:from>
    <xdr:ext cx="534377" cy="259045"/>
    <xdr:sp macro="" textlink="">
      <xdr:nvSpPr>
        <xdr:cNvPr id="60" name="人件費平均値テキスト"/>
        <xdr:cNvSpPr txBox="1"/>
      </xdr:nvSpPr>
      <xdr:spPr>
        <a:xfrm>
          <a:off x="4686300" y="617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71577</xdr:rowOff>
    </xdr:from>
    <xdr:to>
      <xdr:col>5</xdr:col>
      <xdr:colOff>358775</xdr:colOff>
      <xdr:row>35</xdr:row>
      <xdr:rowOff>83647</xdr:rowOff>
    </xdr:to>
    <xdr:cxnSp macro="">
      <xdr:nvCxnSpPr>
        <xdr:cNvPr id="62" name="直線コネクタ 61"/>
        <xdr:cNvCxnSpPr/>
      </xdr:nvCxnSpPr>
      <xdr:spPr>
        <a:xfrm flipV="1">
          <a:off x="2908300" y="6072327"/>
          <a:ext cx="889000" cy="1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110487</xdr:rowOff>
    </xdr:from>
    <xdr:ext cx="534377" cy="259045"/>
    <xdr:sp macro="" textlink="">
      <xdr:nvSpPr>
        <xdr:cNvPr id="64" name="テキスト ボックス 63"/>
        <xdr:cNvSpPr txBox="1"/>
      </xdr:nvSpPr>
      <xdr:spPr>
        <a:xfrm>
          <a:off x="3530111" y="628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115994</xdr:rowOff>
    </xdr:from>
    <xdr:to>
      <xdr:col>4</xdr:col>
      <xdr:colOff>155575</xdr:colOff>
      <xdr:row>35</xdr:row>
      <xdr:rowOff>83647</xdr:rowOff>
    </xdr:to>
    <xdr:cxnSp macro="">
      <xdr:nvCxnSpPr>
        <xdr:cNvPr id="65" name="直線コネクタ 64"/>
        <xdr:cNvCxnSpPr/>
      </xdr:nvCxnSpPr>
      <xdr:spPr>
        <a:xfrm>
          <a:off x="2019300" y="5945294"/>
          <a:ext cx="889000" cy="13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51593</xdr:rowOff>
    </xdr:from>
    <xdr:to>
      <xdr:col>4</xdr:col>
      <xdr:colOff>206375</xdr:colOff>
      <xdr:row>35</xdr:row>
      <xdr:rowOff>153193</xdr:rowOff>
    </xdr:to>
    <xdr:sp macro="" textlink="">
      <xdr:nvSpPr>
        <xdr:cNvPr id="66" name="フローチャート : 判断 65"/>
        <xdr:cNvSpPr/>
      </xdr:nvSpPr>
      <xdr:spPr>
        <a:xfrm>
          <a:off x="2857500" y="605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144320</xdr:rowOff>
    </xdr:from>
    <xdr:ext cx="534377" cy="259045"/>
    <xdr:sp macro="" textlink="">
      <xdr:nvSpPr>
        <xdr:cNvPr id="67" name="テキスト ボックス 66"/>
        <xdr:cNvSpPr txBox="1"/>
      </xdr:nvSpPr>
      <xdr:spPr>
        <a:xfrm>
          <a:off x="2641111" y="614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64,132</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64605</xdr:rowOff>
    </xdr:from>
    <xdr:to>
      <xdr:col>2</xdr:col>
      <xdr:colOff>638175</xdr:colOff>
      <xdr:row>34</xdr:row>
      <xdr:rowOff>115994</xdr:rowOff>
    </xdr:to>
    <xdr:cxnSp macro="">
      <xdr:nvCxnSpPr>
        <xdr:cNvPr id="68" name="直線コネクタ 67"/>
        <xdr:cNvCxnSpPr/>
      </xdr:nvCxnSpPr>
      <xdr:spPr>
        <a:xfrm>
          <a:off x="1130300" y="5893905"/>
          <a:ext cx="889000" cy="5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61033</xdr:rowOff>
    </xdr:from>
    <xdr:to>
      <xdr:col>3</xdr:col>
      <xdr:colOff>3175</xdr:colOff>
      <xdr:row>35</xdr:row>
      <xdr:rowOff>162633</xdr:rowOff>
    </xdr:to>
    <xdr:sp macro="" textlink="">
      <xdr:nvSpPr>
        <xdr:cNvPr id="69" name="フローチャート : 判断 68"/>
        <xdr:cNvSpPr/>
      </xdr:nvSpPr>
      <xdr:spPr>
        <a:xfrm>
          <a:off x="1968500" y="606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153760</xdr:rowOff>
    </xdr:from>
    <xdr:ext cx="534377" cy="259045"/>
    <xdr:sp macro="" textlink="">
      <xdr:nvSpPr>
        <xdr:cNvPr id="70" name="テキスト ボックス 69"/>
        <xdr:cNvSpPr txBox="1"/>
      </xdr:nvSpPr>
      <xdr:spPr>
        <a:xfrm>
          <a:off x="1752111" y="615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16640</xdr:rowOff>
    </xdr:from>
    <xdr:to>
      <xdr:col>1</xdr:col>
      <xdr:colOff>485775</xdr:colOff>
      <xdr:row>35</xdr:row>
      <xdr:rowOff>118240</xdr:rowOff>
    </xdr:to>
    <xdr:sp macro="" textlink="">
      <xdr:nvSpPr>
        <xdr:cNvPr id="71" name="フローチャート : 判断 70"/>
        <xdr:cNvSpPr/>
      </xdr:nvSpPr>
      <xdr:spPr>
        <a:xfrm>
          <a:off x="1079500" y="601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109367</xdr:rowOff>
    </xdr:from>
    <xdr:ext cx="534377" cy="259045"/>
    <xdr:sp macro="" textlink="">
      <xdr:nvSpPr>
        <xdr:cNvPr id="72" name="テキスト ボックス 71"/>
        <xdr:cNvSpPr txBox="1"/>
      </xdr:nvSpPr>
      <xdr:spPr>
        <a:xfrm>
          <a:off x="863111" y="611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144999</xdr:rowOff>
    </xdr:from>
    <xdr:to>
      <xdr:col>6</xdr:col>
      <xdr:colOff>561975</xdr:colOff>
      <xdr:row>35</xdr:row>
      <xdr:rowOff>75149</xdr:rowOff>
    </xdr:to>
    <xdr:sp macro="" textlink="">
      <xdr:nvSpPr>
        <xdr:cNvPr id="78" name="円/楕円 77"/>
        <xdr:cNvSpPr/>
      </xdr:nvSpPr>
      <xdr:spPr>
        <a:xfrm>
          <a:off x="4584700" y="597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167876</xdr:rowOff>
    </xdr:from>
    <xdr:ext cx="534377" cy="259045"/>
    <xdr:sp macro="" textlink="">
      <xdr:nvSpPr>
        <xdr:cNvPr id="79" name="人件費該当値テキスト"/>
        <xdr:cNvSpPr txBox="1"/>
      </xdr:nvSpPr>
      <xdr:spPr>
        <a:xfrm>
          <a:off x="4686300" y="582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67,546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20777</xdr:rowOff>
    </xdr:from>
    <xdr:to>
      <xdr:col>5</xdr:col>
      <xdr:colOff>409575</xdr:colOff>
      <xdr:row>35</xdr:row>
      <xdr:rowOff>122377</xdr:rowOff>
    </xdr:to>
    <xdr:sp macro="" textlink="">
      <xdr:nvSpPr>
        <xdr:cNvPr id="80" name="円/楕円 79"/>
        <xdr:cNvSpPr/>
      </xdr:nvSpPr>
      <xdr:spPr>
        <a:xfrm>
          <a:off x="3746500" y="602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138904</xdr:rowOff>
    </xdr:from>
    <xdr:ext cx="534377" cy="259045"/>
    <xdr:sp macro="" textlink="">
      <xdr:nvSpPr>
        <xdr:cNvPr id="81" name="テキスト ボックス 80"/>
        <xdr:cNvSpPr txBox="1"/>
      </xdr:nvSpPr>
      <xdr:spPr>
        <a:xfrm>
          <a:off x="3530111" y="57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65,480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32847</xdr:rowOff>
    </xdr:from>
    <xdr:to>
      <xdr:col>4</xdr:col>
      <xdr:colOff>206375</xdr:colOff>
      <xdr:row>35</xdr:row>
      <xdr:rowOff>134447</xdr:rowOff>
    </xdr:to>
    <xdr:sp macro="" textlink="">
      <xdr:nvSpPr>
        <xdr:cNvPr id="82" name="円/楕円 81"/>
        <xdr:cNvSpPr/>
      </xdr:nvSpPr>
      <xdr:spPr>
        <a:xfrm>
          <a:off x="2857500" y="603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150974</xdr:rowOff>
    </xdr:from>
    <xdr:ext cx="534377" cy="259045"/>
    <xdr:sp macro="" textlink="">
      <xdr:nvSpPr>
        <xdr:cNvPr id="83" name="テキスト ボックス 82"/>
        <xdr:cNvSpPr txBox="1"/>
      </xdr:nvSpPr>
      <xdr:spPr>
        <a:xfrm>
          <a:off x="2641111" y="580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64,952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65194</xdr:rowOff>
    </xdr:from>
    <xdr:to>
      <xdr:col>3</xdr:col>
      <xdr:colOff>3175</xdr:colOff>
      <xdr:row>34</xdr:row>
      <xdr:rowOff>166794</xdr:rowOff>
    </xdr:to>
    <xdr:sp macro="" textlink="">
      <xdr:nvSpPr>
        <xdr:cNvPr id="84" name="円/楕円 83"/>
        <xdr:cNvSpPr/>
      </xdr:nvSpPr>
      <xdr:spPr>
        <a:xfrm>
          <a:off x="1968500" y="589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11871</xdr:rowOff>
    </xdr:from>
    <xdr:ext cx="534377" cy="259045"/>
    <xdr:sp macro="" textlink="">
      <xdr:nvSpPr>
        <xdr:cNvPr id="85" name="テキスト ボックス 84"/>
        <xdr:cNvSpPr txBox="1"/>
      </xdr:nvSpPr>
      <xdr:spPr>
        <a:xfrm>
          <a:off x="1752111" y="566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71,037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13805</xdr:rowOff>
    </xdr:from>
    <xdr:to>
      <xdr:col>1</xdr:col>
      <xdr:colOff>485775</xdr:colOff>
      <xdr:row>34</xdr:row>
      <xdr:rowOff>115405</xdr:rowOff>
    </xdr:to>
    <xdr:sp macro="" textlink="">
      <xdr:nvSpPr>
        <xdr:cNvPr id="86" name="円/楕円 85"/>
        <xdr:cNvSpPr/>
      </xdr:nvSpPr>
      <xdr:spPr>
        <a:xfrm>
          <a:off x="1079500" y="584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131932</xdr:rowOff>
    </xdr:from>
    <xdr:ext cx="534377" cy="259045"/>
    <xdr:sp macro="" textlink="">
      <xdr:nvSpPr>
        <xdr:cNvPr id="87" name="テキスト ボックス 86"/>
        <xdr:cNvSpPr txBox="1"/>
      </xdr:nvSpPr>
      <xdr:spPr>
        <a:xfrm>
          <a:off x="863111" y="561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73,285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155539</xdr:rowOff>
    </xdr:from>
    <xdr:to>
      <xdr:col>6</xdr:col>
      <xdr:colOff>511175</xdr:colOff>
      <xdr:row>52</xdr:row>
      <xdr:rowOff>158869</xdr:rowOff>
    </xdr:to>
    <xdr:cxnSp macro="">
      <xdr:nvCxnSpPr>
        <xdr:cNvPr id="119" name="直線コネクタ 118"/>
        <xdr:cNvCxnSpPr/>
      </xdr:nvCxnSpPr>
      <xdr:spPr>
        <a:xfrm>
          <a:off x="3797300" y="9070939"/>
          <a:ext cx="838200" cy="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50084</xdr:rowOff>
    </xdr:from>
    <xdr:ext cx="534377" cy="259045"/>
    <xdr:sp macro="" textlink="">
      <xdr:nvSpPr>
        <xdr:cNvPr id="120" name="物件費平均値テキスト"/>
        <xdr:cNvSpPr txBox="1"/>
      </xdr:nvSpPr>
      <xdr:spPr>
        <a:xfrm>
          <a:off x="4686300" y="9479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155539</xdr:rowOff>
    </xdr:from>
    <xdr:to>
      <xdr:col>5</xdr:col>
      <xdr:colOff>358775</xdr:colOff>
      <xdr:row>53</xdr:row>
      <xdr:rowOff>64132</xdr:rowOff>
    </xdr:to>
    <xdr:cxnSp macro="">
      <xdr:nvCxnSpPr>
        <xdr:cNvPr id="122" name="直線コネクタ 121"/>
        <xdr:cNvCxnSpPr/>
      </xdr:nvCxnSpPr>
      <xdr:spPr>
        <a:xfrm flipV="1">
          <a:off x="2908300" y="9070939"/>
          <a:ext cx="889000" cy="8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41201</xdr:rowOff>
    </xdr:from>
    <xdr:ext cx="534377" cy="259045"/>
    <xdr:sp macro="" textlink="">
      <xdr:nvSpPr>
        <xdr:cNvPr id="124" name="テキスト ボックス 123"/>
        <xdr:cNvSpPr txBox="1"/>
      </xdr:nvSpPr>
      <xdr:spPr>
        <a:xfrm>
          <a:off x="3530111" y="964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64132</xdr:rowOff>
    </xdr:from>
    <xdr:to>
      <xdr:col>4</xdr:col>
      <xdr:colOff>155575</xdr:colOff>
      <xdr:row>54</xdr:row>
      <xdr:rowOff>9529</xdr:rowOff>
    </xdr:to>
    <xdr:cxnSp macro="">
      <xdr:nvCxnSpPr>
        <xdr:cNvPr id="125" name="直線コネクタ 124"/>
        <xdr:cNvCxnSpPr/>
      </xdr:nvCxnSpPr>
      <xdr:spPr>
        <a:xfrm flipV="1">
          <a:off x="2019300" y="9150982"/>
          <a:ext cx="889000" cy="11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140106</xdr:rowOff>
    </xdr:from>
    <xdr:to>
      <xdr:col>4</xdr:col>
      <xdr:colOff>206375</xdr:colOff>
      <xdr:row>56</xdr:row>
      <xdr:rowOff>70256</xdr:rowOff>
    </xdr:to>
    <xdr:sp macro="" textlink="">
      <xdr:nvSpPr>
        <xdr:cNvPr id="126" name="フローチャート : 判断 125"/>
        <xdr:cNvSpPr/>
      </xdr:nvSpPr>
      <xdr:spPr>
        <a:xfrm>
          <a:off x="2857500" y="956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61383</xdr:rowOff>
    </xdr:from>
    <xdr:ext cx="534377" cy="259045"/>
    <xdr:sp macro="" textlink="">
      <xdr:nvSpPr>
        <xdr:cNvPr id="127" name="テキスト ボックス 126"/>
        <xdr:cNvSpPr txBox="1"/>
      </xdr:nvSpPr>
      <xdr:spPr>
        <a:xfrm>
          <a:off x="2641111" y="966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48,182</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9529</xdr:rowOff>
    </xdr:from>
    <xdr:to>
      <xdr:col>2</xdr:col>
      <xdr:colOff>638175</xdr:colOff>
      <xdr:row>54</xdr:row>
      <xdr:rowOff>119746</xdr:rowOff>
    </xdr:to>
    <xdr:cxnSp macro="">
      <xdr:nvCxnSpPr>
        <xdr:cNvPr id="128" name="直線コネクタ 127"/>
        <xdr:cNvCxnSpPr/>
      </xdr:nvCxnSpPr>
      <xdr:spPr>
        <a:xfrm flipV="1">
          <a:off x="1130300" y="9267829"/>
          <a:ext cx="889000" cy="11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46968</xdr:rowOff>
    </xdr:from>
    <xdr:to>
      <xdr:col>3</xdr:col>
      <xdr:colOff>3175</xdr:colOff>
      <xdr:row>56</xdr:row>
      <xdr:rowOff>148568</xdr:rowOff>
    </xdr:to>
    <xdr:sp macro="" textlink="">
      <xdr:nvSpPr>
        <xdr:cNvPr id="129" name="フローチャート : 判断 128"/>
        <xdr:cNvSpPr/>
      </xdr:nvSpPr>
      <xdr:spPr>
        <a:xfrm>
          <a:off x="1968500" y="964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139695</xdr:rowOff>
    </xdr:from>
    <xdr:ext cx="534377" cy="259045"/>
    <xdr:sp macro="" textlink="">
      <xdr:nvSpPr>
        <xdr:cNvPr id="130" name="テキスト ボックス 129"/>
        <xdr:cNvSpPr txBox="1"/>
      </xdr:nvSpPr>
      <xdr:spPr>
        <a:xfrm>
          <a:off x="1752111" y="974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45,784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114405</xdr:rowOff>
    </xdr:from>
    <xdr:to>
      <xdr:col>1</xdr:col>
      <xdr:colOff>485775</xdr:colOff>
      <xdr:row>56</xdr:row>
      <xdr:rowOff>44555</xdr:rowOff>
    </xdr:to>
    <xdr:sp macro="" textlink="">
      <xdr:nvSpPr>
        <xdr:cNvPr id="131" name="フローチャート : 判断 130"/>
        <xdr:cNvSpPr/>
      </xdr:nvSpPr>
      <xdr:spPr>
        <a:xfrm>
          <a:off x="1079500" y="954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35682</xdr:rowOff>
    </xdr:from>
    <xdr:ext cx="534377" cy="259045"/>
    <xdr:sp macro="" textlink="">
      <xdr:nvSpPr>
        <xdr:cNvPr id="132" name="テキスト ボックス 131"/>
        <xdr:cNvSpPr txBox="1"/>
      </xdr:nvSpPr>
      <xdr:spPr>
        <a:xfrm>
          <a:off x="863111" y="963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48,969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52</xdr:row>
      <xdr:rowOff>108069</xdr:rowOff>
    </xdr:from>
    <xdr:to>
      <xdr:col>6</xdr:col>
      <xdr:colOff>561975</xdr:colOff>
      <xdr:row>53</xdr:row>
      <xdr:rowOff>38219</xdr:rowOff>
    </xdr:to>
    <xdr:sp macro="" textlink="">
      <xdr:nvSpPr>
        <xdr:cNvPr id="138" name="円/楕円 137"/>
        <xdr:cNvSpPr/>
      </xdr:nvSpPr>
      <xdr:spPr>
        <a:xfrm>
          <a:off x="4584700" y="902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130946</xdr:rowOff>
    </xdr:from>
    <xdr:ext cx="534377" cy="259045"/>
    <xdr:sp macro="" textlink="">
      <xdr:nvSpPr>
        <xdr:cNvPr id="139" name="物件費該当値テキスト"/>
        <xdr:cNvSpPr txBox="1"/>
      </xdr:nvSpPr>
      <xdr:spPr>
        <a:xfrm>
          <a:off x="4686300" y="887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64,913</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104739</xdr:rowOff>
    </xdr:from>
    <xdr:to>
      <xdr:col>5</xdr:col>
      <xdr:colOff>409575</xdr:colOff>
      <xdr:row>53</xdr:row>
      <xdr:rowOff>34889</xdr:rowOff>
    </xdr:to>
    <xdr:sp macro="" textlink="">
      <xdr:nvSpPr>
        <xdr:cNvPr id="140" name="円/楕円 139"/>
        <xdr:cNvSpPr/>
      </xdr:nvSpPr>
      <xdr:spPr>
        <a:xfrm>
          <a:off x="3746500" y="902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51</xdr:row>
      <xdr:rowOff>51416</xdr:rowOff>
    </xdr:from>
    <xdr:ext cx="534377" cy="259045"/>
    <xdr:sp macro="" textlink="">
      <xdr:nvSpPr>
        <xdr:cNvPr id="141" name="テキスト ボックス 140"/>
        <xdr:cNvSpPr txBox="1"/>
      </xdr:nvSpPr>
      <xdr:spPr>
        <a:xfrm>
          <a:off x="3530111" y="879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65,015</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13332</xdr:rowOff>
    </xdr:from>
    <xdr:to>
      <xdr:col>4</xdr:col>
      <xdr:colOff>206375</xdr:colOff>
      <xdr:row>53</xdr:row>
      <xdr:rowOff>114932</xdr:rowOff>
    </xdr:to>
    <xdr:sp macro="" textlink="">
      <xdr:nvSpPr>
        <xdr:cNvPr id="142" name="円/楕円 141"/>
        <xdr:cNvSpPr/>
      </xdr:nvSpPr>
      <xdr:spPr>
        <a:xfrm>
          <a:off x="2857500" y="910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51</xdr:row>
      <xdr:rowOff>131459</xdr:rowOff>
    </xdr:from>
    <xdr:ext cx="534377" cy="259045"/>
    <xdr:sp macro="" textlink="">
      <xdr:nvSpPr>
        <xdr:cNvPr id="143" name="テキスト ボックス 142"/>
        <xdr:cNvSpPr txBox="1"/>
      </xdr:nvSpPr>
      <xdr:spPr>
        <a:xfrm>
          <a:off x="2641111" y="887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62,564</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130179</xdr:rowOff>
    </xdr:from>
    <xdr:to>
      <xdr:col>3</xdr:col>
      <xdr:colOff>3175</xdr:colOff>
      <xdr:row>54</xdr:row>
      <xdr:rowOff>60329</xdr:rowOff>
    </xdr:to>
    <xdr:sp macro="" textlink="">
      <xdr:nvSpPr>
        <xdr:cNvPr id="144" name="円/楕円 143"/>
        <xdr:cNvSpPr/>
      </xdr:nvSpPr>
      <xdr:spPr>
        <a:xfrm>
          <a:off x="1968500" y="921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76856</xdr:rowOff>
    </xdr:from>
    <xdr:ext cx="534377" cy="259045"/>
    <xdr:sp macro="" textlink="">
      <xdr:nvSpPr>
        <xdr:cNvPr id="145" name="テキスト ボックス 144"/>
        <xdr:cNvSpPr txBox="1"/>
      </xdr:nvSpPr>
      <xdr:spPr>
        <a:xfrm>
          <a:off x="1752111" y="899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58,986</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68946</xdr:rowOff>
    </xdr:from>
    <xdr:to>
      <xdr:col>1</xdr:col>
      <xdr:colOff>485775</xdr:colOff>
      <xdr:row>54</xdr:row>
      <xdr:rowOff>170546</xdr:rowOff>
    </xdr:to>
    <xdr:sp macro="" textlink="">
      <xdr:nvSpPr>
        <xdr:cNvPr id="146" name="円/楕円 145"/>
        <xdr:cNvSpPr/>
      </xdr:nvSpPr>
      <xdr:spPr>
        <a:xfrm>
          <a:off x="1079500" y="932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15623</xdr:rowOff>
    </xdr:from>
    <xdr:ext cx="534377" cy="259045"/>
    <xdr:sp macro="" textlink="">
      <xdr:nvSpPr>
        <xdr:cNvPr id="147" name="テキスト ボックス 146"/>
        <xdr:cNvSpPr txBox="1"/>
      </xdr:nvSpPr>
      <xdr:spPr>
        <a:xfrm>
          <a:off x="863111" y="910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55,611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73177</xdr:rowOff>
    </xdr:from>
    <xdr:to>
      <xdr:col>6</xdr:col>
      <xdr:colOff>511175</xdr:colOff>
      <xdr:row>77</xdr:row>
      <xdr:rowOff>81521</xdr:rowOff>
    </xdr:to>
    <xdr:cxnSp macro="">
      <xdr:nvCxnSpPr>
        <xdr:cNvPr id="172" name="直線コネクタ 171"/>
        <xdr:cNvCxnSpPr/>
      </xdr:nvCxnSpPr>
      <xdr:spPr>
        <a:xfrm flipV="1">
          <a:off x="3797300" y="13274827"/>
          <a:ext cx="8382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137895</xdr:rowOff>
    </xdr:from>
    <xdr:ext cx="469744" cy="259045"/>
    <xdr:sp macro="" textlink="">
      <xdr:nvSpPr>
        <xdr:cNvPr id="173" name="維持補修費平均値テキスト"/>
        <xdr:cNvSpPr txBox="1"/>
      </xdr:nvSpPr>
      <xdr:spPr>
        <a:xfrm>
          <a:off x="4686300" y="12996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81521</xdr:rowOff>
    </xdr:from>
    <xdr:to>
      <xdr:col>5</xdr:col>
      <xdr:colOff>358775</xdr:colOff>
      <xdr:row>77</xdr:row>
      <xdr:rowOff>92780</xdr:rowOff>
    </xdr:to>
    <xdr:cxnSp macro="">
      <xdr:nvCxnSpPr>
        <xdr:cNvPr id="175" name="直線コネクタ 174"/>
        <xdr:cNvCxnSpPr/>
      </xdr:nvCxnSpPr>
      <xdr:spPr>
        <a:xfrm flipV="1">
          <a:off x="2908300" y="13283171"/>
          <a:ext cx="889000" cy="1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71524</xdr:rowOff>
    </xdr:from>
    <xdr:ext cx="469744" cy="259045"/>
    <xdr:sp macro="" textlink="">
      <xdr:nvSpPr>
        <xdr:cNvPr id="177" name="テキスト ボックス 176"/>
        <xdr:cNvSpPr txBox="1"/>
      </xdr:nvSpPr>
      <xdr:spPr>
        <a:xfrm>
          <a:off x="3562427" y="12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92780</xdr:rowOff>
    </xdr:from>
    <xdr:to>
      <xdr:col>4</xdr:col>
      <xdr:colOff>155575</xdr:colOff>
      <xdr:row>77</xdr:row>
      <xdr:rowOff>109410</xdr:rowOff>
    </xdr:to>
    <xdr:cxnSp macro="">
      <xdr:nvCxnSpPr>
        <xdr:cNvPr id="178" name="直線コネクタ 177"/>
        <xdr:cNvCxnSpPr/>
      </xdr:nvCxnSpPr>
      <xdr:spPr>
        <a:xfrm flipV="1">
          <a:off x="2019300" y="13294430"/>
          <a:ext cx="889000" cy="1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107017</xdr:rowOff>
    </xdr:from>
    <xdr:to>
      <xdr:col>4</xdr:col>
      <xdr:colOff>206375</xdr:colOff>
      <xdr:row>77</xdr:row>
      <xdr:rowOff>37167</xdr:rowOff>
    </xdr:to>
    <xdr:sp macro="" textlink="">
      <xdr:nvSpPr>
        <xdr:cNvPr id="179" name="フローチャート : 判断 178"/>
        <xdr:cNvSpPr/>
      </xdr:nvSpPr>
      <xdr:spPr>
        <a:xfrm>
          <a:off x="2857500" y="131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53694</xdr:rowOff>
    </xdr:from>
    <xdr:ext cx="469744" cy="259045"/>
    <xdr:sp macro="" textlink="">
      <xdr:nvSpPr>
        <xdr:cNvPr id="180" name="テキスト ボックス 179"/>
        <xdr:cNvSpPr txBox="1"/>
      </xdr:nvSpPr>
      <xdr:spPr>
        <a:xfrm>
          <a:off x="2673427" y="1291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97980</xdr:rowOff>
    </xdr:from>
    <xdr:to>
      <xdr:col>2</xdr:col>
      <xdr:colOff>638175</xdr:colOff>
      <xdr:row>77</xdr:row>
      <xdr:rowOff>109410</xdr:rowOff>
    </xdr:to>
    <xdr:cxnSp macro="">
      <xdr:nvCxnSpPr>
        <xdr:cNvPr id="181" name="直線コネクタ 180"/>
        <xdr:cNvCxnSpPr/>
      </xdr:nvCxnSpPr>
      <xdr:spPr>
        <a:xfrm>
          <a:off x="1130300" y="132996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111989</xdr:rowOff>
    </xdr:from>
    <xdr:to>
      <xdr:col>3</xdr:col>
      <xdr:colOff>3175</xdr:colOff>
      <xdr:row>77</xdr:row>
      <xdr:rowOff>42139</xdr:rowOff>
    </xdr:to>
    <xdr:sp macro="" textlink="">
      <xdr:nvSpPr>
        <xdr:cNvPr id="182" name="フローチャート : 判断 181"/>
        <xdr:cNvSpPr/>
      </xdr:nvSpPr>
      <xdr:spPr>
        <a:xfrm>
          <a:off x="1968500" y="131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58666</xdr:rowOff>
    </xdr:from>
    <xdr:ext cx="469744" cy="259045"/>
    <xdr:sp macro="" textlink="">
      <xdr:nvSpPr>
        <xdr:cNvPr id="183" name="テキスト ボックス 182"/>
        <xdr:cNvSpPr txBox="1"/>
      </xdr:nvSpPr>
      <xdr:spPr>
        <a:xfrm>
          <a:off x="1784427" y="1291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110389</xdr:rowOff>
    </xdr:from>
    <xdr:to>
      <xdr:col>1</xdr:col>
      <xdr:colOff>485775</xdr:colOff>
      <xdr:row>77</xdr:row>
      <xdr:rowOff>40539</xdr:rowOff>
    </xdr:to>
    <xdr:sp macro="" textlink="">
      <xdr:nvSpPr>
        <xdr:cNvPr id="184" name="フローチャート : 判断 183"/>
        <xdr:cNvSpPr/>
      </xdr:nvSpPr>
      <xdr:spPr>
        <a:xfrm>
          <a:off x="10795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57066</xdr:rowOff>
    </xdr:from>
    <xdr:ext cx="469744" cy="259045"/>
    <xdr:sp macro="" textlink="">
      <xdr:nvSpPr>
        <xdr:cNvPr id="185" name="テキスト ボックス 184"/>
        <xdr:cNvSpPr txBox="1"/>
      </xdr:nvSpPr>
      <xdr:spPr>
        <a:xfrm>
          <a:off x="895427" y="1291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22377</xdr:rowOff>
    </xdr:from>
    <xdr:to>
      <xdr:col>6</xdr:col>
      <xdr:colOff>561975</xdr:colOff>
      <xdr:row>77</xdr:row>
      <xdr:rowOff>123977</xdr:rowOff>
    </xdr:to>
    <xdr:sp macro="" textlink="">
      <xdr:nvSpPr>
        <xdr:cNvPr id="191" name="円/楕円 190"/>
        <xdr:cNvSpPr/>
      </xdr:nvSpPr>
      <xdr:spPr>
        <a:xfrm>
          <a:off x="4584700" y="1322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108754</xdr:rowOff>
    </xdr:from>
    <xdr:ext cx="469744" cy="259045"/>
    <xdr:sp macro="" textlink="">
      <xdr:nvSpPr>
        <xdr:cNvPr id="192" name="維持補修費該当値テキスト"/>
        <xdr:cNvSpPr txBox="1"/>
      </xdr:nvSpPr>
      <xdr:spPr>
        <a:xfrm>
          <a:off x="4686300" y="1313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30721</xdr:rowOff>
    </xdr:from>
    <xdr:to>
      <xdr:col>5</xdr:col>
      <xdr:colOff>409575</xdr:colOff>
      <xdr:row>77</xdr:row>
      <xdr:rowOff>132321</xdr:rowOff>
    </xdr:to>
    <xdr:sp macro="" textlink="">
      <xdr:nvSpPr>
        <xdr:cNvPr id="193" name="円/楕円 192"/>
        <xdr:cNvSpPr/>
      </xdr:nvSpPr>
      <xdr:spPr>
        <a:xfrm>
          <a:off x="3746500" y="1323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123448</xdr:rowOff>
    </xdr:from>
    <xdr:ext cx="469744" cy="259045"/>
    <xdr:sp macro="" textlink="">
      <xdr:nvSpPr>
        <xdr:cNvPr id="194" name="テキスト ボックス 193"/>
        <xdr:cNvSpPr txBox="1"/>
      </xdr:nvSpPr>
      <xdr:spPr>
        <a:xfrm>
          <a:off x="3562427" y="1332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41980</xdr:rowOff>
    </xdr:from>
    <xdr:to>
      <xdr:col>4</xdr:col>
      <xdr:colOff>206375</xdr:colOff>
      <xdr:row>77</xdr:row>
      <xdr:rowOff>143580</xdr:rowOff>
    </xdr:to>
    <xdr:sp macro="" textlink="">
      <xdr:nvSpPr>
        <xdr:cNvPr id="195" name="円/楕円 194"/>
        <xdr:cNvSpPr/>
      </xdr:nvSpPr>
      <xdr:spPr>
        <a:xfrm>
          <a:off x="2857500" y="1324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134707</xdr:rowOff>
    </xdr:from>
    <xdr:ext cx="469744" cy="259045"/>
    <xdr:sp macro="" textlink="">
      <xdr:nvSpPr>
        <xdr:cNvPr id="196" name="テキスト ボックス 195"/>
        <xdr:cNvSpPr txBox="1"/>
      </xdr:nvSpPr>
      <xdr:spPr>
        <a:xfrm>
          <a:off x="2673427" y="1333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58610</xdr:rowOff>
    </xdr:from>
    <xdr:to>
      <xdr:col>3</xdr:col>
      <xdr:colOff>3175</xdr:colOff>
      <xdr:row>77</xdr:row>
      <xdr:rowOff>160210</xdr:rowOff>
    </xdr:to>
    <xdr:sp macro="" textlink="">
      <xdr:nvSpPr>
        <xdr:cNvPr id="197" name="円/楕円 196"/>
        <xdr:cNvSpPr/>
      </xdr:nvSpPr>
      <xdr:spPr>
        <a:xfrm>
          <a:off x="1968500" y="1326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151337</xdr:rowOff>
    </xdr:from>
    <xdr:ext cx="469744" cy="259045"/>
    <xdr:sp macro="" textlink="">
      <xdr:nvSpPr>
        <xdr:cNvPr id="198" name="テキスト ボックス 197"/>
        <xdr:cNvSpPr txBox="1"/>
      </xdr:nvSpPr>
      <xdr:spPr>
        <a:xfrm>
          <a:off x="1784427" y="1335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47180</xdr:rowOff>
    </xdr:from>
    <xdr:to>
      <xdr:col>1</xdr:col>
      <xdr:colOff>485775</xdr:colOff>
      <xdr:row>77</xdr:row>
      <xdr:rowOff>148780</xdr:rowOff>
    </xdr:to>
    <xdr:sp macro="" textlink="">
      <xdr:nvSpPr>
        <xdr:cNvPr id="199" name="円/楕円 198"/>
        <xdr:cNvSpPr/>
      </xdr:nvSpPr>
      <xdr:spPr>
        <a:xfrm>
          <a:off x="1079500" y="1324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139907</xdr:rowOff>
    </xdr:from>
    <xdr:ext cx="469744" cy="259045"/>
    <xdr:sp macro="" textlink="">
      <xdr:nvSpPr>
        <xdr:cNvPr id="200" name="テキスト ボックス 199"/>
        <xdr:cNvSpPr txBox="1"/>
      </xdr:nvSpPr>
      <xdr:spPr>
        <a:xfrm>
          <a:off x="895427" y="1334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151278</xdr:rowOff>
    </xdr:from>
    <xdr:to>
      <xdr:col>6</xdr:col>
      <xdr:colOff>511175</xdr:colOff>
      <xdr:row>94</xdr:row>
      <xdr:rowOff>86240</xdr:rowOff>
    </xdr:to>
    <xdr:cxnSp macro="">
      <xdr:nvCxnSpPr>
        <xdr:cNvPr id="232" name="直線コネクタ 231"/>
        <xdr:cNvCxnSpPr/>
      </xdr:nvCxnSpPr>
      <xdr:spPr>
        <a:xfrm flipV="1">
          <a:off x="3797300" y="16096128"/>
          <a:ext cx="838200" cy="10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87346</xdr:rowOff>
    </xdr:from>
    <xdr:ext cx="534377" cy="259045"/>
    <xdr:sp macro="" textlink="">
      <xdr:nvSpPr>
        <xdr:cNvPr id="233" name="扶助費平均値テキスト"/>
        <xdr:cNvSpPr txBox="1"/>
      </xdr:nvSpPr>
      <xdr:spPr>
        <a:xfrm>
          <a:off x="4686300" y="16203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86240</xdr:rowOff>
    </xdr:from>
    <xdr:to>
      <xdr:col>5</xdr:col>
      <xdr:colOff>358775</xdr:colOff>
      <xdr:row>94</xdr:row>
      <xdr:rowOff>115746</xdr:rowOff>
    </xdr:to>
    <xdr:cxnSp macro="">
      <xdr:nvCxnSpPr>
        <xdr:cNvPr id="235" name="直線コネクタ 234"/>
        <xdr:cNvCxnSpPr/>
      </xdr:nvCxnSpPr>
      <xdr:spPr>
        <a:xfrm flipV="1">
          <a:off x="2908300" y="16202540"/>
          <a:ext cx="889000" cy="2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6" name="フローチャート : 判断 235"/>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80749</xdr:rowOff>
    </xdr:from>
    <xdr:ext cx="534377" cy="259045"/>
    <xdr:sp macro="" textlink="">
      <xdr:nvSpPr>
        <xdr:cNvPr id="237" name="テキスト ボックス 236"/>
        <xdr:cNvSpPr txBox="1"/>
      </xdr:nvSpPr>
      <xdr:spPr>
        <a:xfrm>
          <a:off x="3530111" y="1636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115746</xdr:rowOff>
    </xdr:from>
    <xdr:to>
      <xdr:col>4</xdr:col>
      <xdr:colOff>155575</xdr:colOff>
      <xdr:row>95</xdr:row>
      <xdr:rowOff>23702</xdr:rowOff>
    </xdr:to>
    <xdr:cxnSp macro="">
      <xdr:nvCxnSpPr>
        <xdr:cNvPr id="238" name="直線コネクタ 237"/>
        <xdr:cNvCxnSpPr/>
      </xdr:nvCxnSpPr>
      <xdr:spPr>
        <a:xfrm flipV="1">
          <a:off x="2019300" y="16232046"/>
          <a:ext cx="889000" cy="7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31995</xdr:rowOff>
    </xdr:from>
    <xdr:to>
      <xdr:col>4</xdr:col>
      <xdr:colOff>206375</xdr:colOff>
      <xdr:row>94</xdr:row>
      <xdr:rowOff>133595</xdr:rowOff>
    </xdr:to>
    <xdr:sp macro="" textlink="">
      <xdr:nvSpPr>
        <xdr:cNvPr id="239" name="フローチャート : 判断 238"/>
        <xdr:cNvSpPr/>
      </xdr:nvSpPr>
      <xdr:spPr>
        <a:xfrm>
          <a:off x="2857500" y="1614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150122</xdr:rowOff>
    </xdr:from>
    <xdr:ext cx="534377" cy="259045"/>
    <xdr:sp macro="" textlink="">
      <xdr:nvSpPr>
        <xdr:cNvPr id="240" name="テキスト ボックス 239"/>
        <xdr:cNvSpPr txBox="1"/>
      </xdr:nvSpPr>
      <xdr:spPr>
        <a:xfrm>
          <a:off x="2641111" y="1592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93,485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23702</xdr:rowOff>
    </xdr:from>
    <xdr:to>
      <xdr:col>2</xdr:col>
      <xdr:colOff>638175</xdr:colOff>
      <xdr:row>95</xdr:row>
      <xdr:rowOff>62351</xdr:rowOff>
    </xdr:to>
    <xdr:cxnSp macro="">
      <xdr:nvCxnSpPr>
        <xdr:cNvPr id="241" name="直線コネクタ 240"/>
        <xdr:cNvCxnSpPr/>
      </xdr:nvCxnSpPr>
      <xdr:spPr>
        <a:xfrm flipV="1">
          <a:off x="1130300" y="16311452"/>
          <a:ext cx="889000" cy="3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169711</xdr:rowOff>
    </xdr:from>
    <xdr:to>
      <xdr:col>3</xdr:col>
      <xdr:colOff>3175</xdr:colOff>
      <xdr:row>95</xdr:row>
      <xdr:rowOff>99861</xdr:rowOff>
    </xdr:to>
    <xdr:sp macro="" textlink="">
      <xdr:nvSpPr>
        <xdr:cNvPr id="242" name="フローチャート : 判断 241"/>
        <xdr:cNvSpPr/>
      </xdr:nvSpPr>
      <xdr:spPr>
        <a:xfrm>
          <a:off x="1968500" y="1628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90988</xdr:rowOff>
    </xdr:from>
    <xdr:ext cx="534377" cy="259045"/>
    <xdr:sp macro="" textlink="">
      <xdr:nvSpPr>
        <xdr:cNvPr id="243" name="テキスト ボックス 242"/>
        <xdr:cNvSpPr txBox="1"/>
      </xdr:nvSpPr>
      <xdr:spPr>
        <a:xfrm>
          <a:off x="1752111" y="1637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85,051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11291</xdr:rowOff>
    </xdr:from>
    <xdr:to>
      <xdr:col>1</xdr:col>
      <xdr:colOff>485775</xdr:colOff>
      <xdr:row>95</xdr:row>
      <xdr:rowOff>112891</xdr:rowOff>
    </xdr:to>
    <xdr:sp macro="" textlink="">
      <xdr:nvSpPr>
        <xdr:cNvPr id="244" name="フローチャート : 判断 243"/>
        <xdr:cNvSpPr/>
      </xdr:nvSpPr>
      <xdr:spPr>
        <a:xfrm>
          <a:off x="1079500" y="162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129418</xdr:rowOff>
    </xdr:from>
    <xdr:ext cx="534377" cy="259045"/>
    <xdr:sp macro="" textlink="">
      <xdr:nvSpPr>
        <xdr:cNvPr id="245" name="テキスト ボックス 244"/>
        <xdr:cNvSpPr txBox="1"/>
      </xdr:nvSpPr>
      <xdr:spPr>
        <a:xfrm>
          <a:off x="863111" y="160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100478</xdr:rowOff>
    </xdr:from>
    <xdr:to>
      <xdr:col>6</xdr:col>
      <xdr:colOff>561975</xdr:colOff>
      <xdr:row>94</xdr:row>
      <xdr:rowOff>30628</xdr:rowOff>
    </xdr:to>
    <xdr:sp macro="" textlink="">
      <xdr:nvSpPr>
        <xdr:cNvPr id="251" name="円/楕円 250"/>
        <xdr:cNvSpPr/>
      </xdr:nvSpPr>
      <xdr:spPr>
        <a:xfrm>
          <a:off x="4584700" y="1604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123355</xdr:rowOff>
    </xdr:from>
    <xdr:ext cx="534377" cy="259045"/>
    <xdr:sp macro="" textlink="">
      <xdr:nvSpPr>
        <xdr:cNvPr id="252" name="扶助費該当値テキスト"/>
        <xdr:cNvSpPr txBox="1"/>
      </xdr:nvSpPr>
      <xdr:spPr>
        <a:xfrm>
          <a:off x="4686300" y="1589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99,791</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35440</xdr:rowOff>
    </xdr:from>
    <xdr:to>
      <xdr:col>5</xdr:col>
      <xdr:colOff>409575</xdr:colOff>
      <xdr:row>94</xdr:row>
      <xdr:rowOff>137040</xdr:rowOff>
    </xdr:to>
    <xdr:sp macro="" textlink="">
      <xdr:nvSpPr>
        <xdr:cNvPr id="253" name="円/楕円 252"/>
        <xdr:cNvSpPr/>
      </xdr:nvSpPr>
      <xdr:spPr>
        <a:xfrm>
          <a:off x="3746500" y="1615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153567</xdr:rowOff>
    </xdr:from>
    <xdr:ext cx="534377" cy="259045"/>
    <xdr:sp macro="" textlink="">
      <xdr:nvSpPr>
        <xdr:cNvPr id="254" name="テキスト ボックス 253"/>
        <xdr:cNvSpPr txBox="1"/>
      </xdr:nvSpPr>
      <xdr:spPr>
        <a:xfrm>
          <a:off x="3530111" y="1592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93,274</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64946</xdr:rowOff>
    </xdr:from>
    <xdr:to>
      <xdr:col>4</xdr:col>
      <xdr:colOff>206375</xdr:colOff>
      <xdr:row>94</xdr:row>
      <xdr:rowOff>166546</xdr:rowOff>
    </xdr:to>
    <xdr:sp macro="" textlink="">
      <xdr:nvSpPr>
        <xdr:cNvPr id="255" name="円/楕円 254"/>
        <xdr:cNvSpPr/>
      </xdr:nvSpPr>
      <xdr:spPr>
        <a:xfrm>
          <a:off x="2857500" y="1618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157673</xdr:rowOff>
    </xdr:from>
    <xdr:ext cx="534377" cy="259045"/>
    <xdr:sp macro="" textlink="">
      <xdr:nvSpPr>
        <xdr:cNvPr id="256" name="テキスト ボックス 255"/>
        <xdr:cNvSpPr txBox="1"/>
      </xdr:nvSpPr>
      <xdr:spPr>
        <a:xfrm>
          <a:off x="2641111" y="1627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91,467</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144352</xdr:rowOff>
    </xdr:from>
    <xdr:to>
      <xdr:col>3</xdr:col>
      <xdr:colOff>3175</xdr:colOff>
      <xdr:row>95</xdr:row>
      <xdr:rowOff>74502</xdr:rowOff>
    </xdr:to>
    <xdr:sp macro="" textlink="">
      <xdr:nvSpPr>
        <xdr:cNvPr id="257" name="円/楕円 256"/>
        <xdr:cNvSpPr/>
      </xdr:nvSpPr>
      <xdr:spPr>
        <a:xfrm>
          <a:off x="1968500" y="1626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91029</xdr:rowOff>
    </xdr:from>
    <xdr:ext cx="534377" cy="259045"/>
    <xdr:sp macro="" textlink="">
      <xdr:nvSpPr>
        <xdr:cNvPr id="258" name="テキスト ボックス 257"/>
        <xdr:cNvSpPr txBox="1"/>
      </xdr:nvSpPr>
      <xdr:spPr>
        <a:xfrm>
          <a:off x="1752111" y="1603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86,604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11551</xdr:rowOff>
    </xdr:from>
    <xdr:to>
      <xdr:col>1</xdr:col>
      <xdr:colOff>485775</xdr:colOff>
      <xdr:row>95</xdr:row>
      <xdr:rowOff>113151</xdr:rowOff>
    </xdr:to>
    <xdr:sp macro="" textlink="">
      <xdr:nvSpPr>
        <xdr:cNvPr id="259" name="円/楕円 258"/>
        <xdr:cNvSpPr/>
      </xdr:nvSpPr>
      <xdr:spPr>
        <a:xfrm>
          <a:off x="1079500" y="1629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104278</xdr:rowOff>
    </xdr:from>
    <xdr:ext cx="534377" cy="259045"/>
    <xdr:sp macro="" textlink="">
      <xdr:nvSpPr>
        <xdr:cNvPr id="260" name="テキスト ボックス 259"/>
        <xdr:cNvSpPr txBox="1"/>
      </xdr:nvSpPr>
      <xdr:spPr>
        <a:xfrm>
          <a:off x="863111" y="1639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84,237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74727</xdr:rowOff>
    </xdr:from>
    <xdr:to>
      <xdr:col>15</xdr:col>
      <xdr:colOff>180975</xdr:colOff>
      <xdr:row>37</xdr:row>
      <xdr:rowOff>90831</xdr:rowOff>
    </xdr:to>
    <xdr:cxnSp macro="">
      <xdr:nvCxnSpPr>
        <xdr:cNvPr id="289" name="直線コネクタ 288"/>
        <xdr:cNvCxnSpPr/>
      </xdr:nvCxnSpPr>
      <xdr:spPr>
        <a:xfrm>
          <a:off x="9639300" y="6418377"/>
          <a:ext cx="838200" cy="1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45915</xdr:rowOff>
    </xdr:from>
    <xdr:ext cx="534377" cy="259045"/>
    <xdr:sp macro="" textlink="">
      <xdr:nvSpPr>
        <xdr:cNvPr id="290" name="補助費等平均値テキスト"/>
        <xdr:cNvSpPr txBox="1"/>
      </xdr:nvSpPr>
      <xdr:spPr>
        <a:xfrm>
          <a:off x="10528300" y="6046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74727</xdr:rowOff>
    </xdr:from>
    <xdr:to>
      <xdr:col>14</xdr:col>
      <xdr:colOff>28575</xdr:colOff>
      <xdr:row>37</xdr:row>
      <xdr:rowOff>107455</xdr:rowOff>
    </xdr:to>
    <xdr:cxnSp macro="">
      <xdr:nvCxnSpPr>
        <xdr:cNvPr id="292" name="直線コネクタ 291"/>
        <xdr:cNvCxnSpPr/>
      </xdr:nvCxnSpPr>
      <xdr:spPr>
        <a:xfrm flipV="1">
          <a:off x="8750300" y="6418377"/>
          <a:ext cx="889000" cy="3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3" name="フローチャート : 判断 292"/>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153738</xdr:rowOff>
    </xdr:from>
    <xdr:ext cx="534377" cy="259045"/>
    <xdr:sp macro="" textlink="">
      <xdr:nvSpPr>
        <xdr:cNvPr id="294" name="テキスト ボックス 293"/>
        <xdr:cNvSpPr txBox="1"/>
      </xdr:nvSpPr>
      <xdr:spPr>
        <a:xfrm>
          <a:off x="9372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81267</xdr:rowOff>
    </xdr:from>
    <xdr:to>
      <xdr:col>12</xdr:col>
      <xdr:colOff>511175</xdr:colOff>
      <xdr:row>37</xdr:row>
      <xdr:rowOff>107455</xdr:rowOff>
    </xdr:to>
    <xdr:cxnSp macro="">
      <xdr:nvCxnSpPr>
        <xdr:cNvPr id="295" name="直線コネクタ 294"/>
        <xdr:cNvCxnSpPr/>
      </xdr:nvCxnSpPr>
      <xdr:spPr>
        <a:xfrm>
          <a:off x="7861300" y="6253467"/>
          <a:ext cx="889000" cy="19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37655</xdr:rowOff>
    </xdr:from>
    <xdr:to>
      <xdr:col>12</xdr:col>
      <xdr:colOff>561975</xdr:colOff>
      <xdr:row>36</xdr:row>
      <xdr:rowOff>139255</xdr:rowOff>
    </xdr:to>
    <xdr:sp macro="" textlink="">
      <xdr:nvSpPr>
        <xdr:cNvPr id="296" name="フローチャート : 判断 295"/>
        <xdr:cNvSpPr/>
      </xdr:nvSpPr>
      <xdr:spPr>
        <a:xfrm>
          <a:off x="8699500" y="62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155782</xdr:rowOff>
    </xdr:from>
    <xdr:ext cx="534377" cy="259045"/>
    <xdr:sp macro="" textlink="">
      <xdr:nvSpPr>
        <xdr:cNvPr id="297" name="テキスト ボックス 296"/>
        <xdr:cNvSpPr txBox="1"/>
      </xdr:nvSpPr>
      <xdr:spPr>
        <a:xfrm>
          <a:off x="8483111" y="598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37,035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81267</xdr:rowOff>
    </xdr:from>
    <xdr:to>
      <xdr:col>11</xdr:col>
      <xdr:colOff>307975</xdr:colOff>
      <xdr:row>38</xdr:row>
      <xdr:rowOff>97371</xdr:rowOff>
    </xdr:to>
    <xdr:cxnSp macro="">
      <xdr:nvCxnSpPr>
        <xdr:cNvPr id="298" name="直線コネクタ 297"/>
        <xdr:cNvCxnSpPr/>
      </xdr:nvCxnSpPr>
      <xdr:spPr>
        <a:xfrm flipV="1">
          <a:off x="6972300" y="6253467"/>
          <a:ext cx="889000" cy="35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66637</xdr:rowOff>
    </xdr:from>
    <xdr:to>
      <xdr:col>11</xdr:col>
      <xdr:colOff>358775</xdr:colOff>
      <xdr:row>34</xdr:row>
      <xdr:rowOff>168237</xdr:rowOff>
    </xdr:to>
    <xdr:sp macro="" textlink="">
      <xdr:nvSpPr>
        <xdr:cNvPr id="299" name="フローチャート : 判断 298"/>
        <xdr:cNvSpPr/>
      </xdr:nvSpPr>
      <xdr:spPr>
        <a:xfrm>
          <a:off x="7810500" y="589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13314</xdr:rowOff>
    </xdr:from>
    <xdr:ext cx="534377" cy="259045"/>
    <xdr:sp macro="" textlink="">
      <xdr:nvSpPr>
        <xdr:cNvPr id="300" name="テキスト ボックス 299"/>
        <xdr:cNvSpPr txBox="1"/>
      </xdr:nvSpPr>
      <xdr:spPr>
        <a:xfrm>
          <a:off x="7594111" y="567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63589</xdr:rowOff>
    </xdr:from>
    <xdr:to>
      <xdr:col>10</xdr:col>
      <xdr:colOff>155575</xdr:colOff>
      <xdr:row>35</xdr:row>
      <xdr:rowOff>165189</xdr:rowOff>
    </xdr:to>
    <xdr:sp macro="" textlink="">
      <xdr:nvSpPr>
        <xdr:cNvPr id="301" name="フローチャート : 判断 300"/>
        <xdr:cNvSpPr/>
      </xdr:nvSpPr>
      <xdr:spPr>
        <a:xfrm>
          <a:off x="6921500" y="606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10266</xdr:rowOff>
    </xdr:from>
    <xdr:ext cx="534377" cy="259045"/>
    <xdr:sp macro="" textlink="">
      <xdr:nvSpPr>
        <xdr:cNvPr id="302" name="テキスト ボックス 301"/>
        <xdr:cNvSpPr txBox="1"/>
      </xdr:nvSpPr>
      <xdr:spPr>
        <a:xfrm>
          <a:off x="6705111" y="583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48,493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40031</xdr:rowOff>
    </xdr:from>
    <xdr:to>
      <xdr:col>15</xdr:col>
      <xdr:colOff>231775</xdr:colOff>
      <xdr:row>37</xdr:row>
      <xdr:rowOff>141631</xdr:rowOff>
    </xdr:to>
    <xdr:sp macro="" textlink="">
      <xdr:nvSpPr>
        <xdr:cNvPr id="308" name="円/楕円 307"/>
        <xdr:cNvSpPr/>
      </xdr:nvSpPr>
      <xdr:spPr>
        <a:xfrm>
          <a:off x="10426700" y="638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18458</xdr:rowOff>
    </xdr:from>
    <xdr:ext cx="534377" cy="259045"/>
    <xdr:sp macro="" textlink="">
      <xdr:nvSpPr>
        <xdr:cNvPr id="309" name="補助費等該当値テキスト"/>
        <xdr:cNvSpPr txBox="1"/>
      </xdr:nvSpPr>
      <xdr:spPr>
        <a:xfrm>
          <a:off x="10528300" y="63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23,348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23927</xdr:rowOff>
    </xdr:from>
    <xdr:to>
      <xdr:col>14</xdr:col>
      <xdr:colOff>79375</xdr:colOff>
      <xdr:row>37</xdr:row>
      <xdr:rowOff>125527</xdr:rowOff>
    </xdr:to>
    <xdr:sp macro="" textlink="">
      <xdr:nvSpPr>
        <xdr:cNvPr id="310" name="円/楕円 309"/>
        <xdr:cNvSpPr/>
      </xdr:nvSpPr>
      <xdr:spPr>
        <a:xfrm>
          <a:off x="9588500" y="636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116654</xdr:rowOff>
    </xdr:from>
    <xdr:ext cx="534377" cy="259045"/>
    <xdr:sp macro="" textlink="">
      <xdr:nvSpPr>
        <xdr:cNvPr id="311" name="テキスト ボックス 310"/>
        <xdr:cNvSpPr txBox="1"/>
      </xdr:nvSpPr>
      <xdr:spPr>
        <a:xfrm>
          <a:off x="9372111" y="646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24,616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56655</xdr:rowOff>
    </xdr:from>
    <xdr:to>
      <xdr:col>12</xdr:col>
      <xdr:colOff>561975</xdr:colOff>
      <xdr:row>37</xdr:row>
      <xdr:rowOff>158255</xdr:rowOff>
    </xdr:to>
    <xdr:sp macro="" textlink="">
      <xdr:nvSpPr>
        <xdr:cNvPr id="312" name="円/楕円 311"/>
        <xdr:cNvSpPr/>
      </xdr:nvSpPr>
      <xdr:spPr>
        <a:xfrm>
          <a:off x="8699500" y="640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149382</xdr:rowOff>
    </xdr:from>
    <xdr:ext cx="534377" cy="259045"/>
    <xdr:sp macro="" textlink="">
      <xdr:nvSpPr>
        <xdr:cNvPr id="313" name="テキスト ボックス 312"/>
        <xdr:cNvSpPr txBox="1"/>
      </xdr:nvSpPr>
      <xdr:spPr>
        <a:xfrm>
          <a:off x="8483111" y="64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22,039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30467</xdr:rowOff>
    </xdr:from>
    <xdr:to>
      <xdr:col>11</xdr:col>
      <xdr:colOff>358775</xdr:colOff>
      <xdr:row>36</xdr:row>
      <xdr:rowOff>132067</xdr:rowOff>
    </xdr:to>
    <xdr:sp macro="" textlink="">
      <xdr:nvSpPr>
        <xdr:cNvPr id="314" name="円/楕円 313"/>
        <xdr:cNvSpPr/>
      </xdr:nvSpPr>
      <xdr:spPr>
        <a:xfrm>
          <a:off x="7810500" y="620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123194</xdr:rowOff>
    </xdr:from>
    <xdr:ext cx="534377" cy="259045"/>
    <xdr:sp macro="" textlink="">
      <xdr:nvSpPr>
        <xdr:cNvPr id="315" name="テキスト ボックス 314"/>
        <xdr:cNvSpPr txBox="1"/>
      </xdr:nvSpPr>
      <xdr:spPr>
        <a:xfrm>
          <a:off x="7594111" y="629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37,601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46571</xdr:rowOff>
    </xdr:from>
    <xdr:to>
      <xdr:col>10</xdr:col>
      <xdr:colOff>155575</xdr:colOff>
      <xdr:row>38</xdr:row>
      <xdr:rowOff>148171</xdr:rowOff>
    </xdr:to>
    <xdr:sp macro="" textlink="">
      <xdr:nvSpPr>
        <xdr:cNvPr id="316" name="円/楕円 315"/>
        <xdr:cNvSpPr/>
      </xdr:nvSpPr>
      <xdr:spPr>
        <a:xfrm>
          <a:off x="6921500" y="656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139298</xdr:rowOff>
    </xdr:from>
    <xdr:ext cx="469744" cy="259045"/>
    <xdr:sp macro="" textlink="">
      <xdr:nvSpPr>
        <xdr:cNvPr id="317" name="テキスト ボックス 316"/>
        <xdr:cNvSpPr txBox="1"/>
      </xdr:nvSpPr>
      <xdr:spPr>
        <a:xfrm>
          <a:off x="6737427" y="665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106454</xdr:rowOff>
    </xdr:from>
    <xdr:to>
      <xdr:col>15</xdr:col>
      <xdr:colOff>180975</xdr:colOff>
      <xdr:row>58</xdr:row>
      <xdr:rowOff>108576</xdr:rowOff>
    </xdr:to>
    <xdr:cxnSp macro="">
      <xdr:nvCxnSpPr>
        <xdr:cNvPr id="346" name="直線コネクタ 345"/>
        <xdr:cNvCxnSpPr/>
      </xdr:nvCxnSpPr>
      <xdr:spPr>
        <a:xfrm flipV="1">
          <a:off x="9639300" y="10050554"/>
          <a:ext cx="8382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18417</xdr:rowOff>
    </xdr:from>
    <xdr:ext cx="534377" cy="259045"/>
    <xdr:sp macro="" textlink="">
      <xdr:nvSpPr>
        <xdr:cNvPr id="347" name="普通建設事業費平均値テキスト"/>
        <xdr:cNvSpPr txBox="1"/>
      </xdr:nvSpPr>
      <xdr:spPr>
        <a:xfrm>
          <a:off x="10528300" y="979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108576</xdr:rowOff>
    </xdr:from>
    <xdr:to>
      <xdr:col>14</xdr:col>
      <xdr:colOff>28575</xdr:colOff>
      <xdr:row>58</xdr:row>
      <xdr:rowOff>161101</xdr:rowOff>
    </xdr:to>
    <xdr:cxnSp macro="">
      <xdr:nvCxnSpPr>
        <xdr:cNvPr id="349" name="直線コネクタ 348"/>
        <xdr:cNvCxnSpPr/>
      </xdr:nvCxnSpPr>
      <xdr:spPr>
        <a:xfrm flipV="1">
          <a:off x="8750300" y="10052676"/>
          <a:ext cx="889000" cy="5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0" name="フローチャート : 判断 349"/>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103098</xdr:rowOff>
    </xdr:from>
    <xdr:ext cx="534377" cy="259045"/>
    <xdr:sp macro="" textlink="">
      <xdr:nvSpPr>
        <xdr:cNvPr id="351" name="テキスト ボックス 350"/>
        <xdr:cNvSpPr txBox="1"/>
      </xdr:nvSpPr>
      <xdr:spPr>
        <a:xfrm>
          <a:off x="9372111" y="970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133680</xdr:rowOff>
    </xdr:from>
    <xdr:to>
      <xdr:col>12</xdr:col>
      <xdr:colOff>511175</xdr:colOff>
      <xdr:row>58</xdr:row>
      <xdr:rowOff>161101</xdr:rowOff>
    </xdr:to>
    <xdr:cxnSp macro="">
      <xdr:nvCxnSpPr>
        <xdr:cNvPr id="352" name="直線コネクタ 351"/>
        <xdr:cNvCxnSpPr/>
      </xdr:nvCxnSpPr>
      <xdr:spPr>
        <a:xfrm>
          <a:off x="7861300" y="10077780"/>
          <a:ext cx="889000" cy="2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131206</xdr:rowOff>
    </xdr:from>
    <xdr:to>
      <xdr:col>12</xdr:col>
      <xdr:colOff>561975</xdr:colOff>
      <xdr:row>58</xdr:row>
      <xdr:rowOff>61356</xdr:rowOff>
    </xdr:to>
    <xdr:sp macro="" textlink="">
      <xdr:nvSpPr>
        <xdr:cNvPr id="353" name="フローチャート : 判断 352"/>
        <xdr:cNvSpPr/>
      </xdr:nvSpPr>
      <xdr:spPr>
        <a:xfrm>
          <a:off x="8699500" y="990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77883</xdr:rowOff>
    </xdr:from>
    <xdr:ext cx="534377" cy="259045"/>
    <xdr:sp macro="" textlink="">
      <xdr:nvSpPr>
        <xdr:cNvPr id="354" name="テキスト ボックス 353"/>
        <xdr:cNvSpPr txBox="1"/>
      </xdr:nvSpPr>
      <xdr:spPr>
        <a:xfrm>
          <a:off x="8483111" y="967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53,896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117656</xdr:rowOff>
    </xdr:from>
    <xdr:to>
      <xdr:col>11</xdr:col>
      <xdr:colOff>307975</xdr:colOff>
      <xdr:row>58</xdr:row>
      <xdr:rowOff>133680</xdr:rowOff>
    </xdr:to>
    <xdr:cxnSp macro="">
      <xdr:nvCxnSpPr>
        <xdr:cNvPr id="355" name="直線コネクタ 354"/>
        <xdr:cNvCxnSpPr/>
      </xdr:nvCxnSpPr>
      <xdr:spPr>
        <a:xfrm>
          <a:off x="6972300" y="10061756"/>
          <a:ext cx="889000" cy="1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99354</xdr:rowOff>
    </xdr:from>
    <xdr:to>
      <xdr:col>11</xdr:col>
      <xdr:colOff>358775</xdr:colOff>
      <xdr:row>58</xdr:row>
      <xdr:rowOff>29504</xdr:rowOff>
    </xdr:to>
    <xdr:sp macro="" textlink="">
      <xdr:nvSpPr>
        <xdr:cNvPr id="356" name="フローチャート : 判断 355"/>
        <xdr:cNvSpPr/>
      </xdr:nvSpPr>
      <xdr:spPr>
        <a:xfrm>
          <a:off x="7810500" y="987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46031</xdr:rowOff>
    </xdr:from>
    <xdr:ext cx="534377" cy="259045"/>
    <xdr:sp macro="" textlink="">
      <xdr:nvSpPr>
        <xdr:cNvPr id="357" name="テキスト ボックス 356"/>
        <xdr:cNvSpPr txBox="1"/>
      </xdr:nvSpPr>
      <xdr:spPr>
        <a:xfrm>
          <a:off x="7594111" y="964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62,256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26431</xdr:rowOff>
    </xdr:from>
    <xdr:to>
      <xdr:col>10</xdr:col>
      <xdr:colOff>155575</xdr:colOff>
      <xdr:row>58</xdr:row>
      <xdr:rowOff>128031</xdr:rowOff>
    </xdr:to>
    <xdr:sp macro="" textlink="">
      <xdr:nvSpPr>
        <xdr:cNvPr id="358" name="フローチャート : 判断 357"/>
        <xdr:cNvSpPr/>
      </xdr:nvSpPr>
      <xdr:spPr>
        <a:xfrm>
          <a:off x="6921500" y="997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144558</xdr:rowOff>
    </xdr:from>
    <xdr:ext cx="534377" cy="259045"/>
    <xdr:sp macro="" textlink="">
      <xdr:nvSpPr>
        <xdr:cNvPr id="359" name="テキスト ボックス 358"/>
        <xdr:cNvSpPr txBox="1"/>
      </xdr:nvSpPr>
      <xdr:spPr>
        <a:xfrm>
          <a:off x="6705111" y="974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55654</xdr:rowOff>
    </xdr:from>
    <xdr:to>
      <xdr:col>15</xdr:col>
      <xdr:colOff>231775</xdr:colOff>
      <xdr:row>58</xdr:row>
      <xdr:rowOff>157254</xdr:rowOff>
    </xdr:to>
    <xdr:sp macro="" textlink="">
      <xdr:nvSpPr>
        <xdr:cNvPr id="365" name="円/楕円 364"/>
        <xdr:cNvSpPr/>
      </xdr:nvSpPr>
      <xdr:spPr>
        <a:xfrm>
          <a:off x="10426700" y="999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145417</xdr:rowOff>
    </xdr:from>
    <xdr:ext cx="534377" cy="259045"/>
    <xdr:sp macro="" textlink="">
      <xdr:nvSpPr>
        <xdr:cNvPr id="366" name="普通建設事業費該当値テキスト"/>
        <xdr:cNvSpPr txBox="1"/>
      </xdr:nvSpPr>
      <xdr:spPr>
        <a:xfrm>
          <a:off x="10528300" y="991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28,726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57776</xdr:rowOff>
    </xdr:from>
    <xdr:to>
      <xdr:col>14</xdr:col>
      <xdr:colOff>79375</xdr:colOff>
      <xdr:row>58</xdr:row>
      <xdr:rowOff>159376</xdr:rowOff>
    </xdr:to>
    <xdr:sp macro="" textlink="">
      <xdr:nvSpPr>
        <xdr:cNvPr id="367" name="円/楕円 366"/>
        <xdr:cNvSpPr/>
      </xdr:nvSpPr>
      <xdr:spPr>
        <a:xfrm>
          <a:off x="9588500" y="1000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150503</xdr:rowOff>
    </xdr:from>
    <xdr:ext cx="534377" cy="259045"/>
    <xdr:sp macro="" textlink="">
      <xdr:nvSpPr>
        <xdr:cNvPr id="368" name="テキスト ボックス 367"/>
        <xdr:cNvSpPr txBox="1"/>
      </xdr:nvSpPr>
      <xdr:spPr>
        <a:xfrm>
          <a:off x="9372111" y="1009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28,169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110301</xdr:rowOff>
    </xdr:from>
    <xdr:to>
      <xdr:col>12</xdr:col>
      <xdr:colOff>561975</xdr:colOff>
      <xdr:row>59</xdr:row>
      <xdr:rowOff>40451</xdr:rowOff>
    </xdr:to>
    <xdr:sp macro="" textlink="">
      <xdr:nvSpPr>
        <xdr:cNvPr id="369" name="円/楕円 368"/>
        <xdr:cNvSpPr/>
      </xdr:nvSpPr>
      <xdr:spPr>
        <a:xfrm>
          <a:off x="8699500" y="1005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31578</xdr:rowOff>
    </xdr:from>
    <xdr:ext cx="534377" cy="259045"/>
    <xdr:sp macro="" textlink="">
      <xdr:nvSpPr>
        <xdr:cNvPr id="370" name="テキスト ボックス 369"/>
        <xdr:cNvSpPr txBox="1"/>
      </xdr:nvSpPr>
      <xdr:spPr>
        <a:xfrm>
          <a:off x="8483111" y="1014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82880</xdr:rowOff>
    </xdr:from>
    <xdr:to>
      <xdr:col>11</xdr:col>
      <xdr:colOff>358775</xdr:colOff>
      <xdr:row>59</xdr:row>
      <xdr:rowOff>13030</xdr:rowOff>
    </xdr:to>
    <xdr:sp macro="" textlink="">
      <xdr:nvSpPr>
        <xdr:cNvPr id="371" name="円/楕円 370"/>
        <xdr:cNvSpPr/>
      </xdr:nvSpPr>
      <xdr:spPr>
        <a:xfrm>
          <a:off x="7810500" y="100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4157</xdr:rowOff>
    </xdr:from>
    <xdr:ext cx="534377" cy="259045"/>
    <xdr:sp macro="" textlink="">
      <xdr:nvSpPr>
        <xdr:cNvPr id="372" name="テキスト ボックス 371"/>
        <xdr:cNvSpPr txBox="1"/>
      </xdr:nvSpPr>
      <xdr:spPr>
        <a:xfrm>
          <a:off x="7594111" y="1011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21,580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66856</xdr:rowOff>
    </xdr:from>
    <xdr:to>
      <xdr:col>10</xdr:col>
      <xdr:colOff>155575</xdr:colOff>
      <xdr:row>58</xdr:row>
      <xdr:rowOff>168456</xdr:rowOff>
    </xdr:to>
    <xdr:sp macro="" textlink="">
      <xdr:nvSpPr>
        <xdr:cNvPr id="373" name="円/楕円 372"/>
        <xdr:cNvSpPr/>
      </xdr:nvSpPr>
      <xdr:spPr>
        <a:xfrm>
          <a:off x="6921500" y="1001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159583</xdr:rowOff>
    </xdr:from>
    <xdr:ext cx="534377" cy="259045"/>
    <xdr:sp macro="" textlink="">
      <xdr:nvSpPr>
        <xdr:cNvPr id="374" name="テキスト ボックス 373"/>
        <xdr:cNvSpPr txBox="1"/>
      </xdr:nvSpPr>
      <xdr:spPr>
        <a:xfrm>
          <a:off x="6705111" y="1010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25,786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141072</xdr:rowOff>
    </xdr:from>
    <xdr:to>
      <xdr:col>15</xdr:col>
      <xdr:colOff>180975</xdr:colOff>
      <xdr:row>77</xdr:row>
      <xdr:rowOff>159948</xdr:rowOff>
    </xdr:to>
    <xdr:cxnSp macro="">
      <xdr:nvCxnSpPr>
        <xdr:cNvPr id="399" name="直線コネクタ 398"/>
        <xdr:cNvCxnSpPr/>
      </xdr:nvCxnSpPr>
      <xdr:spPr>
        <a:xfrm>
          <a:off x="9639300" y="13342722"/>
          <a:ext cx="838200" cy="1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91448</xdr:rowOff>
    </xdr:from>
    <xdr:ext cx="534377" cy="259045"/>
    <xdr:sp macro="" textlink="">
      <xdr:nvSpPr>
        <xdr:cNvPr id="400" name="普通建設事業費 （ うち新規整備　）平均値テキスト"/>
        <xdr:cNvSpPr txBox="1"/>
      </xdr:nvSpPr>
      <xdr:spPr>
        <a:xfrm>
          <a:off x="10528300" y="1312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141072</xdr:rowOff>
    </xdr:from>
    <xdr:to>
      <xdr:col>14</xdr:col>
      <xdr:colOff>28575</xdr:colOff>
      <xdr:row>78</xdr:row>
      <xdr:rowOff>4511</xdr:rowOff>
    </xdr:to>
    <xdr:cxnSp macro="">
      <xdr:nvCxnSpPr>
        <xdr:cNvPr id="402" name="直線コネクタ 401"/>
        <xdr:cNvCxnSpPr/>
      </xdr:nvCxnSpPr>
      <xdr:spPr>
        <a:xfrm flipV="1">
          <a:off x="8750300" y="13342722"/>
          <a:ext cx="889000" cy="3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3" name="フローチャート : 判断 402"/>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151809</xdr:rowOff>
    </xdr:from>
    <xdr:ext cx="534377" cy="259045"/>
    <xdr:sp macro="" textlink="">
      <xdr:nvSpPr>
        <xdr:cNvPr id="404" name="テキスト ボックス 403"/>
        <xdr:cNvSpPr txBox="1"/>
      </xdr:nvSpPr>
      <xdr:spPr>
        <a:xfrm>
          <a:off x="9372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36128</xdr:rowOff>
    </xdr:from>
    <xdr:to>
      <xdr:col>12</xdr:col>
      <xdr:colOff>561975</xdr:colOff>
      <xdr:row>77</xdr:row>
      <xdr:rowOff>137728</xdr:rowOff>
    </xdr:to>
    <xdr:sp macro="" textlink="">
      <xdr:nvSpPr>
        <xdr:cNvPr id="405" name="フローチャート : 判断 404"/>
        <xdr:cNvSpPr/>
      </xdr:nvSpPr>
      <xdr:spPr>
        <a:xfrm>
          <a:off x="8699500" y="132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154255</xdr:rowOff>
    </xdr:from>
    <xdr:ext cx="534377" cy="259045"/>
    <xdr:sp macro="" textlink="">
      <xdr:nvSpPr>
        <xdr:cNvPr id="406" name="テキスト ボックス 405"/>
        <xdr:cNvSpPr txBox="1"/>
      </xdr:nvSpPr>
      <xdr:spPr>
        <a:xfrm>
          <a:off x="8483111" y="1301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109148</xdr:rowOff>
    </xdr:from>
    <xdr:to>
      <xdr:col>15</xdr:col>
      <xdr:colOff>231775</xdr:colOff>
      <xdr:row>78</xdr:row>
      <xdr:rowOff>39298</xdr:rowOff>
    </xdr:to>
    <xdr:sp macro="" textlink="">
      <xdr:nvSpPr>
        <xdr:cNvPr id="412" name="円/楕円 411"/>
        <xdr:cNvSpPr/>
      </xdr:nvSpPr>
      <xdr:spPr>
        <a:xfrm>
          <a:off x="10426700" y="1331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46998</xdr:rowOff>
    </xdr:from>
    <xdr:ext cx="469744" cy="259045"/>
    <xdr:sp macro="" textlink="">
      <xdr:nvSpPr>
        <xdr:cNvPr id="413" name="普通建設事業費 （ うち新規整備　）該当値テキスト"/>
        <xdr:cNvSpPr txBox="1"/>
      </xdr:nvSpPr>
      <xdr:spPr>
        <a:xfrm>
          <a:off x="10528300" y="1324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90272</xdr:rowOff>
    </xdr:from>
    <xdr:to>
      <xdr:col>14</xdr:col>
      <xdr:colOff>79375</xdr:colOff>
      <xdr:row>78</xdr:row>
      <xdr:rowOff>20422</xdr:rowOff>
    </xdr:to>
    <xdr:sp macro="" textlink="">
      <xdr:nvSpPr>
        <xdr:cNvPr id="414" name="円/楕円 413"/>
        <xdr:cNvSpPr/>
      </xdr:nvSpPr>
      <xdr:spPr>
        <a:xfrm>
          <a:off x="9588500" y="1329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11549</xdr:rowOff>
    </xdr:from>
    <xdr:ext cx="469744" cy="259045"/>
    <xdr:sp macro="" textlink="">
      <xdr:nvSpPr>
        <xdr:cNvPr id="415" name="テキスト ボックス 414"/>
        <xdr:cNvSpPr txBox="1"/>
      </xdr:nvSpPr>
      <xdr:spPr>
        <a:xfrm>
          <a:off x="9404427" y="1338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125161</xdr:rowOff>
    </xdr:from>
    <xdr:to>
      <xdr:col>12</xdr:col>
      <xdr:colOff>561975</xdr:colOff>
      <xdr:row>78</xdr:row>
      <xdr:rowOff>55311</xdr:rowOff>
    </xdr:to>
    <xdr:sp macro="" textlink="">
      <xdr:nvSpPr>
        <xdr:cNvPr id="416" name="円/楕円 415"/>
        <xdr:cNvSpPr/>
      </xdr:nvSpPr>
      <xdr:spPr>
        <a:xfrm>
          <a:off x="8699500" y="1332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46438</xdr:rowOff>
    </xdr:from>
    <xdr:ext cx="469744" cy="259045"/>
    <xdr:sp macro="" textlink="">
      <xdr:nvSpPr>
        <xdr:cNvPr id="417" name="テキスト ボックス 416"/>
        <xdr:cNvSpPr txBox="1"/>
      </xdr:nvSpPr>
      <xdr:spPr>
        <a:xfrm>
          <a:off x="8515427" y="1341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96075</xdr:rowOff>
    </xdr:from>
    <xdr:to>
      <xdr:col>15</xdr:col>
      <xdr:colOff>180975</xdr:colOff>
      <xdr:row>98</xdr:row>
      <xdr:rowOff>5283</xdr:rowOff>
    </xdr:to>
    <xdr:cxnSp macro="">
      <xdr:nvCxnSpPr>
        <xdr:cNvPr id="446" name="直線コネクタ 445"/>
        <xdr:cNvCxnSpPr/>
      </xdr:nvCxnSpPr>
      <xdr:spPr>
        <a:xfrm flipV="1">
          <a:off x="9639300" y="16726725"/>
          <a:ext cx="838200" cy="8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7"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5283</xdr:rowOff>
    </xdr:from>
    <xdr:to>
      <xdr:col>14</xdr:col>
      <xdr:colOff>28575</xdr:colOff>
      <xdr:row>98</xdr:row>
      <xdr:rowOff>47650</xdr:rowOff>
    </xdr:to>
    <xdr:cxnSp macro="">
      <xdr:nvCxnSpPr>
        <xdr:cNvPr id="449" name="直線コネクタ 448"/>
        <xdr:cNvCxnSpPr/>
      </xdr:nvCxnSpPr>
      <xdr:spPr>
        <a:xfrm flipV="1">
          <a:off x="8750300" y="16807383"/>
          <a:ext cx="889000" cy="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0" name="フローチャート : 判断 449"/>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119739</xdr:rowOff>
    </xdr:from>
    <xdr:ext cx="534377" cy="259045"/>
    <xdr:sp macro="" textlink="">
      <xdr:nvSpPr>
        <xdr:cNvPr id="451" name="テキスト ボックス 450"/>
        <xdr:cNvSpPr txBox="1"/>
      </xdr:nvSpPr>
      <xdr:spPr>
        <a:xfrm>
          <a:off x="9372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53257</xdr:rowOff>
    </xdr:from>
    <xdr:to>
      <xdr:col>12</xdr:col>
      <xdr:colOff>561975</xdr:colOff>
      <xdr:row>96</xdr:row>
      <xdr:rowOff>154857</xdr:rowOff>
    </xdr:to>
    <xdr:sp macro="" textlink="">
      <xdr:nvSpPr>
        <xdr:cNvPr id="452" name="フローチャート : 判断 451"/>
        <xdr:cNvSpPr/>
      </xdr:nvSpPr>
      <xdr:spPr>
        <a:xfrm>
          <a:off x="8699500" y="1651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171384</xdr:rowOff>
    </xdr:from>
    <xdr:ext cx="534377" cy="259045"/>
    <xdr:sp macro="" textlink="">
      <xdr:nvSpPr>
        <xdr:cNvPr id="453" name="テキスト ボックス 452"/>
        <xdr:cNvSpPr txBox="1"/>
      </xdr:nvSpPr>
      <xdr:spPr>
        <a:xfrm>
          <a:off x="8483111" y="1628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23,871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45275</xdr:rowOff>
    </xdr:from>
    <xdr:to>
      <xdr:col>15</xdr:col>
      <xdr:colOff>231775</xdr:colOff>
      <xdr:row>97</xdr:row>
      <xdr:rowOff>146875</xdr:rowOff>
    </xdr:to>
    <xdr:sp macro="" textlink="">
      <xdr:nvSpPr>
        <xdr:cNvPr id="459" name="円/楕円 458"/>
        <xdr:cNvSpPr/>
      </xdr:nvSpPr>
      <xdr:spPr>
        <a:xfrm>
          <a:off x="10426700" y="1667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23702</xdr:rowOff>
    </xdr:from>
    <xdr:ext cx="534377" cy="259045"/>
    <xdr:sp macro="" textlink="">
      <xdr:nvSpPr>
        <xdr:cNvPr id="460" name="普通建設事業費 （ うち更新整備　）該当値テキスト"/>
        <xdr:cNvSpPr txBox="1"/>
      </xdr:nvSpPr>
      <xdr:spPr>
        <a:xfrm>
          <a:off x="10528300" y="1665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15,290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125933</xdr:rowOff>
    </xdr:from>
    <xdr:to>
      <xdr:col>14</xdr:col>
      <xdr:colOff>79375</xdr:colOff>
      <xdr:row>98</xdr:row>
      <xdr:rowOff>56083</xdr:rowOff>
    </xdr:to>
    <xdr:sp macro="" textlink="">
      <xdr:nvSpPr>
        <xdr:cNvPr id="461" name="円/楕円 460"/>
        <xdr:cNvSpPr/>
      </xdr:nvSpPr>
      <xdr:spPr>
        <a:xfrm>
          <a:off x="9588500" y="1675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47210</xdr:rowOff>
    </xdr:from>
    <xdr:ext cx="534377" cy="259045"/>
    <xdr:sp macro="" textlink="">
      <xdr:nvSpPr>
        <xdr:cNvPr id="462" name="テキスト ボックス 461"/>
        <xdr:cNvSpPr txBox="1"/>
      </xdr:nvSpPr>
      <xdr:spPr>
        <a:xfrm>
          <a:off x="9372111" y="1684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168300</xdr:rowOff>
    </xdr:from>
    <xdr:to>
      <xdr:col>12</xdr:col>
      <xdr:colOff>561975</xdr:colOff>
      <xdr:row>98</xdr:row>
      <xdr:rowOff>98450</xdr:rowOff>
    </xdr:to>
    <xdr:sp macro="" textlink="">
      <xdr:nvSpPr>
        <xdr:cNvPr id="463" name="円/楕円 462"/>
        <xdr:cNvSpPr/>
      </xdr:nvSpPr>
      <xdr:spPr>
        <a:xfrm>
          <a:off x="8699500" y="1679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89577</xdr:rowOff>
    </xdr:from>
    <xdr:ext cx="469744" cy="259045"/>
    <xdr:sp macro="" textlink="">
      <xdr:nvSpPr>
        <xdr:cNvPr id="464" name="テキスト ボックス 463"/>
        <xdr:cNvSpPr txBox="1"/>
      </xdr:nvSpPr>
      <xdr:spPr>
        <a:xfrm>
          <a:off x="8515427" y="1689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108565</xdr:rowOff>
    </xdr:from>
    <xdr:to>
      <xdr:col>23</xdr:col>
      <xdr:colOff>517525</xdr:colOff>
      <xdr:row>38</xdr:row>
      <xdr:rowOff>127676</xdr:rowOff>
    </xdr:to>
    <xdr:cxnSp macro="">
      <xdr:nvCxnSpPr>
        <xdr:cNvPr id="491" name="直線コネクタ 490"/>
        <xdr:cNvCxnSpPr/>
      </xdr:nvCxnSpPr>
      <xdr:spPr>
        <a:xfrm>
          <a:off x="15481300" y="6623665"/>
          <a:ext cx="838200" cy="1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107741</xdr:rowOff>
    </xdr:from>
    <xdr:to>
      <xdr:col>22</xdr:col>
      <xdr:colOff>365125</xdr:colOff>
      <xdr:row>38</xdr:row>
      <xdr:rowOff>108565</xdr:rowOff>
    </xdr:to>
    <xdr:cxnSp macro="">
      <xdr:nvCxnSpPr>
        <xdr:cNvPr id="494" name="直線コネクタ 493"/>
        <xdr:cNvCxnSpPr/>
      </xdr:nvCxnSpPr>
      <xdr:spPr>
        <a:xfrm>
          <a:off x="14592300" y="6622841"/>
          <a:ext cx="889000" cy="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5" name="フローチャート : 判断 494"/>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161739</xdr:rowOff>
    </xdr:from>
    <xdr:ext cx="378565" cy="259045"/>
    <xdr:sp macro="" textlink="">
      <xdr:nvSpPr>
        <xdr:cNvPr id="496" name="テキスト ボックス 495"/>
        <xdr:cNvSpPr txBox="1"/>
      </xdr:nvSpPr>
      <xdr:spPr>
        <a:xfrm>
          <a:off x="15292017" y="6676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107741</xdr:rowOff>
    </xdr:from>
    <xdr:to>
      <xdr:col>21</xdr:col>
      <xdr:colOff>161925</xdr:colOff>
      <xdr:row>38</xdr:row>
      <xdr:rowOff>123103</xdr:rowOff>
    </xdr:to>
    <xdr:cxnSp macro="">
      <xdr:nvCxnSpPr>
        <xdr:cNvPr id="497" name="直線コネクタ 496"/>
        <xdr:cNvCxnSpPr/>
      </xdr:nvCxnSpPr>
      <xdr:spPr>
        <a:xfrm flipV="1">
          <a:off x="13703300" y="6622841"/>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42266</xdr:rowOff>
    </xdr:from>
    <xdr:to>
      <xdr:col>21</xdr:col>
      <xdr:colOff>212725</xdr:colOff>
      <xdr:row>38</xdr:row>
      <xdr:rowOff>143866</xdr:rowOff>
    </xdr:to>
    <xdr:sp macro="" textlink="">
      <xdr:nvSpPr>
        <xdr:cNvPr id="498" name="フローチャート : 判断 497"/>
        <xdr:cNvSpPr/>
      </xdr:nvSpPr>
      <xdr:spPr>
        <a:xfrm>
          <a:off x="14541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160393</xdr:rowOff>
    </xdr:from>
    <xdr:ext cx="469744" cy="259045"/>
    <xdr:sp macro="" textlink="">
      <xdr:nvSpPr>
        <xdr:cNvPr id="499" name="テキスト ボックス 498"/>
        <xdr:cNvSpPr txBox="1"/>
      </xdr:nvSpPr>
      <xdr:spPr>
        <a:xfrm>
          <a:off x="14357427" y="6332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123103</xdr:rowOff>
    </xdr:from>
    <xdr:to>
      <xdr:col>19</xdr:col>
      <xdr:colOff>644525</xdr:colOff>
      <xdr:row>38</xdr:row>
      <xdr:rowOff>125572</xdr:rowOff>
    </xdr:to>
    <xdr:cxnSp macro="">
      <xdr:nvCxnSpPr>
        <xdr:cNvPr id="500" name="直線コネクタ 499"/>
        <xdr:cNvCxnSpPr/>
      </xdr:nvCxnSpPr>
      <xdr:spPr>
        <a:xfrm flipV="1">
          <a:off x="12814300" y="6638203"/>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133706</xdr:rowOff>
    </xdr:from>
    <xdr:to>
      <xdr:col>20</xdr:col>
      <xdr:colOff>9525</xdr:colOff>
      <xdr:row>38</xdr:row>
      <xdr:rowOff>63856</xdr:rowOff>
    </xdr:to>
    <xdr:sp macro="" textlink="">
      <xdr:nvSpPr>
        <xdr:cNvPr id="501" name="フローチャート : 判断 500"/>
        <xdr:cNvSpPr/>
      </xdr:nvSpPr>
      <xdr:spPr>
        <a:xfrm>
          <a:off x="13652500" y="64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80383</xdr:rowOff>
    </xdr:from>
    <xdr:ext cx="469744" cy="259045"/>
    <xdr:sp macro="" textlink="">
      <xdr:nvSpPr>
        <xdr:cNvPr id="502" name="テキスト ボックス 501"/>
        <xdr:cNvSpPr txBox="1"/>
      </xdr:nvSpPr>
      <xdr:spPr>
        <a:xfrm>
          <a:off x="13468427" y="625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2,770</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97770</xdr:rowOff>
    </xdr:from>
    <xdr:to>
      <xdr:col>18</xdr:col>
      <xdr:colOff>492125</xdr:colOff>
      <xdr:row>37</xdr:row>
      <xdr:rowOff>27920</xdr:rowOff>
    </xdr:to>
    <xdr:sp macro="" textlink="">
      <xdr:nvSpPr>
        <xdr:cNvPr id="503" name="フローチャート : 判断 502"/>
        <xdr:cNvSpPr/>
      </xdr:nvSpPr>
      <xdr:spPr>
        <a:xfrm>
          <a:off x="12763500" y="626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44447</xdr:rowOff>
    </xdr:from>
    <xdr:ext cx="469744" cy="259045"/>
    <xdr:sp macro="" textlink="">
      <xdr:nvSpPr>
        <xdr:cNvPr id="504" name="テキスト ボックス 503"/>
        <xdr:cNvSpPr txBox="1"/>
      </xdr:nvSpPr>
      <xdr:spPr>
        <a:xfrm>
          <a:off x="12579427" y="604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76876</xdr:rowOff>
    </xdr:from>
    <xdr:to>
      <xdr:col>23</xdr:col>
      <xdr:colOff>568325</xdr:colOff>
      <xdr:row>39</xdr:row>
      <xdr:rowOff>7026</xdr:rowOff>
    </xdr:to>
    <xdr:sp macro="" textlink="">
      <xdr:nvSpPr>
        <xdr:cNvPr id="510" name="円/楕円 509"/>
        <xdr:cNvSpPr/>
      </xdr:nvSpPr>
      <xdr:spPr>
        <a:xfrm>
          <a:off x="16268700" y="659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378565" cy="259045"/>
    <xdr:sp macro="" textlink="">
      <xdr:nvSpPr>
        <xdr:cNvPr id="511" name="災害復旧事業費該当値テキスト"/>
        <xdr:cNvSpPr txBox="1"/>
      </xdr:nvSpPr>
      <xdr:spPr>
        <a:xfrm>
          <a:off x="16370300" y="6562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57765</xdr:rowOff>
    </xdr:from>
    <xdr:to>
      <xdr:col>22</xdr:col>
      <xdr:colOff>415925</xdr:colOff>
      <xdr:row>38</xdr:row>
      <xdr:rowOff>159365</xdr:rowOff>
    </xdr:to>
    <xdr:sp macro="" textlink="">
      <xdr:nvSpPr>
        <xdr:cNvPr id="512" name="円/楕円 511"/>
        <xdr:cNvSpPr/>
      </xdr:nvSpPr>
      <xdr:spPr>
        <a:xfrm>
          <a:off x="15430500" y="657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4442</xdr:rowOff>
    </xdr:from>
    <xdr:ext cx="378565" cy="259045"/>
    <xdr:sp macro="" textlink="">
      <xdr:nvSpPr>
        <xdr:cNvPr id="513" name="テキスト ボックス 512"/>
        <xdr:cNvSpPr txBox="1"/>
      </xdr:nvSpPr>
      <xdr:spPr>
        <a:xfrm>
          <a:off x="15292017" y="634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56941</xdr:rowOff>
    </xdr:from>
    <xdr:to>
      <xdr:col>21</xdr:col>
      <xdr:colOff>212725</xdr:colOff>
      <xdr:row>38</xdr:row>
      <xdr:rowOff>158541</xdr:rowOff>
    </xdr:to>
    <xdr:sp macro="" textlink="">
      <xdr:nvSpPr>
        <xdr:cNvPr id="514" name="円/楕円 513"/>
        <xdr:cNvSpPr/>
      </xdr:nvSpPr>
      <xdr:spPr>
        <a:xfrm>
          <a:off x="14541500" y="657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149668</xdr:rowOff>
    </xdr:from>
    <xdr:ext cx="378565" cy="259045"/>
    <xdr:sp macro="" textlink="">
      <xdr:nvSpPr>
        <xdr:cNvPr id="515" name="テキスト ボックス 514"/>
        <xdr:cNvSpPr txBox="1"/>
      </xdr:nvSpPr>
      <xdr:spPr>
        <a:xfrm>
          <a:off x="14403017" y="6664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72303</xdr:rowOff>
    </xdr:from>
    <xdr:to>
      <xdr:col>20</xdr:col>
      <xdr:colOff>9525</xdr:colOff>
      <xdr:row>39</xdr:row>
      <xdr:rowOff>2453</xdr:rowOff>
    </xdr:to>
    <xdr:sp macro="" textlink="">
      <xdr:nvSpPr>
        <xdr:cNvPr id="516" name="円/楕円 515"/>
        <xdr:cNvSpPr/>
      </xdr:nvSpPr>
      <xdr:spPr>
        <a:xfrm>
          <a:off x="13652500" y="658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165030</xdr:rowOff>
    </xdr:from>
    <xdr:ext cx="378565" cy="259045"/>
    <xdr:sp macro="" textlink="">
      <xdr:nvSpPr>
        <xdr:cNvPr id="517" name="テキスト ボックス 516"/>
        <xdr:cNvSpPr txBox="1"/>
      </xdr:nvSpPr>
      <xdr:spPr>
        <a:xfrm>
          <a:off x="13514017" y="6680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74772</xdr:rowOff>
    </xdr:from>
    <xdr:to>
      <xdr:col>18</xdr:col>
      <xdr:colOff>492125</xdr:colOff>
      <xdr:row>39</xdr:row>
      <xdr:rowOff>4922</xdr:rowOff>
    </xdr:to>
    <xdr:sp macro="" textlink="">
      <xdr:nvSpPr>
        <xdr:cNvPr id="518" name="円/楕円 517"/>
        <xdr:cNvSpPr/>
      </xdr:nvSpPr>
      <xdr:spPr>
        <a:xfrm>
          <a:off x="12763500" y="658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167499</xdr:rowOff>
    </xdr:from>
    <xdr:ext cx="378565" cy="259045"/>
    <xdr:sp macro="" textlink="">
      <xdr:nvSpPr>
        <xdr:cNvPr id="519" name="テキスト ボックス 518"/>
        <xdr:cNvSpPr txBox="1"/>
      </xdr:nvSpPr>
      <xdr:spPr>
        <a:xfrm>
          <a:off x="12625017" y="668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139171</xdr:rowOff>
    </xdr:from>
    <xdr:to>
      <xdr:col>23</xdr:col>
      <xdr:colOff>517525</xdr:colOff>
      <xdr:row>75</xdr:row>
      <xdr:rowOff>157773</xdr:rowOff>
    </xdr:to>
    <xdr:cxnSp macro="">
      <xdr:nvCxnSpPr>
        <xdr:cNvPr id="601" name="直線コネクタ 600"/>
        <xdr:cNvCxnSpPr/>
      </xdr:nvCxnSpPr>
      <xdr:spPr>
        <a:xfrm flipV="1">
          <a:off x="15481300" y="12997921"/>
          <a:ext cx="838200" cy="1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52382</xdr:rowOff>
    </xdr:from>
    <xdr:ext cx="534377" cy="259045"/>
    <xdr:sp macro="" textlink="">
      <xdr:nvSpPr>
        <xdr:cNvPr id="602" name="公債費平均値テキスト"/>
        <xdr:cNvSpPr txBox="1"/>
      </xdr:nvSpPr>
      <xdr:spPr>
        <a:xfrm>
          <a:off x="16370300" y="13082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129556</xdr:rowOff>
    </xdr:from>
    <xdr:to>
      <xdr:col>22</xdr:col>
      <xdr:colOff>365125</xdr:colOff>
      <xdr:row>75</xdr:row>
      <xdr:rowOff>157773</xdr:rowOff>
    </xdr:to>
    <xdr:cxnSp macro="">
      <xdr:nvCxnSpPr>
        <xdr:cNvPr id="604" name="直線コネクタ 603"/>
        <xdr:cNvCxnSpPr/>
      </xdr:nvCxnSpPr>
      <xdr:spPr>
        <a:xfrm>
          <a:off x="14592300" y="12988306"/>
          <a:ext cx="889000" cy="2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5" name="フローチャート : 判断 604"/>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24651</xdr:rowOff>
    </xdr:from>
    <xdr:ext cx="534377" cy="259045"/>
    <xdr:sp macro="" textlink="">
      <xdr:nvSpPr>
        <xdr:cNvPr id="606" name="テキスト ボックス 605"/>
        <xdr:cNvSpPr txBox="1"/>
      </xdr:nvSpPr>
      <xdr:spPr>
        <a:xfrm>
          <a:off x="15214111" y="132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129556</xdr:rowOff>
    </xdr:from>
    <xdr:to>
      <xdr:col>21</xdr:col>
      <xdr:colOff>161925</xdr:colOff>
      <xdr:row>76</xdr:row>
      <xdr:rowOff>9370</xdr:rowOff>
    </xdr:to>
    <xdr:cxnSp macro="">
      <xdr:nvCxnSpPr>
        <xdr:cNvPr id="607" name="直線コネクタ 606"/>
        <xdr:cNvCxnSpPr/>
      </xdr:nvCxnSpPr>
      <xdr:spPr>
        <a:xfrm flipV="1">
          <a:off x="13703300" y="12988306"/>
          <a:ext cx="889000" cy="5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4032</xdr:rowOff>
    </xdr:from>
    <xdr:to>
      <xdr:col>21</xdr:col>
      <xdr:colOff>212725</xdr:colOff>
      <xdr:row>76</xdr:row>
      <xdr:rowOff>105632</xdr:rowOff>
    </xdr:to>
    <xdr:sp macro="" textlink="">
      <xdr:nvSpPr>
        <xdr:cNvPr id="608" name="フローチャート : 判断 607"/>
        <xdr:cNvSpPr/>
      </xdr:nvSpPr>
      <xdr:spPr>
        <a:xfrm>
          <a:off x="14541500" y="130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96759</xdr:rowOff>
    </xdr:from>
    <xdr:ext cx="534377" cy="259045"/>
    <xdr:sp macro="" textlink="">
      <xdr:nvSpPr>
        <xdr:cNvPr id="609" name="テキスト ボックス 608"/>
        <xdr:cNvSpPr txBox="1"/>
      </xdr:nvSpPr>
      <xdr:spPr>
        <a:xfrm>
          <a:off x="14325111" y="1312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41,940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169</xdr:rowOff>
    </xdr:from>
    <xdr:to>
      <xdr:col>19</xdr:col>
      <xdr:colOff>644525</xdr:colOff>
      <xdr:row>76</xdr:row>
      <xdr:rowOff>9370</xdr:rowOff>
    </xdr:to>
    <xdr:cxnSp macro="">
      <xdr:nvCxnSpPr>
        <xdr:cNvPr id="610" name="直線コネクタ 609"/>
        <xdr:cNvCxnSpPr/>
      </xdr:nvCxnSpPr>
      <xdr:spPr>
        <a:xfrm>
          <a:off x="12814300" y="13030369"/>
          <a:ext cx="889000" cy="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13790</xdr:rowOff>
    </xdr:from>
    <xdr:to>
      <xdr:col>20</xdr:col>
      <xdr:colOff>9525</xdr:colOff>
      <xdr:row>76</xdr:row>
      <xdr:rowOff>115390</xdr:rowOff>
    </xdr:to>
    <xdr:sp macro="" textlink="">
      <xdr:nvSpPr>
        <xdr:cNvPr id="611" name="フローチャート : 判断 610"/>
        <xdr:cNvSpPr/>
      </xdr:nvSpPr>
      <xdr:spPr>
        <a:xfrm>
          <a:off x="13652500" y="1304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106517</xdr:rowOff>
    </xdr:from>
    <xdr:ext cx="534377" cy="259045"/>
    <xdr:sp macro="" textlink="">
      <xdr:nvSpPr>
        <xdr:cNvPr id="612" name="テキスト ボックス 611"/>
        <xdr:cNvSpPr txBox="1"/>
      </xdr:nvSpPr>
      <xdr:spPr>
        <a:xfrm>
          <a:off x="13436111" y="1313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41,257</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152322</xdr:rowOff>
    </xdr:from>
    <xdr:to>
      <xdr:col>18</xdr:col>
      <xdr:colOff>492125</xdr:colOff>
      <xdr:row>76</xdr:row>
      <xdr:rowOff>82472</xdr:rowOff>
    </xdr:to>
    <xdr:sp macro="" textlink="">
      <xdr:nvSpPr>
        <xdr:cNvPr id="613" name="フローチャート : 判断 612"/>
        <xdr:cNvSpPr/>
      </xdr:nvSpPr>
      <xdr:spPr>
        <a:xfrm>
          <a:off x="12763500" y="1301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73599</xdr:rowOff>
    </xdr:from>
    <xdr:ext cx="534377" cy="259045"/>
    <xdr:sp macro="" textlink="">
      <xdr:nvSpPr>
        <xdr:cNvPr id="614" name="テキスト ボックス 613"/>
        <xdr:cNvSpPr txBox="1"/>
      </xdr:nvSpPr>
      <xdr:spPr>
        <a:xfrm>
          <a:off x="12547111" y="1310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43,561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88371</xdr:rowOff>
    </xdr:from>
    <xdr:to>
      <xdr:col>23</xdr:col>
      <xdr:colOff>568325</xdr:colOff>
      <xdr:row>76</xdr:row>
      <xdr:rowOff>18521</xdr:rowOff>
    </xdr:to>
    <xdr:sp macro="" textlink="">
      <xdr:nvSpPr>
        <xdr:cNvPr id="620" name="円/楕円 619"/>
        <xdr:cNvSpPr/>
      </xdr:nvSpPr>
      <xdr:spPr>
        <a:xfrm>
          <a:off x="16268700" y="1294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111248</xdr:rowOff>
    </xdr:from>
    <xdr:ext cx="534377" cy="259045"/>
    <xdr:sp macro="" textlink="">
      <xdr:nvSpPr>
        <xdr:cNvPr id="621" name="公債費該当値テキスト"/>
        <xdr:cNvSpPr txBox="1"/>
      </xdr:nvSpPr>
      <xdr:spPr>
        <a:xfrm>
          <a:off x="16370300" y="1279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48,037</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106973</xdr:rowOff>
    </xdr:from>
    <xdr:to>
      <xdr:col>22</xdr:col>
      <xdr:colOff>415925</xdr:colOff>
      <xdr:row>76</xdr:row>
      <xdr:rowOff>37123</xdr:rowOff>
    </xdr:to>
    <xdr:sp macro="" textlink="">
      <xdr:nvSpPr>
        <xdr:cNvPr id="622" name="円/楕円 621"/>
        <xdr:cNvSpPr/>
      </xdr:nvSpPr>
      <xdr:spPr>
        <a:xfrm>
          <a:off x="15430500" y="129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53650</xdr:rowOff>
    </xdr:from>
    <xdr:ext cx="534377" cy="259045"/>
    <xdr:sp macro="" textlink="">
      <xdr:nvSpPr>
        <xdr:cNvPr id="623" name="テキスト ボックス 622"/>
        <xdr:cNvSpPr txBox="1"/>
      </xdr:nvSpPr>
      <xdr:spPr>
        <a:xfrm>
          <a:off x="15214111" y="1274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46,735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78756</xdr:rowOff>
    </xdr:from>
    <xdr:to>
      <xdr:col>21</xdr:col>
      <xdr:colOff>212725</xdr:colOff>
      <xdr:row>76</xdr:row>
      <xdr:rowOff>8905</xdr:rowOff>
    </xdr:to>
    <xdr:sp macro="" textlink="">
      <xdr:nvSpPr>
        <xdr:cNvPr id="624" name="円/楕円 623"/>
        <xdr:cNvSpPr/>
      </xdr:nvSpPr>
      <xdr:spPr>
        <a:xfrm>
          <a:off x="14541500" y="129375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25433</xdr:rowOff>
    </xdr:from>
    <xdr:ext cx="534377" cy="259045"/>
    <xdr:sp macro="" textlink="">
      <xdr:nvSpPr>
        <xdr:cNvPr id="625" name="テキスト ボックス 624"/>
        <xdr:cNvSpPr txBox="1"/>
      </xdr:nvSpPr>
      <xdr:spPr>
        <a:xfrm>
          <a:off x="14325111" y="1271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48,710</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130019</xdr:rowOff>
    </xdr:from>
    <xdr:to>
      <xdr:col>20</xdr:col>
      <xdr:colOff>9525</xdr:colOff>
      <xdr:row>76</xdr:row>
      <xdr:rowOff>60170</xdr:rowOff>
    </xdr:to>
    <xdr:sp macro="" textlink="">
      <xdr:nvSpPr>
        <xdr:cNvPr id="626" name="円/楕円 625"/>
        <xdr:cNvSpPr/>
      </xdr:nvSpPr>
      <xdr:spPr>
        <a:xfrm>
          <a:off x="13652500" y="129887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76696</xdr:rowOff>
    </xdr:from>
    <xdr:ext cx="534377" cy="259045"/>
    <xdr:sp macro="" textlink="">
      <xdr:nvSpPr>
        <xdr:cNvPr id="627" name="テキスト ボックス 626"/>
        <xdr:cNvSpPr txBox="1"/>
      </xdr:nvSpPr>
      <xdr:spPr>
        <a:xfrm>
          <a:off x="13436111" y="1276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45,122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120818</xdr:rowOff>
    </xdr:from>
    <xdr:to>
      <xdr:col>18</xdr:col>
      <xdr:colOff>492125</xdr:colOff>
      <xdr:row>76</xdr:row>
      <xdr:rowOff>50967</xdr:rowOff>
    </xdr:to>
    <xdr:sp macro="" textlink="">
      <xdr:nvSpPr>
        <xdr:cNvPr id="628" name="円/楕円 627"/>
        <xdr:cNvSpPr/>
      </xdr:nvSpPr>
      <xdr:spPr>
        <a:xfrm>
          <a:off x="12763500" y="1297956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67495</xdr:rowOff>
    </xdr:from>
    <xdr:ext cx="534377" cy="259045"/>
    <xdr:sp macro="" textlink="">
      <xdr:nvSpPr>
        <xdr:cNvPr id="629" name="テキスト ボックス 628"/>
        <xdr:cNvSpPr txBox="1"/>
      </xdr:nvSpPr>
      <xdr:spPr>
        <a:xfrm>
          <a:off x="12547111" y="1275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53116</xdr:rowOff>
    </xdr:from>
    <xdr:to>
      <xdr:col>23</xdr:col>
      <xdr:colOff>517525</xdr:colOff>
      <xdr:row>98</xdr:row>
      <xdr:rowOff>98231</xdr:rowOff>
    </xdr:to>
    <xdr:cxnSp macro="">
      <xdr:nvCxnSpPr>
        <xdr:cNvPr id="656" name="直線コネクタ 655"/>
        <xdr:cNvCxnSpPr/>
      </xdr:nvCxnSpPr>
      <xdr:spPr>
        <a:xfrm flipV="1">
          <a:off x="15481300" y="16855216"/>
          <a:ext cx="838200" cy="4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156033</xdr:rowOff>
    </xdr:from>
    <xdr:ext cx="469744" cy="259045"/>
    <xdr:sp macro="" textlink="">
      <xdr:nvSpPr>
        <xdr:cNvPr id="657" name="積立金平均値テキスト"/>
        <xdr:cNvSpPr txBox="1"/>
      </xdr:nvSpPr>
      <xdr:spPr>
        <a:xfrm>
          <a:off x="16370300" y="1678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49157</xdr:rowOff>
    </xdr:from>
    <xdr:to>
      <xdr:col>22</xdr:col>
      <xdr:colOff>365125</xdr:colOff>
      <xdr:row>98</xdr:row>
      <xdr:rowOff>98231</xdr:rowOff>
    </xdr:to>
    <xdr:cxnSp macro="">
      <xdr:nvCxnSpPr>
        <xdr:cNvPr id="659" name="直線コネクタ 658"/>
        <xdr:cNvCxnSpPr/>
      </xdr:nvCxnSpPr>
      <xdr:spPr>
        <a:xfrm>
          <a:off x="14592300" y="16851257"/>
          <a:ext cx="889000" cy="4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60" name="フローチャート : 判断 659"/>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84799</xdr:rowOff>
    </xdr:from>
    <xdr:ext cx="534377" cy="259045"/>
    <xdr:sp macro="" textlink="">
      <xdr:nvSpPr>
        <xdr:cNvPr id="661" name="テキスト ボックス 660"/>
        <xdr:cNvSpPr txBox="1"/>
      </xdr:nvSpPr>
      <xdr:spPr>
        <a:xfrm>
          <a:off x="15214111" y="165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49157</xdr:rowOff>
    </xdr:from>
    <xdr:to>
      <xdr:col>21</xdr:col>
      <xdr:colOff>161925</xdr:colOff>
      <xdr:row>98</xdr:row>
      <xdr:rowOff>70873</xdr:rowOff>
    </xdr:to>
    <xdr:cxnSp macro="">
      <xdr:nvCxnSpPr>
        <xdr:cNvPr id="662" name="直線コネクタ 661"/>
        <xdr:cNvCxnSpPr/>
      </xdr:nvCxnSpPr>
      <xdr:spPr>
        <a:xfrm flipV="1">
          <a:off x="13703300" y="16851257"/>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33258</xdr:rowOff>
    </xdr:from>
    <xdr:to>
      <xdr:col>21</xdr:col>
      <xdr:colOff>212725</xdr:colOff>
      <xdr:row>97</xdr:row>
      <xdr:rowOff>134858</xdr:rowOff>
    </xdr:to>
    <xdr:sp macro="" textlink="">
      <xdr:nvSpPr>
        <xdr:cNvPr id="663" name="フローチャート : 判断 662"/>
        <xdr:cNvSpPr/>
      </xdr:nvSpPr>
      <xdr:spPr>
        <a:xfrm>
          <a:off x="14541500" y="166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151385</xdr:rowOff>
    </xdr:from>
    <xdr:ext cx="534377" cy="259045"/>
    <xdr:sp macro="" textlink="">
      <xdr:nvSpPr>
        <xdr:cNvPr id="664" name="テキスト ボックス 663"/>
        <xdr:cNvSpPr txBox="1"/>
      </xdr:nvSpPr>
      <xdr:spPr>
        <a:xfrm>
          <a:off x="14325111" y="1643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24,835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70873</xdr:rowOff>
    </xdr:from>
    <xdr:to>
      <xdr:col>19</xdr:col>
      <xdr:colOff>644525</xdr:colOff>
      <xdr:row>98</xdr:row>
      <xdr:rowOff>104468</xdr:rowOff>
    </xdr:to>
    <xdr:cxnSp macro="">
      <xdr:nvCxnSpPr>
        <xdr:cNvPr id="665" name="直線コネクタ 664"/>
        <xdr:cNvCxnSpPr/>
      </xdr:nvCxnSpPr>
      <xdr:spPr>
        <a:xfrm flipV="1">
          <a:off x="12814300" y="16872973"/>
          <a:ext cx="889000" cy="3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124095</xdr:rowOff>
    </xdr:from>
    <xdr:to>
      <xdr:col>20</xdr:col>
      <xdr:colOff>9525</xdr:colOff>
      <xdr:row>96</xdr:row>
      <xdr:rowOff>54245</xdr:rowOff>
    </xdr:to>
    <xdr:sp macro="" textlink="">
      <xdr:nvSpPr>
        <xdr:cNvPr id="666" name="フローチャート : 判断 665"/>
        <xdr:cNvSpPr/>
      </xdr:nvSpPr>
      <xdr:spPr>
        <a:xfrm>
          <a:off x="13652500" y="1641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70772</xdr:rowOff>
    </xdr:from>
    <xdr:ext cx="534377" cy="259045"/>
    <xdr:sp macro="" textlink="">
      <xdr:nvSpPr>
        <xdr:cNvPr id="667" name="テキスト ボックス 666"/>
        <xdr:cNvSpPr txBox="1"/>
      </xdr:nvSpPr>
      <xdr:spPr>
        <a:xfrm>
          <a:off x="13436111" y="1618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52,401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139466</xdr:rowOff>
    </xdr:from>
    <xdr:to>
      <xdr:col>18</xdr:col>
      <xdr:colOff>492125</xdr:colOff>
      <xdr:row>96</xdr:row>
      <xdr:rowOff>69616</xdr:rowOff>
    </xdr:to>
    <xdr:sp macro="" textlink="">
      <xdr:nvSpPr>
        <xdr:cNvPr id="668" name="フローチャート : 判断 667"/>
        <xdr:cNvSpPr/>
      </xdr:nvSpPr>
      <xdr:spPr>
        <a:xfrm>
          <a:off x="12763500" y="1642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86143</xdr:rowOff>
    </xdr:from>
    <xdr:ext cx="534377" cy="259045"/>
    <xdr:sp macro="" textlink="">
      <xdr:nvSpPr>
        <xdr:cNvPr id="669" name="テキスト ボックス 668"/>
        <xdr:cNvSpPr txBox="1"/>
      </xdr:nvSpPr>
      <xdr:spPr>
        <a:xfrm>
          <a:off x="12547111" y="1620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50,720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2316</xdr:rowOff>
    </xdr:from>
    <xdr:to>
      <xdr:col>23</xdr:col>
      <xdr:colOff>568325</xdr:colOff>
      <xdr:row>98</xdr:row>
      <xdr:rowOff>103916</xdr:rowOff>
    </xdr:to>
    <xdr:sp macro="" textlink="">
      <xdr:nvSpPr>
        <xdr:cNvPr id="675" name="円/楕円 674"/>
        <xdr:cNvSpPr/>
      </xdr:nvSpPr>
      <xdr:spPr>
        <a:xfrm>
          <a:off x="16268700" y="1680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133143</xdr:rowOff>
    </xdr:from>
    <xdr:ext cx="469744" cy="259045"/>
    <xdr:sp macro="" textlink="">
      <xdr:nvSpPr>
        <xdr:cNvPr id="676" name="積立金該当値テキスト"/>
        <xdr:cNvSpPr txBox="1"/>
      </xdr:nvSpPr>
      <xdr:spPr>
        <a:xfrm>
          <a:off x="16370300" y="1659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9,469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47431</xdr:rowOff>
    </xdr:from>
    <xdr:to>
      <xdr:col>22</xdr:col>
      <xdr:colOff>415925</xdr:colOff>
      <xdr:row>98</xdr:row>
      <xdr:rowOff>149031</xdr:rowOff>
    </xdr:to>
    <xdr:sp macro="" textlink="">
      <xdr:nvSpPr>
        <xdr:cNvPr id="677" name="円/楕円 676"/>
        <xdr:cNvSpPr/>
      </xdr:nvSpPr>
      <xdr:spPr>
        <a:xfrm>
          <a:off x="15430500" y="1684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140158</xdr:rowOff>
    </xdr:from>
    <xdr:ext cx="469744" cy="259045"/>
    <xdr:sp macro="" textlink="">
      <xdr:nvSpPr>
        <xdr:cNvPr id="678" name="テキスト ボックス 677"/>
        <xdr:cNvSpPr txBox="1"/>
      </xdr:nvSpPr>
      <xdr:spPr>
        <a:xfrm>
          <a:off x="15246427" y="1694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169807</xdr:rowOff>
    </xdr:from>
    <xdr:to>
      <xdr:col>21</xdr:col>
      <xdr:colOff>212725</xdr:colOff>
      <xdr:row>98</xdr:row>
      <xdr:rowOff>99957</xdr:rowOff>
    </xdr:to>
    <xdr:sp macro="" textlink="">
      <xdr:nvSpPr>
        <xdr:cNvPr id="679" name="円/楕円 678"/>
        <xdr:cNvSpPr/>
      </xdr:nvSpPr>
      <xdr:spPr>
        <a:xfrm>
          <a:off x="14541500" y="1680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91084</xdr:rowOff>
    </xdr:from>
    <xdr:ext cx="469744" cy="259045"/>
    <xdr:sp macro="" textlink="">
      <xdr:nvSpPr>
        <xdr:cNvPr id="680" name="テキスト ボックス 679"/>
        <xdr:cNvSpPr txBox="1"/>
      </xdr:nvSpPr>
      <xdr:spPr>
        <a:xfrm>
          <a:off x="14357427" y="1689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20073</xdr:rowOff>
    </xdr:from>
    <xdr:to>
      <xdr:col>20</xdr:col>
      <xdr:colOff>9525</xdr:colOff>
      <xdr:row>98</xdr:row>
      <xdr:rowOff>121673</xdr:rowOff>
    </xdr:to>
    <xdr:sp macro="" textlink="">
      <xdr:nvSpPr>
        <xdr:cNvPr id="681" name="円/楕円 680"/>
        <xdr:cNvSpPr/>
      </xdr:nvSpPr>
      <xdr:spPr>
        <a:xfrm>
          <a:off x="13652500" y="1682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112800</xdr:rowOff>
    </xdr:from>
    <xdr:ext cx="469744" cy="259045"/>
    <xdr:sp macro="" textlink="">
      <xdr:nvSpPr>
        <xdr:cNvPr id="682" name="テキスト ボックス 681"/>
        <xdr:cNvSpPr txBox="1"/>
      </xdr:nvSpPr>
      <xdr:spPr>
        <a:xfrm>
          <a:off x="13468427" y="1691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53668</xdr:rowOff>
    </xdr:from>
    <xdr:to>
      <xdr:col>18</xdr:col>
      <xdr:colOff>492125</xdr:colOff>
      <xdr:row>98</xdr:row>
      <xdr:rowOff>155268</xdr:rowOff>
    </xdr:to>
    <xdr:sp macro="" textlink="">
      <xdr:nvSpPr>
        <xdr:cNvPr id="683" name="円/楕円 682"/>
        <xdr:cNvSpPr/>
      </xdr:nvSpPr>
      <xdr:spPr>
        <a:xfrm>
          <a:off x="12763500" y="1685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146395</xdr:rowOff>
    </xdr:from>
    <xdr:ext cx="469744" cy="259045"/>
    <xdr:sp macro="" textlink="">
      <xdr:nvSpPr>
        <xdr:cNvPr id="684" name="テキスト ボックス 683"/>
        <xdr:cNvSpPr txBox="1"/>
      </xdr:nvSpPr>
      <xdr:spPr>
        <a:xfrm>
          <a:off x="12579427" y="1694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79720</xdr:rowOff>
    </xdr:from>
    <xdr:to>
      <xdr:col>32</xdr:col>
      <xdr:colOff>187325</xdr:colOff>
      <xdr:row>39</xdr:row>
      <xdr:rowOff>98878</xdr:rowOff>
    </xdr:to>
    <xdr:cxnSp macro="">
      <xdr:nvCxnSpPr>
        <xdr:cNvPr id="715" name="直線コネクタ 714"/>
        <xdr:cNvCxnSpPr/>
      </xdr:nvCxnSpPr>
      <xdr:spPr>
        <a:xfrm flipV="1">
          <a:off x="21323300" y="6766270"/>
          <a:ext cx="838200" cy="1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6"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8" name="直線コネクタ 71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9" name="フローチャート : 判断 718"/>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73568</xdr:rowOff>
    </xdr:from>
    <xdr:ext cx="378565" cy="259045"/>
    <xdr:sp macro="" textlink="">
      <xdr:nvSpPr>
        <xdr:cNvPr id="720" name="テキスト ボックス 719"/>
        <xdr:cNvSpPr txBox="1"/>
      </xdr:nvSpPr>
      <xdr:spPr>
        <a:xfrm>
          <a:off x="21134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1" name="直線コネクタ 72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109474</xdr:rowOff>
    </xdr:from>
    <xdr:to>
      <xdr:col>29</xdr:col>
      <xdr:colOff>568325</xdr:colOff>
      <xdr:row>39</xdr:row>
      <xdr:rowOff>39624</xdr:rowOff>
    </xdr:to>
    <xdr:sp macro="" textlink="">
      <xdr:nvSpPr>
        <xdr:cNvPr id="722" name="フローチャート : 判断 721"/>
        <xdr:cNvSpPr/>
      </xdr:nvSpPr>
      <xdr:spPr>
        <a:xfrm>
          <a:off x="20383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56151</xdr:rowOff>
    </xdr:from>
    <xdr:ext cx="469744" cy="259045"/>
    <xdr:sp macro="" textlink="">
      <xdr:nvSpPr>
        <xdr:cNvPr id="723" name="テキスト ボックス 722"/>
        <xdr:cNvSpPr txBox="1"/>
      </xdr:nvSpPr>
      <xdr:spPr>
        <a:xfrm>
          <a:off x="20199427" y="6399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4" name="直線コネクタ 72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120469</xdr:rowOff>
    </xdr:from>
    <xdr:to>
      <xdr:col>28</xdr:col>
      <xdr:colOff>365125</xdr:colOff>
      <xdr:row>38</xdr:row>
      <xdr:rowOff>50619</xdr:rowOff>
    </xdr:to>
    <xdr:sp macro="" textlink="">
      <xdr:nvSpPr>
        <xdr:cNvPr id="725" name="フローチャート : 判断 724"/>
        <xdr:cNvSpPr/>
      </xdr:nvSpPr>
      <xdr:spPr>
        <a:xfrm>
          <a:off x="19494500" y="64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67146</xdr:rowOff>
    </xdr:from>
    <xdr:ext cx="469744" cy="259045"/>
    <xdr:sp macro="" textlink="">
      <xdr:nvSpPr>
        <xdr:cNvPr id="726" name="テキスト ボックス 725"/>
        <xdr:cNvSpPr txBox="1"/>
      </xdr:nvSpPr>
      <xdr:spPr>
        <a:xfrm>
          <a:off x="19310427" y="623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15966</xdr:rowOff>
    </xdr:from>
    <xdr:to>
      <xdr:col>27</xdr:col>
      <xdr:colOff>161925</xdr:colOff>
      <xdr:row>38</xdr:row>
      <xdr:rowOff>117566</xdr:rowOff>
    </xdr:to>
    <xdr:sp macro="" textlink="">
      <xdr:nvSpPr>
        <xdr:cNvPr id="727" name="フローチャート : 判断 726"/>
        <xdr:cNvSpPr/>
      </xdr:nvSpPr>
      <xdr:spPr>
        <a:xfrm>
          <a:off x="18605500" y="653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134093</xdr:rowOff>
    </xdr:from>
    <xdr:ext cx="469744" cy="259045"/>
    <xdr:sp macro="" textlink="">
      <xdr:nvSpPr>
        <xdr:cNvPr id="728" name="テキスト ボックス 727"/>
        <xdr:cNvSpPr txBox="1"/>
      </xdr:nvSpPr>
      <xdr:spPr>
        <a:xfrm>
          <a:off x="18421427" y="630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28920</xdr:rowOff>
    </xdr:from>
    <xdr:to>
      <xdr:col>32</xdr:col>
      <xdr:colOff>238125</xdr:colOff>
      <xdr:row>39</xdr:row>
      <xdr:rowOff>130520</xdr:rowOff>
    </xdr:to>
    <xdr:sp macro="" textlink="">
      <xdr:nvSpPr>
        <xdr:cNvPr id="734" name="円/楕円 733"/>
        <xdr:cNvSpPr/>
      </xdr:nvSpPr>
      <xdr:spPr>
        <a:xfrm>
          <a:off x="22110700" y="671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115297</xdr:rowOff>
    </xdr:from>
    <xdr:ext cx="378565" cy="259045"/>
    <xdr:sp macro="" textlink="">
      <xdr:nvSpPr>
        <xdr:cNvPr id="735" name="投資及び出資金該当値テキスト"/>
        <xdr:cNvSpPr txBox="1"/>
      </xdr:nvSpPr>
      <xdr:spPr>
        <a:xfrm>
          <a:off x="22212300" y="6630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6" name="円/楕円 73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7" name="テキスト ボックス 736"/>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8" name="円/楕円 73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9" name="テキスト ボックス 73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0" name="円/楕円 73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1" name="テキスト ボックス 740"/>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2" name="円/楕円 74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3" name="テキスト ボックス 742"/>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64628</xdr:rowOff>
    </xdr:from>
    <xdr:to>
      <xdr:col>32</xdr:col>
      <xdr:colOff>187325</xdr:colOff>
      <xdr:row>58</xdr:row>
      <xdr:rowOff>67234</xdr:rowOff>
    </xdr:to>
    <xdr:cxnSp macro="">
      <xdr:nvCxnSpPr>
        <xdr:cNvPr id="770" name="直線コネクタ 769"/>
        <xdr:cNvCxnSpPr/>
      </xdr:nvCxnSpPr>
      <xdr:spPr>
        <a:xfrm>
          <a:off x="21323300" y="10008728"/>
          <a:ext cx="8382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71" name="貸付金平均値テキスト"/>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56947</xdr:rowOff>
    </xdr:from>
    <xdr:to>
      <xdr:col>31</xdr:col>
      <xdr:colOff>34925</xdr:colOff>
      <xdr:row>58</xdr:row>
      <xdr:rowOff>64628</xdr:rowOff>
    </xdr:to>
    <xdr:cxnSp macro="">
      <xdr:nvCxnSpPr>
        <xdr:cNvPr id="773" name="直線コネクタ 772"/>
        <xdr:cNvCxnSpPr/>
      </xdr:nvCxnSpPr>
      <xdr:spPr>
        <a:xfrm>
          <a:off x="20434300" y="10001047"/>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4" name="フローチャート : 判断 773"/>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88613</xdr:rowOff>
    </xdr:from>
    <xdr:ext cx="469744" cy="259045"/>
    <xdr:sp macro="" textlink="">
      <xdr:nvSpPr>
        <xdr:cNvPr id="775" name="テキスト ボックス 774"/>
        <xdr:cNvSpPr txBox="1"/>
      </xdr:nvSpPr>
      <xdr:spPr>
        <a:xfrm>
          <a:off x="21088427"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51918</xdr:rowOff>
    </xdr:from>
    <xdr:to>
      <xdr:col>29</xdr:col>
      <xdr:colOff>517525</xdr:colOff>
      <xdr:row>58</xdr:row>
      <xdr:rowOff>56947</xdr:rowOff>
    </xdr:to>
    <xdr:cxnSp macro="">
      <xdr:nvCxnSpPr>
        <xdr:cNvPr id="776" name="直線コネクタ 775"/>
        <xdr:cNvCxnSpPr/>
      </xdr:nvCxnSpPr>
      <xdr:spPr>
        <a:xfrm>
          <a:off x="19545300" y="9996018"/>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63891</xdr:rowOff>
    </xdr:from>
    <xdr:to>
      <xdr:col>29</xdr:col>
      <xdr:colOff>568325</xdr:colOff>
      <xdr:row>57</xdr:row>
      <xdr:rowOff>165491</xdr:rowOff>
    </xdr:to>
    <xdr:sp macro="" textlink="">
      <xdr:nvSpPr>
        <xdr:cNvPr id="777" name="フローチャート : 判断 776"/>
        <xdr:cNvSpPr/>
      </xdr:nvSpPr>
      <xdr:spPr>
        <a:xfrm>
          <a:off x="20383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10568</xdr:rowOff>
    </xdr:from>
    <xdr:ext cx="469744" cy="259045"/>
    <xdr:sp macro="" textlink="">
      <xdr:nvSpPr>
        <xdr:cNvPr id="778" name="テキスト ボックス 777"/>
        <xdr:cNvSpPr txBox="1"/>
      </xdr:nvSpPr>
      <xdr:spPr>
        <a:xfrm>
          <a:off x="20199427"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49540</xdr:rowOff>
    </xdr:from>
    <xdr:to>
      <xdr:col>28</xdr:col>
      <xdr:colOff>314325</xdr:colOff>
      <xdr:row>58</xdr:row>
      <xdr:rowOff>51918</xdr:rowOff>
    </xdr:to>
    <xdr:cxnSp macro="">
      <xdr:nvCxnSpPr>
        <xdr:cNvPr id="779" name="直線コネクタ 778"/>
        <xdr:cNvCxnSpPr/>
      </xdr:nvCxnSpPr>
      <xdr:spPr>
        <a:xfrm>
          <a:off x="18656300" y="9993640"/>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33670</xdr:rowOff>
    </xdr:from>
    <xdr:to>
      <xdr:col>28</xdr:col>
      <xdr:colOff>365125</xdr:colOff>
      <xdr:row>57</xdr:row>
      <xdr:rowOff>135270</xdr:rowOff>
    </xdr:to>
    <xdr:sp macro="" textlink="">
      <xdr:nvSpPr>
        <xdr:cNvPr id="780" name="フローチャート : 判断 779"/>
        <xdr:cNvSpPr/>
      </xdr:nvSpPr>
      <xdr:spPr>
        <a:xfrm>
          <a:off x="19494500" y="980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151797</xdr:rowOff>
    </xdr:from>
    <xdr:ext cx="469744" cy="259045"/>
    <xdr:sp macro="" textlink="">
      <xdr:nvSpPr>
        <xdr:cNvPr id="781" name="テキスト ボックス 780"/>
        <xdr:cNvSpPr txBox="1"/>
      </xdr:nvSpPr>
      <xdr:spPr>
        <a:xfrm>
          <a:off x="19310427" y="958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165390</xdr:rowOff>
    </xdr:from>
    <xdr:to>
      <xdr:col>27</xdr:col>
      <xdr:colOff>161925</xdr:colOff>
      <xdr:row>57</xdr:row>
      <xdr:rowOff>95540</xdr:rowOff>
    </xdr:to>
    <xdr:sp macro="" textlink="">
      <xdr:nvSpPr>
        <xdr:cNvPr id="782" name="フローチャート : 判断 781"/>
        <xdr:cNvSpPr/>
      </xdr:nvSpPr>
      <xdr:spPr>
        <a:xfrm>
          <a:off x="18605500" y="976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112067</xdr:rowOff>
    </xdr:from>
    <xdr:ext cx="469744" cy="259045"/>
    <xdr:sp macro="" textlink="">
      <xdr:nvSpPr>
        <xdr:cNvPr id="783" name="テキスト ボックス 782"/>
        <xdr:cNvSpPr txBox="1"/>
      </xdr:nvSpPr>
      <xdr:spPr>
        <a:xfrm>
          <a:off x="18421427" y="954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16434</xdr:rowOff>
    </xdr:from>
    <xdr:to>
      <xdr:col>32</xdr:col>
      <xdr:colOff>238125</xdr:colOff>
      <xdr:row>58</xdr:row>
      <xdr:rowOff>118034</xdr:rowOff>
    </xdr:to>
    <xdr:sp macro="" textlink="">
      <xdr:nvSpPr>
        <xdr:cNvPr id="789" name="円/楕円 788"/>
        <xdr:cNvSpPr/>
      </xdr:nvSpPr>
      <xdr:spPr>
        <a:xfrm>
          <a:off x="22110700" y="996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106235</xdr:rowOff>
    </xdr:from>
    <xdr:ext cx="469744" cy="259045"/>
    <xdr:sp macro="" textlink="">
      <xdr:nvSpPr>
        <xdr:cNvPr id="790" name="貸付金該当値テキスト"/>
        <xdr:cNvSpPr txBox="1"/>
      </xdr:nvSpPr>
      <xdr:spPr>
        <a:xfrm>
          <a:off x="22212300" y="987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13828</xdr:rowOff>
    </xdr:from>
    <xdr:to>
      <xdr:col>31</xdr:col>
      <xdr:colOff>85725</xdr:colOff>
      <xdr:row>58</xdr:row>
      <xdr:rowOff>115428</xdr:rowOff>
    </xdr:to>
    <xdr:sp macro="" textlink="">
      <xdr:nvSpPr>
        <xdr:cNvPr id="791" name="円/楕円 790"/>
        <xdr:cNvSpPr/>
      </xdr:nvSpPr>
      <xdr:spPr>
        <a:xfrm>
          <a:off x="21272500" y="995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106555</xdr:rowOff>
    </xdr:from>
    <xdr:ext cx="469744" cy="259045"/>
    <xdr:sp macro="" textlink="">
      <xdr:nvSpPr>
        <xdr:cNvPr id="792" name="テキスト ボックス 791"/>
        <xdr:cNvSpPr txBox="1"/>
      </xdr:nvSpPr>
      <xdr:spPr>
        <a:xfrm>
          <a:off x="21088427" y="1005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6147</xdr:rowOff>
    </xdr:from>
    <xdr:to>
      <xdr:col>29</xdr:col>
      <xdr:colOff>568325</xdr:colOff>
      <xdr:row>58</xdr:row>
      <xdr:rowOff>107747</xdr:rowOff>
    </xdr:to>
    <xdr:sp macro="" textlink="">
      <xdr:nvSpPr>
        <xdr:cNvPr id="793" name="円/楕円 792"/>
        <xdr:cNvSpPr/>
      </xdr:nvSpPr>
      <xdr:spPr>
        <a:xfrm>
          <a:off x="20383500" y="995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98874</xdr:rowOff>
    </xdr:from>
    <xdr:ext cx="469744" cy="259045"/>
    <xdr:sp macro="" textlink="">
      <xdr:nvSpPr>
        <xdr:cNvPr id="794" name="テキスト ボックス 793"/>
        <xdr:cNvSpPr txBox="1"/>
      </xdr:nvSpPr>
      <xdr:spPr>
        <a:xfrm>
          <a:off x="20199427" y="1004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1118</xdr:rowOff>
    </xdr:from>
    <xdr:to>
      <xdr:col>28</xdr:col>
      <xdr:colOff>365125</xdr:colOff>
      <xdr:row>58</xdr:row>
      <xdr:rowOff>102718</xdr:rowOff>
    </xdr:to>
    <xdr:sp macro="" textlink="">
      <xdr:nvSpPr>
        <xdr:cNvPr id="795" name="円/楕円 794"/>
        <xdr:cNvSpPr/>
      </xdr:nvSpPr>
      <xdr:spPr>
        <a:xfrm>
          <a:off x="19494500" y="994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93845</xdr:rowOff>
    </xdr:from>
    <xdr:ext cx="469744" cy="259045"/>
    <xdr:sp macro="" textlink="">
      <xdr:nvSpPr>
        <xdr:cNvPr id="796" name="テキスト ボックス 795"/>
        <xdr:cNvSpPr txBox="1"/>
      </xdr:nvSpPr>
      <xdr:spPr>
        <a:xfrm>
          <a:off x="19310427" y="1003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1,920</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170190</xdr:rowOff>
    </xdr:from>
    <xdr:to>
      <xdr:col>27</xdr:col>
      <xdr:colOff>161925</xdr:colOff>
      <xdr:row>58</xdr:row>
      <xdr:rowOff>100340</xdr:rowOff>
    </xdr:to>
    <xdr:sp macro="" textlink="">
      <xdr:nvSpPr>
        <xdr:cNvPr id="797" name="円/楕円 796"/>
        <xdr:cNvSpPr/>
      </xdr:nvSpPr>
      <xdr:spPr>
        <a:xfrm>
          <a:off x="18605500" y="994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91467</xdr:rowOff>
    </xdr:from>
    <xdr:ext cx="469744" cy="259045"/>
    <xdr:sp macro="" textlink="">
      <xdr:nvSpPr>
        <xdr:cNvPr id="798" name="テキスト ボックス 797"/>
        <xdr:cNvSpPr txBox="1"/>
      </xdr:nvSpPr>
      <xdr:spPr>
        <a:xfrm>
          <a:off x="18421427" y="10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36683</xdr:rowOff>
    </xdr:from>
    <xdr:to>
      <xdr:col>32</xdr:col>
      <xdr:colOff>187325</xdr:colOff>
      <xdr:row>77</xdr:row>
      <xdr:rowOff>46921</xdr:rowOff>
    </xdr:to>
    <xdr:cxnSp macro="">
      <xdr:nvCxnSpPr>
        <xdr:cNvPr id="830" name="直線コネクタ 829"/>
        <xdr:cNvCxnSpPr/>
      </xdr:nvCxnSpPr>
      <xdr:spPr>
        <a:xfrm flipV="1">
          <a:off x="21323300" y="13238333"/>
          <a:ext cx="838200" cy="1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59376</xdr:rowOff>
    </xdr:from>
    <xdr:ext cx="534377" cy="259045"/>
    <xdr:sp macro="" textlink="">
      <xdr:nvSpPr>
        <xdr:cNvPr id="831" name="繰出金平均値テキスト"/>
        <xdr:cNvSpPr txBox="1"/>
      </xdr:nvSpPr>
      <xdr:spPr>
        <a:xfrm>
          <a:off x="22212300" y="13261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46921</xdr:rowOff>
    </xdr:from>
    <xdr:to>
      <xdr:col>31</xdr:col>
      <xdr:colOff>34925</xdr:colOff>
      <xdr:row>77</xdr:row>
      <xdr:rowOff>77896</xdr:rowOff>
    </xdr:to>
    <xdr:cxnSp macro="">
      <xdr:nvCxnSpPr>
        <xdr:cNvPr id="833" name="直線コネクタ 832"/>
        <xdr:cNvCxnSpPr/>
      </xdr:nvCxnSpPr>
      <xdr:spPr>
        <a:xfrm flipV="1">
          <a:off x="20434300" y="13248571"/>
          <a:ext cx="8890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4" name="フローチャート : 判断 833"/>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126127</xdr:rowOff>
    </xdr:from>
    <xdr:ext cx="534377" cy="259045"/>
    <xdr:sp macro="" textlink="">
      <xdr:nvSpPr>
        <xdr:cNvPr id="835" name="テキスト ボックス 834"/>
        <xdr:cNvSpPr txBox="1"/>
      </xdr:nvSpPr>
      <xdr:spPr>
        <a:xfrm>
          <a:off x="21056111" y="1332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77896</xdr:rowOff>
    </xdr:from>
    <xdr:to>
      <xdr:col>29</xdr:col>
      <xdr:colOff>517525</xdr:colOff>
      <xdr:row>77</xdr:row>
      <xdr:rowOff>109248</xdr:rowOff>
    </xdr:to>
    <xdr:cxnSp macro="">
      <xdr:nvCxnSpPr>
        <xdr:cNvPr id="836" name="直線コネクタ 835"/>
        <xdr:cNvCxnSpPr/>
      </xdr:nvCxnSpPr>
      <xdr:spPr>
        <a:xfrm flipV="1">
          <a:off x="19545300" y="13279546"/>
          <a:ext cx="889000" cy="3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2080</xdr:rowOff>
    </xdr:from>
    <xdr:to>
      <xdr:col>29</xdr:col>
      <xdr:colOff>568325</xdr:colOff>
      <xdr:row>77</xdr:row>
      <xdr:rowOff>103680</xdr:rowOff>
    </xdr:to>
    <xdr:sp macro="" textlink="">
      <xdr:nvSpPr>
        <xdr:cNvPr id="837" name="フローチャート : 判断 836"/>
        <xdr:cNvSpPr/>
      </xdr:nvSpPr>
      <xdr:spPr>
        <a:xfrm>
          <a:off x="20383500" y="1320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120207</xdr:rowOff>
    </xdr:from>
    <xdr:ext cx="534377" cy="259045"/>
    <xdr:sp macro="" textlink="">
      <xdr:nvSpPr>
        <xdr:cNvPr id="838" name="テキスト ボックス 837"/>
        <xdr:cNvSpPr txBox="1"/>
      </xdr:nvSpPr>
      <xdr:spPr>
        <a:xfrm>
          <a:off x="20167111" y="1297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109248</xdr:rowOff>
    </xdr:from>
    <xdr:to>
      <xdr:col>28</xdr:col>
      <xdr:colOff>314325</xdr:colOff>
      <xdr:row>77</xdr:row>
      <xdr:rowOff>126360</xdr:rowOff>
    </xdr:to>
    <xdr:cxnSp macro="">
      <xdr:nvCxnSpPr>
        <xdr:cNvPr id="839" name="直線コネクタ 838"/>
        <xdr:cNvCxnSpPr/>
      </xdr:nvCxnSpPr>
      <xdr:spPr>
        <a:xfrm flipV="1">
          <a:off x="18656300" y="13310898"/>
          <a:ext cx="889000" cy="1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37074</xdr:rowOff>
    </xdr:from>
    <xdr:to>
      <xdr:col>28</xdr:col>
      <xdr:colOff>365125</xdr:colOff>
      <xdr:row>77</xdr:row>
      <xdr:rowOff>138674</xdr:rowOff>
    </xdr:to>
    <xdr:sp macro="" textlink="">
      <xdr:nvSpPr>
        <xdr:cNvPr id="840" name="フローチャート : 判断 839"/>
        <xdr:cNvSpPr/>
      </xdr:nvSpPr>
      <xdr:spPr>
        <a:xfrm>
          <a:off x="19494500" y="1323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155201</xdr:rowOff>
    </xdr:from>
    <xdr:ext cx="534377" cy="259045"/>
    <xdr:sp macro="" textlink="">
      <xdr:nvSpPr>
        <xdr:cNvPr id="841" name="テキスト ボックス 840"/>
        <xdr:cNvSpPr txBox="1"/>
      </xdr:nvSpPr>
      <xdr:spPr>
        <a:xfrm>
          <a:off x="19278111" y="1301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41,674</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64260</xdr:rowOff>
    </xdr:from>
    <xdr:to>
      <xdr:col>27</xdr:col>
      <xdr:colOff>161925</xdr:colOff>
      <xdr:row>77</xdr:row>
      <xdr:rowOff>165860</xdr:rowOff>
    </xdr:to>
    <xdr:sp macro="" textlink="">
      <xdr:nvSpPr>
        <xdr:cNvPr id="842" name="フローチャート : 判断 841"/>
        <xdr:cNvSpPr/>
      </xdr:nvSpPr>
      <xdr:spPr>
        <a:xfrm>
          <a:off x="18605500" y="1326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10937</xdr:rowOff>
    </xdr:from>
    <xdr:ext cx="534377" cy="259045"/>
    <xdr:sp macro="" textlink="">
      <xdr:nvSpPr>
        <xdr:cNvPr id="843" name="テキスト ボックス 842"/>
        <xdr:cNvSpPr txBox="1"/>
      </xdr:nvSpPr>
      <xdr:spPr>
        <a:xfrm>
          <a:off x="18389111" y="1304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157333</xdr:rowOff>
    </xdr:from>
    <xdr:to>
      <xdr:col>32</xdr:col>
      <xdr:colOff>238125</xdr:colOff>
      <xdr:row>77</xdr:row>
      <xdr:rowOff>87483</xdr:rowOff>
    </xdr:to>
    <xdr:sp macro="" textlink="">
      <xdr:nvSpPr>
        <xdr:cNvPr id="849" name="円/楕円 848"/>
        <xdr:cNvSpPr/>
      </xdr:nvSpPr>
      <xdr:spPr>
        <a:xfrm>
          <a:off x="22110700" y="1318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8760</xdr:rowOff>
    </xdr:from>
    <xdr:ext cx="534377" cy="259045"/>
    <xdr:sp macro="" textlink="">
      <xdr:nvSpPr>
        <xdr:cNvPr id="850" name="繰出金該当値テキスト"/>
        <xdr:cNvSpPr txBox="1"/>
      </xdr:nvSpPr>
      <xdr:spPr>
        <a:xfrm>
          <a:off x="22212300" y="1303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44,809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167571</xdr:rowOff>
    </xdr:from>
    <xdr:to>
      <xdr:col>31</xdr:col>
      <xdr:colOff>85725</xdr:colOff>
      <xdr:row>77</xdr:row>
      <xdr:rowOff>97721</xdr:rowOff>
    </xdr:to>
    <xdr:sp macro="" textlink="">
      <xdr:nvSpPr>
        <xdr:cNvPr id="851" name="円/楕円 850"/>
        <xdr:cNvSpPr/>
      </xdr:nvSpPr>
      <xdr:spPr>
        <a:xfrm>
          <a:off x="21272500" y="1319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114248</xdr:rowOff>
    </xdr:from>
    <xdr:ext cx="534377" cy="259045"/>
    <xdr:sp macro="" textlink="">
      <xdr:nvSpPr>
        <xdr:cNvPr id="852" name="テキスト ボックス 851"/>
        <xdr:cNvSpPr txBox="1"/>
      </xdr:nvSpPr>
      <xdr:spPr>
        <a:xfrm>
          <a:off x="21056111" y="1297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44,182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27096</xdr:rowOff>
    </xdr:from>
    <xdr:to>
      <xdr:col>29</xdr:col>
      <xdr:colOff>568325</xdr:colOff>
      <xdr:row>77</xdr:row>
      <xdr:rowOff>128696</xdr:rowOff>
    </xdr:to>
    <xdr:sp macro="" textlink="">
      <xdr:nvSpPr>
        <xdr:cNvPr id="853" name="円/楕円 852"/>
        <xdr:cNvSpPr/>
      </xdr:nvSpPr>
      <xdr:spPr>
        <a:xfrm>
          <a:off x="20383500" y="1322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119823</xdr:rowOff>
    </xdr:from>
    <xdr:ext cx="534377" cy="259045"/>
    <xdr:sp macro="" textlink="">
      <xdr:nvSpPr>
        <xdr:cNvPr id="854" name="テキスト ボックス 853"/>
        <xdr:cNvSpPr txBox="1"/>
      </xdr:nvSpPr>
      <xdr:spPr>
        <a:xfrm>
          <a:off x="20167111" y="1332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42,285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58448</xdr:rowOff>
    </xdr:from>
    <xdr:to>
      <xdr:col>28</xdr:col>
      <xdr:colOff>365125</xdr:colOff>
      <xdr:row>77</xdr:row>
      <xdr:rowOff>160048</xdr:rowOff>
    </xdr:to>
    <xdr:sp macro="" textlink="">
      <xdr:nvSpPr>
        <xdr:cNvPr id="855" name="円/楕円 854"/>
        <xdr:cNvSpPr/>
      </xdr:nvSpPr>
      <xdr:spPr>
        <a:xfrm>
          <a:off x="19494500" y="1326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151175</xdr:rowOff>
    </xdr:from>
    <xdr:ext cx="534377" cy="259045"/>
    <xdr:sp macro="" textlink="">
      <xdr:nvSpPr>
        <xdr:cNvPr id="856" name="テキスト ボックス 855"/>
        <xdr:cNvSpPr txBox="1"/>
      </xdr:nvSpPr>
      <xdr:spPr>
        <a:xfrm>
          <a:off x="19278111" y="1335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40,365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75560</xdr:rowOff>
    </xdr:from>
    <xdr:to>
      <xdr:col>27</xdr:col>
      <xdr:colOff>161925</xdr:colOff>
      <xdr:row>78</xdr:row>
      <xdr:rowOff>5710</xdr:rowOff>
    </xdr:to>
    <xdr:sp macro="" textlink="">
      <xdr:nvSpPr>
        <xdr:cNvPr id="857" name="円/楕円 856"/>
        <xdr:cNvSpPr/>
      </xdr:nvSpPr>
      <xdr:spPr>
        <a:xfrm>
          <a:off x="18605500" y="1327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168287</xdr:rowOff>
    </xdr:from>
    <xdr:ext cx="534377" cy="259045"/>
    <xdr:sp macro="" textlink="">
      <xdr:nvSpPr>
        <xdr:cNvPr id="858" name="テキスト ボックス 857"/>
        <xdr:cNvSpPr txBox="1"/>
      </xdr:nvSpPr>
      <xdr:spPr>
        <a:xfrm>
          <a:off x="18389111" y="1336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39,317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類似団体平均と比較すると、本市は単独で行っているし尿処理やごみ処理、公立保育所</a:t>
          </a:r>
          <a:r>
            <a:rPr kumimoji="1" lang="en-US" altLang="ja-JP" sz="1300">
              <a:latin typeface="ＭＳ Ｐゴシック"/>
            </a:rPr>
            <a:t>4</a:t>
          </a:r>
          <a:r>
            <a:rPr kumimoji="1" lang="ja-JP" altLang="en-US" sz="1300">
              <a:latin typeface="ＭＳ Ｐゴシック"/>
            </a:rPr>
            <a:t>箇所の運営等により、補助費等は抑制されている反面、人件費や物件費は上昇している。また、ごみ処理施設建設に伴う起債や、土地開発公社解散に伴う第三セクター等改革推進債の償還により、公債費も高めに推移している。さらに、扶助費や繰出金についても、生活保護者や高齢者の増加、障がい者福祉サービスの利用率の上昇などにより、比較的高額となっている。総じて、これらが経常収支比率を押し上げ、財政を硬直化させている要因と言える。一方、普通建設事業費や維持補修費、積立金が比較的低水準で推移しているが、これは本市がそのような硬直化した財政構造のため、それらに支出する財政的余裕がなく、施設の老朽化対策等の解決すべき課題が積み残されている状況であることを示している。</a:t>
          </a:r>
        </a:p>
        <a:p>
          <a:r>
            <a:rPr kumimoji="1" lang="ja-JP" altLang="en-US" sz="1300">
              <a:latin typeface="ＭＳ Ｐゴシック"/>
            </a:rPr>
            <a:t>　財政は今後も厳しい見通しとなるが、施設の老朽化に伴う更新や統廃合などの建設事業も見込まれるため、中長期的な見通しのもと計画的に事業を行うと同時に、新たな行財政改革大綱・アクションプランに基づき、徹底した経費削減に取り組むこと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奈良県桜井市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58,625
58,051
98.91
23,503,572
22,912,185
528,223
12,407,783
21,289,695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80.4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78892</xdr:rowOff>
    </xdr:from>
    <xdr:to>
      <xdr:col>6</xdr:col>
      <xdr:colOff>511175</xdr:colOff>
      <xdr:row>34</xdr:row>
      <xdr:rowOff>11684</xdr:rowOff>
    </xdr:to>
    <xdr:cxnSp macro="">
      <xdr:nvCxnSpPr>
        <xdr:cNvPr id="59" name="直線コネクタ 58"/>
        <xdr:cNvCxnSpPr/>
      </xdr:nvCxnSpPr>
      <xdr:spPr>
        <a:xfrm>
          <a:off x="3797300" y="5736742"/>
          <a:ext cx="838200" cy="10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135907</xdr:rowOff>
    </xdr:from>
    <xdr:ext cx="469744" cy="259045"/>
    <xdr:sp macro="" textlink="">
      <xdr:nvSpPr>
        <xdr:cNvPr id="60" name="議会費平均値テキスト"/>
        <xdr:cNvSpPr txBox="1"/>
      </xdr:nvSpPr>
      <xdr:spPr>
        <a:xfrm>
          <a:off x="46863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78892</xdr:rowOff>
    </xdr:from>
    <xdr:to>
      <xdr:col>5</xdr:col>
      <xdr:colOff>358775</xdr:colOff>
      <xdr:row>33</xdr:row>
      <xdr:rowOff>160274</xdr:rowOff>
    </xdr:to>
    <xdr:cxnSp macro="">
      <xdr:nvCxnSpPr>
        <xdr:cNvPr id="62" name="直線コネクタ 61"/>
        <xdr:cNvCxnSpPr/>
      </xdr:nvCxnSpPr>
      <xdr:spPr>
        <a:xfrm flipV="1">
          <a:off x="2908300" y="5736742"/>
          <a:ext cx="889000" cy="8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111218</xdr:rowOff>
    </xdr:from>
    <xdr:ext cx="469744" cy="259045"/>
    <xdr:sp macro="" textlink="">
      <xdr:nvSpPr>
        <xdr:cNvPr id="64" name="テキスト ボックス 63"/>
        <xdr:cNvSpPr txBox="1"/>
      </xdr:nvSpPr>
      <xdr:spPr>
        <a:xfrm>
          <a:off x="3562427"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160274</xdr:rowOff>
    </xdr:from>
    <xdr:to>
      <xdr:col>4</xdr:col>
      <xdr:colOff>155575</xdr:colOff>
      <xdr:row>34</xdr:row>
      <xdr:rowOff>34087</xdr:rowOff>
    </xdr:to>
    <xdr:cxnSp macro="">
      <xdr:nvCxnSpPr>
        <xdr:cNvPr id="65" name="直線コネクタ 64"/>
        <xdr:cNvCxnSpPr/>
      </xdr:nvCxnSpPr>
      <xdr:spPr>
        <a:xfrm flipV="1">
          <a:off x="2019300" y="5818124"/>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72898</xdr:rowOff>
    </xdr:from>
    <xdr:to>
      <xdr:col>4</xdr:col>
      <xdr:colOff>206375</xdr:colOff>
      <xdr:row>34</xdr:row>
      <xdr:rowOff>3048</xdr:rowOff>
    </xdr:to>
    <xdr:sp macro="" textlink="">
      <xdr:nvSpPr>
        <xdr:cNvPr id="66" name="フローチャート : 判断 65"/>
        <xdr:cNvSpPr/>
      </xdr:nvSpPr>
      <xdr:spPr>
        <a:xfrm>
          <a:off x="2857500" y="573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19575</xdr:rowOff>
    </xdr:from>
    <xdr:ext cx="469744" cy="259045"/>
    <xdr:sp macro="" textlink="">
      <xdr:nvSpPr>
        <xdr:cNvPr id="67" name="テキスト ボックス 66"/>
        <xdr:cNvSpPr txBox="1"/>
      </xdr:nvSpPr>
      <xdr:spPr>
        <a:xfrm>
          <a:off x="2673427" y="550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11227</xdr:rowOff>
    </xdr:from>
    <xdr:to>
      <xdr:col>2</xdr:col>
      <xdr:colOff>638175</xdr:colOff>
      <xdr:row>34</xdr:row>
      <xdr:rowOff>34087</xdr:rowOff>
    </xdr:to>
    <xdr:cxnSp macro="">
      <xdr:nvCxnSpPr>
        <xdr:cNvPr id="68" name="直線コネクタ 67"/>
        <xdr:cNvCxnSpPr/>
      </xdr:nvCxnSpPr>
      <xdr:spPr>
        <a:xfrm>
          <a:off x="1130300" y="584052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93472</xdr:rowOff>
    </xdr:from>
    <xdr:to>
      <xdr:col>3</xdr:col>
      <xdr:colOff>3175</xdr:colOff>
      <xdr:row>34</xdr:row>
      <xdr:rowOff>23622</xdr:rowOff>
    </xdr:to>
    <xdr:sp macro="" textlink="">
      <xdr:nvSpPr>
        <xdr:cNvPr id="69" name="フローチャート : 判断 68"/>
        <xdr:cNvSpPr/>
      </xdr:nvSpPr>
      <xdr:spPr>
        <a:xfrm>
          <a:off x="1968500" y="575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40149</xdr:rowOff>
    </xdr:from>
    <xdr:ext cx="469744" cy="259045"/>
    <xdr:sp macro="" textlink="">
      <xdr:nvSpPr>
        <xdr:cNvPr id="70" name="テキスト ボックス 69"/>
        <xdr:cNvSpPr txBox="1"/>
      </xdr:nvSpPr>
      <xdr:spPr>
        <a:xfrm>
          <a:off x="1784427" y="552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51410</xdr:rowOff>
    </xdr:from>
    <xdr:to>
      <xdr:col>1</xdr:col>
      <xdr:colOff>485775</xdr:colOff>
      <xdr:row>33</xdr:row>
      <xdr:rowOff>153010</xdr:rowOff>
    </xdr:to>
    <xdr:sp macro="" textlink="">
      <xdr:nvSpPr>
        <xdr:cNvPr id="71" name="フローチャート : 判断 70"/>
        <xdr:cNvSpPr/>
      </xdr:nvSpPr>
      <xdr:spPr>
        <a:xfrm>
          <a:off x="1079500" y="570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169537</xdr:rowOff>
    </xdr:from>
    <xdr:ext cx="469744" cy="259045"/>
    <xdr:sp macro="" textlink="">
      <xdr:nvSpPr>
        <xdr:cNvPr id="72" name="テキスト ボックス 71"/>
        <xdr:cNvSpPr txBox="1"/>
      </xdr:nvSpPr>
      <xdr:spPr>
        <a:xfrm>
          <a:off x="895427" y="548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132334</xdr:rowOff>
    </xdr:from>
    <xdr:to>
      <xdr:col>6</xdr:col>
      <xdr:colOff>561975</xdr:colOff>
      <xdr:row>34</xdr:row>
      <xdr:rowOff>62484</xdr:rowOff>
    </xdr:to>
    <xdr:sp macro="" textlink="">
      <xdr:nvSpPr>
        <xdr:cNvPr id="78" name="円/楕円 77"/>
        <xdr:cNvSpPr/>
      </xdr:nvSpPr>
      <xdr:spPr>
        <a:xfrm>
          <a:off x="4584700" y="579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155211</xdr:rowOff>
    </xdr:from>
    <xdr:ext cx="469744" cy="259045"/>
    <xdr:sp macro="" textlink="">
      <xdr:nvSpPr>
        <xdr:cNvPr id="79" name="議会費該当値テキスト"/>
        <xdr:cNvSpPr txBox="1"/>
      </xdr:nvSpPr>
      <xdr:spPr>
        <a:xfrm>
          <a:off x="4686300" y="564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3,780</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28092</xdr:rowOff>
    </xdr:from>
    <xdr:to>
      <xdr:col>5</xdr:col>
      <xdr:colOff>409575</xdr:colOff>
      <xdr:row>33</xdr:row>
      <xdr:rowOff>129692</xdr:rowOff>
    </xdr:to>
    <xdr:sp macro="" textlink="">
      <xdr:nvSpPr>
        <xdr:cNvPr id="80" name="円/楕円 79"/>
        <xdr:cNvSpPr/>
      </xdr:nvSpPr>
      <xdr:spPr>
        <a:xfrm>
          <a:off x="3746500" y="568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146219</xdr:rowOff>
    </xdr:from>
    <xdr:ext cx="469744" cy="259045"/>
    <xdr:sp macro="" textlink="">
      <xdr:nvSpPr>
        <xdr:cNvPr id="81" name="テキスト ボックス 80"/>
        <xdr:cNvSpPr txBox="1"/>
      </xdr:nvSpPr>
      <xdr:spPr>
        <a:xfrm>
          <a:off x="3562427" y="546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4,008</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109474</xdr:rowOff>
    </xdr:from>
    <xdr:to>
      <xdr:col>4</xdr:col>
      <xdr:colOff>206375</xdr:colOff>
      <xdr:row>34</xdr:row>
      <xdr:rowOff>39624</xdr:rowOff>
    </xdr:to>
    <xdr:sp macro="" textlink="">
      <xdr:nvSpPr>
        <xdr:cNvPr id="82" name="円/楕円 81"/>
        <xdr:cNvSpPr/>
      </xdr:nvSpPr>
      <xdr:spPr>
        <a:xfrm>
          <a:off x="2857500" y="576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30751</xdr:rowOff>
    </xdr:from>
    <xdr:ext cx="469744" cy="259045"/>
    <xdr:sp macro="" textlink="">
      <xdr:nvSpPr>
        <xdr:cNvPr id="83" name="テキスト ボックス 82"/>
        <xdr:cNvSpPr txBox="1"/>
      </xdr:nvSpPr>
      <xdr:spPr>
        <a:xfrm>
          <a:off x="2673427" y="58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3,830</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154737</xdr:rowOff>
    </xdr:from>
    <xdr:to>
      <xdr:col>3</xdr:col>
      <xdr:colOff>3175</xdr:colOff>
      <xdr:row>34</xdr:row>
      <xdr:rowOff>84887</xdr:rowOff>
    </xdr:to>
    <xdr:sp macro="" textlink="">
      <xdr:nvSpPr>
        <xdr:cNvPr id="84" name="円/楕円 83"/>
        <xdr:cNvSpPr/>
      </xdr:nvSpPr>
      <xdr:spPr>
        <a:xfrm>
          <a:off x="1968500" y="581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76014</xdr:rowOff>
    </xdr:from>
    <xdr:ext cx="469744" cy="259045"/>
    <xdr:sp macro="" textlink="">
      <xdr:nvSpPr>
        <xdr:cNvPr id="85" name="テキスト ボックス 84"/>
        <xdr:cNvSpPr txBox="1"/>
      </xdr:nvSpPr>
      <xdr:spPr>
        <a:xfrm>
          <a:off x="1784427" y="5905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3,731</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131877</xdr:rowOff>
    </xdr:from>
    <xdr:to>
      <xdr:col>1</xdr:col>
      <xdr:colOff>485775</xdr:colOff>
      <xdr:row>34</xdr:row>
      <xdr:rowOff>62027</xdr:rowOff>
    </xdr:to>
    <xdr:sp macro="" textlink="">
      <xdr:nvSpPr>
        <xdr:cNvPr id="86" name="円/楕円 85"/>
        <xdr:cNvSpPr/>
      </xdr:nvSpPr>
      <xdr:spPr>
        <a:xfrm>
          <a:off x="1079500" y="578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53154</xdr:rowOff>
    </xdr:from>
    <xdr:ext cx="469744" cy="259045"/>
    <xdr:sp macro="" textlink="">
      <xdr:nvSpPr>
        <xdr:cNvPr id="87" name="テキスト ボックス 86"/>
        <xdr:cNvSpPr txBox="1"/>
      </xdr:nvSpPr>
      <xdr:spPr>
        <a:xfrm>
          <a:off x="895427" y="588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50,426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158780</xdr:rowOff>
    </xdr:from>
    <xdr:to>
      <xdr:col>6</xdr:col>
      <xdr:colOff>511175</xdr:colOff>
      <xdr:row>57</xdr:row>
      <xdr:rowOff>17605</xdr:rowOff>
    </xdr:to>
    <xdr:cxnSp macro="">
      <xdr:nvCxnSpPr>
        <xdr:cNvPr id="116" name="直線コネクタ 115"/>
        <xdr:cNvCxnSpPr/>
      </xdr:nvCxnSpPr>
      <xdr:spPr>
        <a:xfrm flipV="1">
          <a:off x="3797300" y="9759980"/>
          <a:ext cx="838200" cy="3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123311</xdr:rowOff>
    </xdr:from>
    <xdr:ext cx="534377" cy="259045"/>
    <xdr:sp macro="" textlink="">
      <xdr:nvSpPr>
        <xdr:cNvPr id="117" name="総務費平均値テキスト"/>
        <xdr:cNvSpPr txBox="1"/>
      </xdr:nvSpPr>
      <xdr:spPr>
        <a:xfrm>
          <a:off x="4686300" y="9724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17605</xdr:rowOff>
    </xdr:from>
    <xdr:to>
      <xdr:col>5</xdr:col>
      <xdr:colOff>358775</xdr:colOff>
      <xdr:row>57</xdr:row>
      <xdr:rowOff>45341</xdr:rowOff>
    </xdr:to>
    <xdr:cxnSp macro="">
      <xdr:nvCxnSpPr>
        <xdr:cNvPr id="119" name="直線コネクタ 118"/>
        <xdr:cNvCxnSpPr/>
      </xdr:nvCxnSpPr>
      <xdr:spPr>
        <a:xfrm flipV="1">
          <a:off x="2908300" y="9790255"/>
          <a:ext cx="889000" cy="2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53751</xdr:rowOff>
    </xdr:from>
    <xdr:ext cx="534377" cy="259045"/>
    <xdr:sp macro="" textlink="">
      <xdr:nvSpPr>
        <xdr:cNvPr id="121" name="テキスト ボックス 120"/>
        <xdr:cNvSpPr txBox="1"/>
      </xdr:nvSpPr>
      <xdr:spPr>
        <a:xfrm>
          <a:off x="3530111" y="94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44480</xdr:rowOff>
    </xdr:from>
    <xdr:to>
      <xdr:col>4</xdr:col>
      <xdr:colOff>155575</xdr:colOff>
      <xdr:row>57</xdr:row>
      <xdr:rowOff>45341</xdr:rowOff>
    </xdr:to>
    <xdr:cxnSp macro="">
      <xdr:nvCxnSpPr>
        <xdr:cNvPr id="122" name="直線コネクタ 121"/>
        <xdr:cNvCxnSpPr/>
      </xdr:nvCxnSpPr>
      <xdr:spPr>
        <a:xfrm>
          <a:off x="2019300" y="9645680"/>
          <a:ext cx="889000" cy="17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67846</xdr:rowOff>
    </xdr:from>
    <xdr:to>
      <xdr:col>4</xdr:col>
      <xdr:colOff>206375</xdr:colOff>
      <xdr:row>56</xdr:row>
      <xdr:rowOff>169446</xdr:rowOff>
    </xdr:to>
    <xdr:sp macro="" textlink="">
      <xdr:nvSpPr>
        <xdr:cNvPr id="123" name="フローチャート : 判断 122"/>
        <xdr:cNvSpPr/>
      </xdr:nvSpPr>
      <xdr:spPr>
        <a:xfrm>
          <a:off x="2857500" y="966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14523</xdr:rowOff>
    </xdr:from>
    <xdr:ext cx="534377" cy="259045"/>
    <xdr:sp macro="" textlink="">
      <xdr:nvSpPr>
        <xdr:cNvPr id="124" name="テキスト ボックス 123"/>
        <xdr:cNvSpPr txBox="1"/>
      </xdr:nvSpPr>
      <xdr:spPr>
        <a:xfrm>
          <a:off x="2641111" y="944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57,763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44480</xdr:rowOff>
    </xdr:from>
    <xdr:to>
      <xdr:col>2</xdr:col>
      <xdr:colOff>638175</xdr:colOff>
      <xdr:row>57</xdr:row>
      <xdr:rowOff>115758</xdr:rowOff>
    </xdr:to>
    <xdr:cxnSp macro="">
      <xdr:nvCxnSpPr>
        <xdr:cNvPr id="125" name="直線コネクタ 124"/>
        <xdr:cNvCxnSpPr/>
      </xdr:nvCxnSpPr>
      <xdr:spPr>
        <a:xfrm flipV="1">
          <a:off x="1130300" y="9645680"/>
          <a:ext cx="889000" cy="24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94059</xdr:rowOff>
    </xdr:from>
    <xdr:to>
      <xdr:col>3</xdr:col>
      <xdr:colOff>3175</xdr:colOff>
      <xdr:row>55</xdr:row>
      <xdr:rowOff>24209</xdr:rowOff>
    </xdr:to>
    <xdr:sp macro="" textlink="">
      <xdr:nvSpPr>
        <xdr:cNvPr id="126" name="フローチャート : 判断 125"/>
        <xdr:cNvSpPr/>
      </xdr:nvSpPr>
      <xdr:spPr>
        <a:xfrm>
          <a:off x="1968500" y="935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40736</xdr:rowOff>
    </xdr:from>
    <xdr:ext cx="534377" cy="259045"/>
    <xdr:sp macro="" textlink="">
      <xdr:nvSpPr>
        <xdr:cNvPr id="127" name="テキスト ボックス 126"/>
        <xdr:cNvSpPr txBox="1"/>
      </xdr:nvSpPr>
      <xdr:spPr>
        <a:xfrm>
          <a:off x="1752111" y="912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99,323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40734</xdr:rowOff>
    </xdr:from>
    <xdr:to>
      <xdr:col>1</xdr:col>
      <xdr:colOff>485775</xdr:colOff>
      <xdr:row>55</xdr:row>
      <xdr:rowOff>142334</xdr:rowOff>
    </xdr:to>
    <xdr:sp macro="" textlink="">
      <xdr:nvSpPr>
        <xdr:cNvPr id="128" name="フローチャート : 判断 127"/>
        <xdr:cNvSpPr/>
      </xdr:nvSpPr>
      <xdr:spPr>
        <a:xfrm>
          <a:off x="1079500" y="947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158861</xdr:rowOff>
    </xdr:from>
    <xdr:ext cx="534377" cy="259045"/>
    <xdr:sp macro="" textlink="">
      <xdr:nvSpPr>
        <xdr:cNvPr id="129" name="テキスト ボックス 128"/>
        <xdr:cNvSpPr txBox="1"/>
      </xdr:nvSpPr>
      <xdr:spPr>
        <a:xfrm>
          <a:off x="863111" y="924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83,821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107980</xdr:rowOff>
    </xdr:from>
    <xdr:to>
      <xdr:col>6</xdr:col>
      <xdr:colOff>561975</xdr:colOff>
      <xdr:row>57</xdr:row>
      <xdr:rowOff>38130</xdr:rowOff>
    </xdr:to>
    <xdr:sp macro="" textlink="">
      <xdr:nvSpPr>
        <xdr:cNvPr id="135" name="円/楕円 134"/>
        <xdr:cNvSpPr/>
      </xdr:nvSpPr>
      <xdr:spPr>
        <a:xfrm>
          <a:off x="4584700" y="970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130857</xdr:rowOff>
    </xdr:from>
    <xdr:ext cx="534377" cy="259045"/>
    <xdr:sp macro="" textlink="">
      <xdr:nvSpPr>
        <xdr:cNvPr id="136" name="総務費該当値テキスト"/>
        <xdr:cNvSpPr txBox="1"/>
      </xdr:nvSpPr>
      <xdr:spPr>
        <a:xfrm>
          <a:off x="4686300" y="956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52,496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138255</xdr:rowOff>
    </xdr:from>
    <xdr:to>
      <xdr:col>5</xdr:col>
      <xdr:colOff>409575</xdr:colOff>
      <xdr:row>57</xdr:row>
      <xdr:rowOff>68405</xdr:rowOff>
    </xdr:to>
    <xdr:sp macro="" textlink="">
      <xdr:nvSpPr>
        <xdr:cNvPr id="137" name="円/楕円 136"/>
        <xdr:cNvSpPr/>
      </xdr:nvSpPr>
      <xdr:spPr>
        <a:xfrm>
          <a:off x="3746500" y="973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59532</xdr:rowOff>
    </xdr:from>
    <xdr:ext cx="534377" cy="259045"/>
    <xdr:sp macro="" textlink="">
      <xdr:nvSpPr>
        <xdr:cNvPr id="138" name="テキスト ボックス 137"/>
        <xdr:cNvSpPr txBox="1"/>
      </xdr:nvSpPr>
      <xdr:spPr>
        <a:xfrm>
          <a:off x="3530111" y="983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48,523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165991</xdr:rowOff>
    </xdr:from>
    <xdr:to>
      <xdr:col>4</xdr:col>
      <xdr:colOff>206375</xdr:colOff>
      <xdr:row>57</xdr:row>
      <xdr:rowOff>96141</xdr:rowOff>
    </xdr:to>
    <xdr:sp macro="" textlink="">
      <xdr:nvSpPr>
        <xdr:cNvPr id="139" name="円/楕円 138"/>
        <xdr:cNvSpPr/>
      </xdr:nvSpPr>
      <xdr:spPr>
        <a:xfrm>
          <a:off x="2857500" y="976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87268</xdr:rowOff>
    </xdr:from>
    <xdr:ext cx="534377" cy="259045"/>
    <xdr:sp macro="" textlink="">
      <xdr:nvSpPr>
        <xdr:cNvPr id="140" name="テキスト ボックス 139"/>
        <xdr:cNvSpPr txBox="1"/>
      </xdr:nvSpPr>
      <xdr:spPr>
        <a:xfrm>
          <a:off x="2641111" y="985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44,883</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165130</xdr:rowOff>
    </xdr:from>
    <xdr:to>
      <xdr:col>3</xdr:col>
      <xdr:colOff>3175</xdr:colOff>
      <xdr:row>56</xdr:row>
      <xdr:rowOff>95280</xdr:rowOff>
    </xdr:to>
    <xdr:sp macro="" textlink="">
      <xdr:nvSpPr>
        <xdr:cNvPr id="141" name="円/楕円 140"/>
        <xdr:cNvSpPr/>
      </xdr:nvSpPr>
      <xdr:spPr>
        <a:xfrm>
          <a:off x="1968500" y="959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86407</xdr:rowOff>
    </xdr:from>
    <xdr:ext cx="534377" cy="259045"/>
    <xdr:sp macro="" textlink="">
      <xdr:nvSpPr>
        <xdr:cNvPr id="142" name="テキスト ボックス 141"/>
        <xdr:cNvSpPr txBox="1"/>
      </xdr:nvSpPr>
      <xdr:spPr>
        <a:xfrm>
          <a:off x="1752111" y="968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67,496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64958</xdr:rowOff>
    </xdr:from>
    <xdr:to>
      <xdr:col>1</xdr:col>
      <xdr:colOff>485775</xdr:colOff>
      <xdr:row>57</xdr:row>
      <xdr:rowOff>166558</xdr:rowOff>
    </xdr:to>
    <xdr:sp macro="" textlink="">
      <xdr:nvSpPr>
        <xdr:cNvPr id="143" name="円/楕円 142"/>
        <xdr:cNvSpPr/>
      </xdr:nvSpPr>
      <xdr:spPr>
        <a:xfrm>
          <a:off x="1079500" y="983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157685</xdr:rowOff>
    </xdr:from>
    <xdr:ext cx="534377" cy="259045"/>
    <xdr:sp macro="" textlink="">
      <xdr:nvSpPr>
        <xdr:cNvPr id="144" name="テキスト ボックス 143"/>
        <xdr:cNvSpPr txBox="1"/>
      </xdr:nvSpPr>
      <xdr:spPr>
        <a:xfrm>
          <a:off x="863111" y="993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35,642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112344</xdr:rowOff>
    </xdr:from>
    <xdr:to>
      <xdr:col>6</xdr:col>
      <xdr:colOff>511175</xdr:colOff>
      <xdr:row>74</xdr:row>
      <xdr:rowOff>91808</xdr:rowOff>
    </xdr:to>
    <xdr:cxnSp macro="">
      <xdr:nvCxnSpPr>
        <xdr:cNvPr id="174" name="直線コネクタ 173"/>
        <xdr:cNvCxnSpPr/>
      </xdr:nvCxnSpPr>
      <xdr:spPr>
        <a:xfrm flipV="1">
          <a:off x="3797300" y="12628194"/>
          <a:ext cx="838200" cy="15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147159</xdr:rowOff>
    </xdr:from>
    <xdr:ext cx="599010" cy="259045"/>
    <xdr:sp macro="" textlink="">
      <xdr:nvSpPr>
        <xdr:cNvPr id="175" name="民生費平均値テキスト"/>
        <xdr:cNvSpPr txBox="1"/>
      </xdr:nvSpPr>
      <xdr:spPr>
        <a:xfrm>
          <a:off x="4686300" y="12834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91808</xdr:rowOff>
    </xdr:from>
    <xdr:to>
      <xdr:col>5</xdr:col>
      <xdr:colOff>358775</xdr:colOff>
      <xdr:row>74</xdr:row>
      <xdr:rowOff>147638</xdr:rowOff>
    </xdr:to>
    <xdr:cxnSp macro="">
      <xdr:nvCxnSpPr>
        <xdr:cNvPr id="177" name="直線コネクタ 176"/>
        <xdr:cNvCxnSpPr/>
      </xdr:nvCxnSpPr>
      <xdr:spPr>
        <a:xfrm flipV="1">
          <a:off x="2908300" y="12779108"/>
          <a:ext cx="889000" cy="5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8" name="フローチャート : 判断 177"/>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123511</xdr:rowOff>
    </xdr:from>
    <xdr:ext cx="599010" cy="259045"/>
    <xdr:sp macro="" textlink="">
      <xdr:nvSpPr>
        <xdr:cNvPr id="179" name="テキスト ボックス 178"/>
        <xdr:cNvSpPr txBox="1"/>
      </xdr:nvSpPr>
      <xdr:spPr>
        <a:xfrm>
          <a:off x="3497794" y="1298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147638</xdr:rowOff>
    </xdr:from>
    <xdr:to>
      <xdr:col>4</xdr:col>
      <xdr:colOff>155575</xdr:colOff>
      <xdr:row>75</xdr:row>
      <xdr:rowOff>60185</xdr:rowOff>
    </xdr:to>
    <xdr:cxnSp macro="">
      <xdr:nvCxnSpPr>
        <xdr:cNvPr id="180" name="直線コネクタ 179"/>
        <xdr:cNvCxnSpPr/>
      </xdr:nvCxnSpPr>
      <xdr:spPr>
        <a:xfrm flipV="1">
          <a:off x="2019300" y="12834938"/>
          <a:ext cx="889000" cy="8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65354</xdr:rowOff>
    </xdr:from>
    <xdr:to>
      <xdr:col>4</xdr:col>
      <xdr:colOff>206375</xdr:colOff>
      <xdr:row>74</xdr:row>
      <xdr:rowOff>166954</xdr:rowOff>
    </xdr:to>
    <xdr:sp macro="" textlink="">
      <xdr:nvSpPr>
        <xdr:cNvPr id="181" name="フローチャート : 判断 180"/>
        <xdr:cNvSpPr/>
      </xdr:nvSpPr>
      <xdr:spPr>
        <a:xfrm>
          <a:off x="2857500" y="1275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12031</xdr:rowOff>
    </xdr:from>
    <xdr:ext cx="599010" cy="259045"/>
    <xdr:sp macro="" textlink="">
      <xdr:nvSpPr>
        <xdr:cNvPr id="182" name="テキスト ボックス 181"/>
        <xdr:cNvSpPr txBox="1"/>
      </xdr:nvSpPr>
      <xdr:spPr>
        <a:xfrm>
          <a:off x="2608794" y="1252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151,854</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60185</xdr:rowOff>
    </xdr:from>
    <xdr:to>
      <xdr:col>2</xdr:col>
      <xdr:colOff>638175</xdr:colOff>
      <xdr:row>75</xdr:row>
      <xdr:rowOff>132638</xdr:rowOff>
    </xdr:to>
    <xdr:cxnSp macro="">
      <xdr:nvCxnSpPr>
        <xdr:cNvPr id="183" name="直線コネクタ 182"/>
        <xdr:cNvCxnSpPr/>
      </xdr:nvCxnSpPr>
      <xdr:spPr>
        <a:xfrm flipV="1">
          <a:off x="1130300" y="12918935"/>
          <a:ext cx="889000" cy="7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12611</xdr:rowOff>
    </xdr:from>
    <xdr:to>
      <xdr:col>3</xdr:col>
      <xdr:colOff>3175</xdr:colOff>
      <xdr:row>74</xdr:row>
      <xdr:rowOff>114211</xdr:rowOff>
    </xdr:to>
    <xdr:sp macro="" textlink="">
      <xdr:nvSpPr>
        <xdr:cNvPr id="184" name="フローチャート : 判断 183"/>
        <xdr:cNvSpPr/>
      </xdr:nvSpPr>
      <xdr:spPr>
        <a:xfrm>
          <a:off x="1968500" y="1269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130738</xdr:rowOff>
    </xdr:from>
    <xdr:ext cx="599010" cy="259045"/>
    <xdr:sp macro="" textlink="">
      <xdr:nvSpPr>
        <xdr:cNvPr id="185" name="テキスト ボックス 184"/>
        <xdr:cNvSpPr txBox="1"/>
      </xdr:nvSpPr>
      <xdr:spPr>
        <a:xfrm>
          <a:off x="1719794" y="1247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156,007</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1448</xdr:rowOff>
    </xdr:from>
    <xdr:to>
      <xdr:col>1</xdr:col>
      <xdr:colOff>485775</xdr:colOff>
      <xdr:row>74</xdr:row>
      <xdr:rowOff>103048</xdr:rowOff>
    </xdr:to>
    <xdr:sp macro="" textlink="">
      <xdr:nvSpPr>
        <xdr:cNvPr id="186" name="フローチャート : 判断 185"/>
        <xdr:cNvSpPr/>
      </xdr:nvSpPr>
      <xdr:spPr>
        <a:xfrm>
          <a:off x="1079500" y="1268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119575</xdr:rowOff>
    </xdr:from>
    <xdr:ext cx="599010" cy="259045"/>
    <xdr:sp macro="" textlink="">
      <xdr:nvSpPr>
        <xdr:cNvPr id="187" name="テキスト ボックス 186"/>
        <xdr:cNvSpPr txBox="1"/>
      </xdr:nvSpPr>
      <xdr:spPr>
        <a:xfrm>
          <a:off x="830794" y="12463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156,886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61544</xdr:rowOff>
    </xdr:from>
    <xdr:to>
      <xdr:col>6</xdr:col>
      <xdr:colOff>561975</xdr:colOff>
      <xdr:row>73</xdr:row>
      <xdr:rowOff>163144</xdr:rowOff>
    </xdr:to>
    <xdr:sp macro="" textlink="">
      <xdr:nvSpPr>
        <xdr:cNvPr id="193" name="円/楕円 192"/>
        <xdr:cNvSpPr/>
      </xdr:nvSpPr>
      <xdr:spPr>
        <a:xfrm>
          <a:off x="4584700" y="1257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84421</xdr:rowOff>
    </xdr:from>
    <xdr:ext cx="599010" cy="259045"/>
    <xdr:sp macro="" textlink="">
      <xdr:nvSpPr>
        <xdr:cNvPr id="194" name="民生費該当値テキスト"/>
        <xdr:cNvSpPr txBox="1"/>
      </xdr:nvSpPr>
      <xdr:spPr>
        <a:xfrm>
          <a:off x="4686300" y="12428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165,654</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41008</xdr:rowOff>
    </xdr:from>
    <xdr:to>
      <xdr:col>5</xdr:col>
      <xdr:colOff>409575</xdr:colOff>
      <xdr:row>74</xdr:row>
      <xdr:rowOff>142608</xdr:rowOff>
    </xdr:to>
    <xdr:sp macro="" textlink="">
      <xdr:nvSpPr>
        <xdr:cNvPr id="195" name="円/楕円 194"/>
        <xdr:cNvSpPr/>
      </xdr:nvSpPr>
      <xdr:spPr>
        <a:xfrm>
          <a:off x="3746500" y="1272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159135</xdr:rowOff>
    </xdr:from>
    <xdr:ext cx="599010" cy="259045"/>
    <xdr:sp macro="" textlink="">
      <xdr:nvSpPr>
        <xdr:cNvPr id="196" name="テキスト ボックス 195"/>
        <xdr:cNvSpPr txBox="1"/>
      </xdr:nvSpPr>
      <xdr:spPr>
        <a:xfrm>
          <a:off x="3497794" y="12503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153,771</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96838</xdr:rowOff>
    </xdr:from>
    <xdr:to>
      <xdr:col>4</xdr:col>
      <xdr:colOff>206375</xdr:colOff>
      <xdr:row>75</xdr:row>
      <xdr:rowOff>26988</xdr:rowOff>
    </xdr:to>
    <xdr:sp macro="" textlink="">
      <xdr:nvSpPr>
        <xdr:cNvPr id="197" name="円/楕円 196"/>
        <xdr:cNvSpPr/>
      </xdr:nvSpPr>
      <xdr:spPr>
        <a:xfrm>
          <a:off x="2857500" y="127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18115</xdr:rowOff>
    </xdr:from>
    <xdr:ext cx="599010" cy="259045"/>
    <xdr:sp macro="" textlink="">
      <xdr:nvSpPr>
        <xdr:cNvPr id="198" name="テキスト ボックス 197"/>
        <xdr:cNvSpPr txBox="1"/>
      </xdr:nvSpPr>
      <xdr:spPr>
        <a:xfrm>
          <a:off x="2608794" y="12876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149,375</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9385</xdr:rowOff>
    </xdr:from>
    <xdr:to>
      <xdr:col>3</xdr:col>
      <xdr:colOff>3175</xdr:colOff>
      <xdr:row>75</xdr:row>
      <xdr:rowOff>110985</xdr:rowOff>
    </xdr:to>
    <xdr:sp macro="" textlink="">
      <xdr:nvSpPr>
        <xdr:cNvPr id="199" name="円/楕円 198"/>
        <xdr:cNvSpPr/>
      </xdr:nvSpPr>
      <xdr:spPr>
        <a:xfrm>
          <a:off x="1968500" y="128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102112</xdr:rowOff>
    </xdr:from>
    <xdr:ext cx="599010" cy="259045"/>
    <xdr:sp macro="" textlink="">
      <xdr:nvSpPr>
        <xdr:cNvPr id="200" name="テキスト ボックス 199"/>
        <xdr:cNvSpPr txBox="1"/>
      </xdr:nvSpPr>
      <xdr:spPr>
        <a:xfrm>
          <a:off x="1719794" y="12960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142,761</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81838</xdr:rowOff>
    </xdr:from>
    <xdr:to>
      <xdr:col>1</xdr:col>
      <xdr:colOff>485775</xdr:colOff>
      <xdr:row>76</xdr:row>
      <xdr:rowOff>11988</xdr:rowOff>
    </xdr:to>
    <xdr:sp macro="" textlink="">
      <xdr:nvSpPr>
        <xdr:cNvPr id="201" name="円/楕円 200"/>
        <xdr:cNvSpPr/>
      </xdr:nvSpPr>
      <xdr:spPr>
        <a:xfrm>
          <a:off x="1079500" y="1294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3115</xdr:rowOff>
    </xdr:from>
    <xdr:ext cx="599010" cy="259045"/>
    <xdr:sp macro="" textlink="">
      <xdr:nvSpPr>
        <xdr:cNvPr id="202" name="テキスト ボックス 201"/>
        <xdr:cNvSpPr txBox="1"/>
      </xdr:nvSpPr>
      <xdr:spPr>
        <a:xfrm>
          <a:off x="830794" y="1303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160541</xdr:rowOff>
    </xdr:from>
    <xdr:to>
      <xdr:col>6</xdr:col>
      <xdr:colOff>511175</xdr:colOff>
      <xdr:row>97</xdr:row>
      <xdr:rowOff>33896</xdr:rowOff>
    </xdr:to>
    <xdr:cxnSp macro="">
      <xdr:nvCxnSpPr>
        <xdr:cNvPr id="232" name="直線コネクタ 231"/>
        <xdr:cNvCxnSpPr/>
      </xdr:nvCxnSpPr>
      <xdr:spPr>
        <a:xfrm flipV="1">
          <a:off x="3797300" y="16619741"/>
          <a:ext cx="8382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58297</xdr:rowOff>
    </xdr:from>
    <xdr:ext cx="534377" cy="259045"/>
    <xdr:sp macro="" textlink="">
      <xdr:nvSpPr>
        <xdr:cNvPr id="233" name="衛生費平均値テキスト"/>
        <xdr:cNvSpPr txBox="1"/>
      </xdr:nvSpPr>
      <xdr:spPr>
        <a:xfrm>
          <a:off x="4686300" y="16688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33896</xdr:rowOff>
    </xdr:from>
    <xdr:to>
      <xdr:col>5</xdr:col>
      <xdr:colOff>358775</xdr:colOff>
      <xdr:row>97</xdr:row>
      <xdr:rowOff>53003</xdr:rowOff>
    </xdr:to>
    <xdr:cxnSp macro="">
      <xdr:nvCxnSpPr>
        <xdr:cNvPr id="235" name="直線コネクタ 234"/>
        <xdr:cNvCxnSpPr/>
      </xdr:nvCxnSpPr>
      <xdr:spPr>
        <a:xfrm flipV="1">
          <a:off x="2908300" y="16664546"/>
          <a:ext cx="889000" cy="1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6" name="フローチャート : 判断 235"/>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38143</xdr:rowOff>
    </xdr:from>
    <xdr:ext cx="534377" cy="259045"/>
    <xdr:sp macro="" textlink="">
      <xdr:nvSpPr>
        <xdr:cNvPr id="237" name="テキスト ボックス 236"/>
        <xdr:cNvSpPr txBox="1"/>
      </xdr:nvSpPr>
      <xdr:spPr>
        <a:xfrm>
          <a:off x="3530111" y="168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37821</xdr:rowOff>
    </xdr:from>
    <xdr:to>
      <xdr:col>4</xdr:col>
      <xdr:colOff>155575</xdr:colOff>
      <xdr:row>97</xdr:row>
      <xdr:rowOff>53003</xdr:rowOff>
    </xdr:to>
    <xdr:cxnSp macro="">
      <xdr:nvCxnSpPr>
        <xdr:cNvPr id="238" name="直線コネクタ 237"/>
        <xdr:cNvCxnSpPr/>
      </xdr:nvCxnSpPr>
      <xdr:spPr>
        <a:xfrm>
          <a:off x="2019300" y="16668471"/>
          <a:ext cx="889000" cy="1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33407</xdr:rowOff>
    </xdr:from>
    <xdr:to>
      <xdr:col>4</xdr:col>
      <xdr:colOff>206375</xdr:colOff>
      <xdr:row>97</xdr:row>
      <xdr:rowOff>135007</xdr:rowOff>
    </xdr:to>
    <xdr:sp macro="" textlink="">
      <xdr:nvSpPr>
        <xdr:cNvPr id="239" name="フローチャート : 判断 238"/>
        <xdr:cNvSpPr/>
      </xdr:nvSpPr>
      <xdr:spPr>
        <a:xfrm>
          <a:off x="2857500" y="1666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126134</xdr:rowOff>
    </xdr:from>
    <xdr:ext cx="534377" cy="259045"/>
    <xdr:sp macro="" textlink="">
      <xdr:nvSpPr>
        <xdr:cNvPr id="240" name="テキスト ボックス 239"/>
        <xdr:cNvSpPr txBox="1"/>
      </xdr:nvSpPr>
      <xdr:spPr>
        <a:xfrm>
          <a:off x="2641111" y="1675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35,913</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155930</xdr:rowOff>
    </xdr:from>
    <xdr:to>
      <xdr:col>2</xdr:col>
      <xdr:colOff>638175</xdr:colOff>
      <xdr:row>97</xdr:row>
      <xdr:rowOff>37821</xdr:rowOff>
    </xdr:to>
    <xdr:cxnSp macro="">
      <xdr:nvCxnSpPr>
        <xdr:cNvPr id="241" name="直線コネクタ 240"/>
        <xdr:cNvCxnSpPr/>
      </xdr:nvCxnSpPr>
      <xdr:spPr>
        <a:xfrm>
          <a:off x="1130300" y="16443680"/>
          <a:ext cx="889000" cy="22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28874</xdr:rowOff>
    </xdr:from>
    <xdr:to>
      <xdr:col>3</xdr:col>
      <xdr:colOff>3175</xdr:colOff>
      <xdr:row>97</xdr:row>
      <xdr:rowOff>130474</xdr:rowOff>
    </xdr:to>
    <xdr:sp macro="" textlink="">
      <xdr:nvSpPr>
        <xdr:cNvPr id="242" name="フローチャート : 判断 241"/>
        <xdr:cNvSpPr/>
      </xdr:nvSpPr>
      <xdr:spPr>
        <a:xfrm>
          <a:off x="1968500" y="1665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121601</xdr:rowOff>
    </xdr:from>
    <xdr:ext cx="534377" cy="259045"/>
    <xdr:sp macro="" textlink="">
      <xdr:nvSpPr>
        <xdr:cNvPr id="243" name="テキスト ボックス 242"/>
        <xdr:cNvSpPr txBox="1"/>
      </xdr:nvSpPr>
      <xdr:spPr>
        <a:xfrm>
          <a:off x="1752111" y="1675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23558</xdr:rowOff>
    </xdr:from>
    <xdr:to>
      <xdr:col>1</xdr:col>
      <xdr:colOff>485775</xdr:colOff>
      <xdr:row>97</xdr:row>
      <xdr:rowOff>125158</xdr:rowOff>
    </xdr:to>
    <xdr:sp macro="" textlink="">
      <xdr:nvSpPr>
        <xdr:cNvPr id="244" name="フローチャート : 判断 243"/>
        <xdr:cNvSpPr/>
      </xdr:nvSpPr>
      <xdr:spPr>
        <a:xfrm>
          <a:off x="1079500" y="16654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116285</xdr:rowOff>
    </xdr:from>
    <xdr:ext cx="534377" cy="259045"/>
    <xdr:sp macro="" textlink="">
      <xdr:nvSpPr>
        <xdr:cNvPr id="245" name="テキスト ボックス 244"/>
        <xdr:cNvSpPr txBox="1"/>
      </xdr:nvSpPr>
      <xdr:spPr>
        <a:xfrm>
          <a:off x="863111" y="1674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109741</xdr:rowOff>
    </xdr:from>
    <xdr:to>
      <xdr:col>6</xdr:col>
      <xdr:colOff>561975</xdr:colOff>
      <xdr:row>97</xdr:row>
      <xdr:rowOff>39891</xdr:rowOff>
    </xdr:to>
    <xdr:sp macro="" textlink="">
      <xdr:nvSpPr>
        <xdr:cNvPr id="251" name="円/楕円 250"/>
        <xdr:cNvSpPr/>
      </xdr:nvSpPr>
      <xdr:spPr>
        <a:xfrm>
          <a:off x="4584700" y="1656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132618</xdr:rowOff>
    </xdr:from>
    <xdr:ext cx="534377" cy="259045"/>
    <xdr:sp macro="" textlink="">
      <xdr:nvSpPr>
        <xdr:cNvPr id="252" name="衛生費該当値テキスト"/>
        <xdr:cNvSpPr txBox="1"/>
      </xdr:nvSpPr>
      <xdr:spPr>
        <a:xfrm>
          <a:off x="4686300" y="1642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40,906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154546</xdr:rowOff>
    </xdr:from>
    <xdr:to>
      <xdr:col>5</xdr:col>
      <xdr:colOff>409575</xdr:colOff>
      <xdr:row>97</xdr:row>
      <xdr:rowOff>84696</xdr:rowOff>
    </xdr:to>
    <xdr:sp macro="" textlink="">
      <xdr:nvSpPr>
        <xdr:cNvPr id="253" name="円/楕円 252"/>
        <xdr:cNvSpPr/>
      </xdr:nvSpPr>
      <xdr:spPr>
        <a:xfrm>
          <a:off x="3746500" y="1661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101223</xdr:rowOff>
    </xdr:from>
    <xdr:ext cx="534377" cy="259045"/>
    <xdr:sp macro="" textlink="">
      <xdr:nvSpPr>
        <xdr:cNvPr id="254" name="テキスト ボックス 253"/>
        <xdr:cNvSpPr txBox="1"/>
      </xdr:nvSpPr>
      <xdr:spPr>
        <a:xfrm>
          <a:off x="3530111" y="1638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38,554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2203</xdr:rowOff>
    </xdr:from>
    <xdr:to>
      <xdr:col>4</xdr:col>
      <xdr:colOff>206375</xdr:colOff>
      <xdr:row>97</xdr:row>
      <xdr:rowOff>103803</xdr:rowOff>
    </xdr:to>
    <xdr:sp macro="" textlink="">
      <xdr:nvSpPr>
        <xdr:cNvPr id="255" name="円/楕円 254"/>
        <xdr:cNvSpPr/>
      </xdr:nvSpPr>
      <xdr:spPr>
        <a:xfrm>
          <a:off x="2857500" y="1663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120330</xdr:rowOff>
    </xdr:from>
    <xdr:ext cx="534377" cy="259045"/>
    <xdr:sp macro="" textlink="">
      <xdr:nvSpPr>
        <xdr:cNvPr id="256" name="テキスト ボックス 255"/>
        <xdr:cNvSpPr txBox="1"/>
      </xdr:nvSpPr>
      <xdr:spPr>
        <a:xfrm>
          <a:off x="2641111" y="1640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37,551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158471</xdr:rowOff>
    </xdr:from>
    <xdr:to>
      <xdr:col>3</xdr:col>
      <xdr:colOff>3175</xdr:colOff>
      <xdr:row>97</xdr:row>
      <xdr:rowOff>88621</xdr:rowOff>
    </xdr:to>
    <xdr:sp macro="" textlink="">
      <xdr:nvSpPr>
        <xdr:cNvPr id="257" name="円/楕円 256"/>
        <xdr:cNvSpPr/>
      </xdr:nvSpPr>
      <xdr:spPr>
        <a:xfrm>
          <a:off x="1968500" y="1661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105148</xdr:rowOff>
    </xdr:from>
    <xdr:ext cx="534377" cy="259045"/>
    <xdr:sp macro="" textlink="">
      <xdr:nvSpPr>
        <xdr:cNvPr id="258" name="テキスト ボックス 257"/>
        <xdr:cNvSpPr txBox="1"/>
      </xdr:nvSpPr>
      <xdr:spPr>
        <a:xfrm>
          <a:off x="1752111" y="163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38,348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105130</xdr:rowOff>
    </xdr:from>
    <xdr:to>
      <xdr:col>1</xdr:col>
      <xdr:colOff>485775</xdr:colOff>
      <xdr:row>96</xdr:row>
      <xdr:rowOff>35280</xdr:rowOff>
    </xdr:to>
    <xdr:sp macro="" textlink="">
      <xdr:nvSpPr>
        <xdr:cNvPr id="259" name="円/楕円 258"/>
        <xdr:cNvSpPr/>
      </xdr:nvSpPr>
      <xdr:spPr>
        <a:xfrm>
          <a:off x="1079500" y="1639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51807</xdr:rowOff>
    </xdr:from>
    <xdr:ext cx="534377" cy="259045"/>
    <xdr:sp macro="" textlink="">
      <xdr:nvSpPr>
        <xdr:cNvPr id="260" name="テキスト ボックス 259"/>
        <xdr:cNvSpPr txBox="1"/>
      </xdr:nvSpPr>
      <xdr:spPr>
        <a:xfrm>
          <a:off x="863111" y="1616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156083</xdr:rowOff>
    </xdr:from>
    <xdr:to>
      <xdr:col>15</xdr:col>
      <xdr:colOff>180975</xdr:colOff>
      <xdr:row>39</xdr:row>
      <xdr:rowOff>44450</xdr:rowOff>
    </xdr:to>
    <xdr:cxnSp macro="">
      <xdr:nvCxnSpPr>
        <xdr:cNvPr id="289" name="直線コネクタ 288"/>
        <xdr:cNvCxnSpPr/>
      </xdr:nvCxnSpPr>
      <xdr:spPr>
        <a:xfrm>
          <a:off x="9639300" y="6671183"/>
          <a:ext cx="8382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0"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118745</xdr:rowOff>
    </xdr:from>
    <xdr:to>
      <xdr:col>14</xdr:col>
      <xdr:colOff>28575</xdr:colOff>
      <xdr:row>38</xdr:row>
      <xdr:rowOff>156083</xdr:rowOff>
    </xdr:to>
    <xdr:cxnSp macro="">
      <xdr:nvCxnSpPr>
        <xdr:cNvPr id="292" name="直線コネクタ 291"/>
        <xdr:cNvCxnSpPr/>
      </xdr:nvCxnSpPr>
      <xdr:spPr>
        <a:xfrm>
          <a:off x="8750300" y="6633845"/>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3" name="フローチャート : 判断 292"/>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14622</xdr:rowOff>
    </xdr:from>
    <xdr:ext cx="378565" cy="259045"/>
    <xdr:sp macro="" textlink="">
      <xdr:nvSpPr>
        <xdr:cNvPr id="294" name="テキスト ボックス 293"/>
        <xdr:cNvSpPr txBox="1"/>
      </xdr:nvSpPr>
      <xdr:spPr>
        <a:xfrm>
          <a:off x="9450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119507</xdr:rowOff>
    </xdr:from>
    <xdr:to>
      <xdr:col>12</xdr:col>
      <xdr:colOff>511175</xdr:colOff>
      <xdr:row>38</xdr:row>
      <xdr:rowOff>118745</xdr:rowOff>
    </xdr:to>
    <xdr:cxnSp macro="">
      <xdr:nvCxnSpPr>
        <xdr:cNvPr id="295" name="直線コネクタ 294"/>
        <xdr:cNvCxnSpPr/>
      </xdr:nvCxnSpPr>
      <xdr:spPr>
        <a:xfrm>
          <a:off x="7861300" y="6291707"/>
          <a:ext cx="889000" cy="34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54991</xdr:rowOff>
    </xdr:from>
    <xdr:to>
      <xdr:col>12</xdr:col>
      <xdr:colOff>561975</xdr:colOff>
      <xdr:row>35</xdr:row>
      <xdr:rowOff>156591</xdr:rowOff>
    </xdr:to>
    <xdr:sp macro="" textlink="">
      <xdr:nvSpPr>
        <xdr:cNvPr id="296" name="フローチャート : 判断 295"/>
        <xdr:cNvSpPr/>
      </xdr:nvSpPr>
      <xdr:spPr>
        <a:xfrm>
          <a:off x="8699500" y="605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1668</xdr:rowOff>
    </xdr:from>
    <xdr:ext cx="469744" cy="259045"/>
    <xdr:sp macro="" textlink="">
      <xdr:nvSpPr>
        <xdr:cNvPr id="297" name="テキスト ボックス 296"/>
        <xdr:cNvSpPr txBox="1"/>
      </xdr:nvSpPr>
      <xdr:spPr>
        <a:xfrm>
          <a:off x="8515427" y="583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119507</xdr:rowOff>
    </xdr:from>
    <xdr:to>
      <xdr:col>11</xdr:col>
      <xdr:colOff>307975</xdr:colOff>
      <xdr:row>37</xdr:row>
      <xdr:rowOff>152654</xdr:rowOff>
    </xdr:to>
    <xdr:cxnSp macro="">
      <xdr:nvCxnSpPr>
        <xdr:cNvPr id="298" name="直線コネクタ 297"/>
        <xdr:cNvCxnSpPr/>
      </xdr:nvCxnSpPr>
      <xdr:spPr>
        <a:xfrm flipV="1">
          <a:off x="6972300" y="6291707"/>
          <a:ext cx="889000" cy="20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74041</xdr:rowOff>
    </xdr:from>
    <xdr:to>
      <xdr:col>11</xdr:col>
      <xdr:colOff>358775</xdr:colOff>
      <xdr:row>35</xdr:row>
      <xdr:rowOff>4191</xdr:rowOff>
    </xdr:to>
    <xdr:sp macro="" textlink="">
      <xdr:nvSpPr>
        <xdr:cNvPr id="299" name="フローチャート : 判断 298"/>
        <xdr:cNvSpPr/>
      </xdr:nvSpPr>
      <xdr:spPr>
        <a:xfrm>
          <a:off x="7810500" y="590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20718</xdr:rowOff>
    </xdr:from>
    <xdr:ext cx="469744" cy="259045"/>
    <xdr:sp macro="" textlink="">
      <xdr:nvSpPr>
        <xdr:cNvPr id="300" name="テキスト ボックス 299"/>
        <xdr:cNvSpPr txBox="1"/>
      </xdr:nvSpPr>
      <xdr:spPr>
        <a:xfrm>
          <a:off x="7626427" y="567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2,039</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59944</xdr:rowOff>
    </xdr:from>
    <xdr:to>
      <xdr:col>10</xdr:col>
      <xdr:colOff>155575</xdr:colOff>
      <xdr:row>34</xdr:row>
      <xdr:rowOff>161544</xdr:rowOff>
    </xdr:to>
    <xdr:sp macro="" textlink="">
      <xdr:nvSpPr>
        <xdr:cNvPr id="301" name="フローチャート : 判断 300"/>
        <xdr:cNvSpPr/>
      </xdr:nvSpPr>
      <xdr:spPr>
        <a:xfrm>
          <a:off x="6921500" y="588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6621</xdr:rowOff>
    </xdr:from>
    <xdr:ext cx="469744" cy="259045"/>
    <xdr:sp macro="" textlink="">
      <xdr:nvSpPr>
        <xdr:cNvPr id="302" name="テキスト ボックス 301"/>
        <xdr:cNvSpPr txBox="1"/>
      </xdr:nvSpPr>
      <xdr:spPr>
        <a:xfrm>
          <a:off x="6737427" y="566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8" name="円/楕円 307"/>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09"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105283</xdr:rowOff>
    </xdr:from>
    <xdr:to>
      <xdr:col>14</xdr:col>
      <xdr:colOff>79375</xdr:colOff>
      <xdr:row>39</xdr:row>
      <xdr:rowOff>35433</xdr:rowOff>
    </xdr:to>
    <xdr:sp macro="" textlink="">
      <xdr:nvSpPr>
        <xdr:cNvPr id="310" name="円/楕円 309"/>
        <xdr:cNvSpPr/>
      </xdr:nvSpPr>
      <xdr:spPr>
        <a:xfrm>
          <a:off x="9588500" y="662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26560</xdr:rowOff>
    </xdr:from>
    <xdr:ext cx="378565" cy="259045"/>
    <xdr:sp macro="" textlink="">
      <xdr:nvSpPr>
        <xdr:cNvPr id="311" name="テキスト ボックス 310"/>
        <xdr:cNvSpPr txBox="1"/>
      </xdr:nvSpPr>
      <xdr:spPr>
        <a:xfrm>
          <a:off x="9450017" y="6713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67945</xdr:rowOff>
    </xdr:from>
    <xdr:to>
      <xdr:col>12</xdr:col>
      <xdr:colOff>561975</xdr:colOff>
      <xdr:row>38</xdr:row>
      <xdr:rowOff>169545</xdr:rowOff>
    </xdr:to>
    <xdr:sp macro="" textlink="">
      <xdr:nvSpPr>
        <xdr:cNvPr id="312" name="円/楕円 311"/>
        <xdr:cNvSpPr/>
      </xdr:nvSpPr>
      <xdr:spPr>
        <a:xfrm>
          <a:off x="8699500" y="65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160672</xdr:rowOff>
    </xdr:from>
    <xdr:ext cx="378565" cy="259045"/>
    <xdr:sp macro="" textlink="">
      <xdr:nvSpPr>
        <xdr:cNvPr id="313" name="テキスト ボックス 312"/>
        <xdr:cNvSpPr txBox="1"/>
      </xdr:nvSpPr>
      <xdr:spPr>
        <a:xfrm>
          <a:off x="8561017" y="6675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68707</xdr:rowOff>
    </xdr:from>
    <xdr:to>
      <xdr:col>11</xdr:col>
      <xdr:colOff>358775</xdr:colOff>
      <xdr:row>36</xdr:row>
      <xdr:rowOff>170307</xdr:rowOff>
    </xdr:to>
    <xdr:sp macro="" textlink="">
      <xdr:nvSpPr>
        <xdr:cNvPr id="314" name="円/楕円 313"/>
        <xdr:cNvSpPr/>
      </xdr:nvSpPr>
      <xdr:spPr>
        <a:xfrm>
          <a:off x="7810500" y="624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161434</xdr:rowOff>
    </xdr:from>
    <xdr:ext cx="469744" cy="259045"/>
    <xdr:sp macro="" textlink="">
      <xdr:nvSpPr>
        <xdr:cNvPr id="315" name="テキスト ボックス 314"/>
        <xdr:cNvSpPr txBox="1"/>
      </xdr:nvSpPr>
      <xdr:spPr>
        <a:xfrm>
          <a:off x="7626427" y="6333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101854</xdr:rowOff>
    </xdr:from>
    <xdr:to>
      <xdr:col>10</xdr:col>
      <xdr:colOff>155575</xdr:colOff>
      <xdr:row>38</xdr:row>
      <xdr:rowOff>32004</xdr:rowOff>
    </xdr:to>
    <xdr:sp macro="" textlink="">
      <xdr:nvSpPr>
        <xdr:cNvPr id="316" name="円/楕円 315"/>
        <xdr:cNvSpPr/>
      </xdr:nvSpPr>
      <xdr:spPr>
        <a:xfrm>
          <a:off x="6921500" y="644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23131</xdr:rowOff>
    </xdr:from>
    <xdr:ext cx="378565" cy="259045"/>
    <xdr:sp macro="" textlink="">
      <xdr:nvSpPr>
        <xdr:cNvPr id="317" name="テキスト ボックス 316"/>
        <xdr:cNvSpPr txBox="1"/>
      </xdr:nvSpPr>
      <xdr:spPr>
        <a:xfrm>
          <a:off x="6783017" y="6538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14427</xdr:rowOff>
    </xdr:from>
    <xdr:to>
      <xdr:col>15</xdr:col>
      <xdr:colOff>180975</xdr:colOff>
      <xdr:row>58</xdr:row>
      <xdr:rowOff>36647</xdr:rowOff>
    </xdr:to>
    <xdr:cxnSp macro="">
      <xdr:nvCxnSpPr>
        <xdr:cNvPr id="344" name="直線コネクタ 343"/>
        <xdr:cNvCxnSpPr/>
      </xdr:nvCxnSpPr>
      <xdr:spPr>
        <a:xfrm>
          <a:off x="9639300" y="9958527"/>
          <a:ext cx="838200" cy="2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151142</xdr:rowOff>
    </xdr:from>
    <xdr:ext cx="469744" cy="259045"/>
    <xdr:sp macro="" textlink="">
      <xdr:nvSpPr>
        <xdr:cNvPr id="345" name="農林水産業費平均値テキスト"/>
        <xdr:cNvSpPr txBox="1"/>
      </xdr:nvSpPr>
      <xdr:spPr>
        <a:xfrm>
          <a:off x="10528300" y="9752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14427</xdr:rowOff>
    </xdr:from>
    <xdr:to>
      <xdr:col>14</xdr:col>
      <xdr:colOff>28575</xdr:colOff>
      <xdr:row>58</xdr:row>
      <xdr:rowOff>36624</xdr:rowOff>
    </xdr:to>
    <xdr:cxnSp macro="">
      <xdr:nvCxnSpPr>
        <xdr:cNvPr id="347" name="直線コネクタ 346"/>
        <xdr:cNvCxnSpPr/>
      </xdr:nvCxnSpPr>
      <xdr:spPr>
        <a:xfrm flipV="1">
          <a:off x="8750300" y="9958527"/>
          <a:ext cx="889000" cy="2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48" name="フローチャート : 判断 347"/>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65569</xdr:rowOff>
    </xdr:from>
    <xdr:ext cx="469744" cy="259045"/>
    <xdr:sp macro="" textlink="">
      <xdr:nvSpPr>
        <xdr:cNvPr id="349" name="テキスト ボックス 348"/>
        <xdr:cNvSpPr txBox="1"/>
      </xdr:nvSpPr>
      <xdr:spPr>
        <a:xfrm>
          <a:off x="9404427"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16187</xdr:rowOff>
    </xdr:from>
    <xdr:to>
      <xdr:col>12</xdr:col>
      <xdr:colOff>511175</xdr:colOff>
      <xdr:row>58</xdr:row>
      <xdr:rowOff>36624</xdr:rowOff>
    </xdr:to>
    <xdr:cxnSp macro="">
      <xdr:nvCxnSpPr>
        <xdr:cNvPr id="350" name="直線コネクタ 349"/>
        <xdr:cNvCxnSpPr/>
      </xdr:nvCxnSpPr>
      <xdr:spPr>
        <a:xfrm>
          <a:off x="7861300" y="9960287"/>
          <a:ext cx="889000" cy="2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59227</xdr:rowOff>
    </xdr:from>
    <xdr:to>
      <xdr:col>12</xdr:col>
      <xdr:colOff>561975</xdr:colOff>
      <xdr:row>57</xdr:row>
      <xdr:rowOff>160827</xdr:rowOff>
    </xdr:to>
    <xdr:sp macro="" textlink="">
      <xdr:nvSpPr>
        <xdr:cNvPr id="351" name="フローチャート : 判断 350"/>
        <xdr:cNvSpPr/>
      </xdr:nvSpPr>
      <xdr:spPr>
        <a:xfrm>
          <a:off x="8699500" y="983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5904</xdr:rowOff>
    </xdr:from>
    <xdr:ext cx="469744" cy="259045"/>
    <xdr:sp macro="" textlink="">
      <xdr:nvSpPr>
        <xdr:cNvPr id="352" name="テキスト ボックス 351"/>
        <xdr:cNvSpPr txBox="1"/>
      </xdr:nvSpPr>
      <xdr:spPr>
        <a:xfrm>
          <a:off x="8515427" y="960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16187</xdr:rowOff>
    </xdr:from>
    <xdr:to>
      <xdr:col>11</xdr:col>
      <xdr:colOff>307975</xdr:colOff>
      <xdr:row>58</xdr:row>
      <xdr:rowOff>46431</xdr:rowOff>
    </xdr:to>
    <xdr:cxnSp macro="">
      <xdr:nvCxnSpPr>
        <xdr:cNvPr id="353" name="直線コネクタ 352"/>
        <xdr:cNvCxnSpPr/>
      </xdr:nvCxnSpPr>
      <xdr:spPr>
        <a:xfrm flipV="1">
          <a:off x="6972300" y="9960287"/>
          <a:ext cx="889000" cy="3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42814</xdr:rowOff>
    </xdr:from>
    <xdr:to>
      <xdr:col>11</xdr:col>
      <xdr:colOff>358775</xdr:colOff>
      <xdr:row>57</xdr:row>
      <xdr:rowOff>144414</xdr:rowOff>
    </xdr:to>
    <xdr:sp macro="" textlink="">
      <xdr:nvSpPr>
        <xdr:cNvPr id="354" name="フローチャート : 判断 353"/>
        <xdr:cNvSpPr/>
      </xdr:nvSpPr>
      <xdr:spPr>
        <a:xfrm>
          <a:off x="7810500" y="981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160941</xdr:rowOff>
    </xdr:from>
    <xdr:ext cx="469744" cy="259045"/>
    <xdr:sp macro="" textlink="">
      <xdr:nvSpPr>
        <xdr:cNvPr id="355" name="テキスト ボックス 354"/>
        <xdr:cNvSpPr txBox="1"/>
      </xdr:nvSpPr>
      <xdr:spPr>
        <a:xfrm>
          <a:off x="7626427" y="959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156932</xdr:rowOff>
    </xdr:from>
    <xdr:to>
      <xdr:col>10</xdr:col>
      <xdr:colOff>155575</xdr:colOff>
      <xdr:row>58</xdr:row>
      <xdr:rowOff>87082</xdr:rowOff>
    </xdr:to>
    <xdr:sp macro="" textlink="">
      <xdr:nvSpPr>
        <xdr:cNvPr id="356" name="フローチャート : 判断 355"/>
        <xdr:cNvSpPr/>
      </xdr:nvSpPr>
      <xdr:spPr>
        <a:xfrm>
          <a:off x="6921500" y="992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103609</xdr:rowOff>
    </xdr:from>
    <xdr:ext cx="469744" cy="259045"/>
    <xdr:sp macro="" textlink="">
      <xdr:nvSpPr>
        <xdr:cNvPr id="357" name="テキスト ボックス 356"/>
        <xdr:cNvSpPr txBox="1"/>
      </xdr:nvSpPr>
      <xdr:spPr>
        <a:xfrm>
          <a:off x="6737427" y="970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157297</xdr:rowOff>
    </xdr:from>
    <xdr:to>
      <xdr:col>15</xdr:col>
      <xdr:colOff>231775</xdr:colOff>
      <xdr:row>58</xdr:row>
      <xdr:rowOff>87447</xdr:rowOff>
    </xdr:to>
    <xdr:sp macro="" textlink="">
      <xdr:nvSpPr>
        <xdr:cNvPr id="363" name="円/楕円 362"/>
        <xdr:cNvSpPr/>
      </xdr:nvSpPr>
      <xdr:spPr>
        <a:xfrm>
          <a:off x="10426700" y="992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106692</xdr:rowOff>
    </xdr:from>
    <xdr:ext cx="469744" cy="259045"/>
    <xdr:sp macro="" textlink="">
      <xdr:nvSpPr>
        <xdr:cNvPr id="364" name="農林水産業費該当値テキスト"/>
        <xdr:cNvSpPr txBox="1"/>
      </xdr:nvSpPr>
      <xdr:spPr>
        <a:xfrm>
          <a:off x="10528300" y="987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135077</xdr:rowOff>
    </xdr:from>
    <xdr:to>
      <xdr:col>14</xdr:col>
      <xdr:colOff>79375</xdr:colOff>
      <xdr:row>58</xdr:row>
      <xdr:rowOff>65227</xdr:rowOff>
    </xdr:to>
    <xdr:sp macro="" textlink="">
      <xdr:nvSpPr>
        <xdr:cNvPr id="365" name="円/楕円 364"/>
        <xdr:cNvSpPr/>
      </xdr:nvSpPr>
      <xdr:spPr>
        <a:xfrm>
          <a:off x="9588500" y="990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56354</xdr:rowOff>
    </xdr:from>
    <xdr:ext cx="469744" cy="259045"/>
    <xdr:sp macro="" textlink="">
      <xdr:nvSpPr>
        <xdr:cNvPr id="366" name="テキスト ボックス 365"/>
        <xdr:cNvSpPr txBox="1"/>
      </xdr:nvSpPr>
      <xdr:spPr>
        <a:xfrm>
          <a:off x="9404427" y="10000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157274</xdr:rowOff>
    </xdr:from>
    <xdr:to>
      <xdr:col>12</xdr:col>
      <xdr:colOff>561975</xdr:colOff>
      <xdr:row>58</xdr:row>
      <xdr:rowOff>87424</xdr:rowOff>
    </xdr:to>
    <xdr:sp macro="" textlink="">
      <xdr:nvSpPr>
        <xdr:cNvPr id="367" name="円/楕円 366"/>
        <xdr:cNvSpPr/>
      </xdr:nvSpPr>
      <xdr:spPr>
        <a:xfrm>
          <a:off x="8699500" y="992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78551</xdr:rowOff>
    </xdr:from>
    <xdr:ext cx="469744" cy="259045"/>
    <xdr:sp macro="" textlink="">
      <xdr:nvSpPr>
        <xdr:cNvPr id="368" name="テキスト ボックス 367"/>
        <xdr:cNvSpPr txBox="1"/>
      </xdr:nvSpPr>
      <xdr:spPr>
        <a:xfrm>
          <a:off x="8515427" y="10022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136837</xdr:rowOff>
    </xdr:from>
    <xdr:to>
      <xdr:col>11</xdr:col>
      <xdr:colOff>358775</xdr:colOff>
      <xdr:row>58</xdr:row>
      <xdr:rowOff>66987</xdr:rowOff>
    </xdr:to>
    <xdr:sp macro="" textlink="">
      <xdr:nvSpPr>
        <xdr:cNvPr id="369" name="円/楕円 368"/>
        <xdr:cNvSpPr/>
      </xdr:nvSpPr>
      <xdr:spPr>
        <a:xfrm>
          <a:off x="7810500" y="990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58114</xdr:rowOff>
    </xdr:from>
    <xdr:ext cx="469744" cy="259045"/>
    <xdr:sp macro="" textlink="">
      <xdr:nvSpPr>
        <xdr:cNvPr id="370" name="テキスト ボックス 369"/>
        <xdr:cNvSpPr txBox="1"/>
      </xdr:nvSpPr>
      <xdr:spPr>
        <a:xfrm>
          <a:off x="7626427" y="10002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167081</xdr:rowOff>
    </xdr:from>
    <xdr:to>
      <xdr:col>10</xdr:col>
      <xdr:colOff>155575</xdr:colOff>
      <xdr:row>58</xdr:row>
      <xdr:rowOff>97231</xdr:rowOff>
    </xdr:to>
    <xdr:sp macro="" textlink="">
      <xdr:nvSpPr>
        <xdr:cNvPr id="371" name="円/楕円 370"/>
        <xdr:cNvSpPr/>
      </xdr:nvSpPr>
      <xdr:spPr>
        <a:xfrm>
          <a:off x="6921500" y="993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88358</xdr:rowOff>
    </xdr:from>
    <xdr:ext cx="469744" cy="259045"/>
    <xdr:sp macro="" textlink="">
      <xdr:nvSpPr>
        <xdr:cNvPr id="372" name="テキスト ボックス 371"/>
        <xdr:cNvSpPr txBox="1"/>
      </xdr:nvSpPr>
      <xdr:spPr>
        <a:xfrm>
          <a:off x="6737427" y="1003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62776</xdr:rowOff>
    </xdr:from>
    <xdr:to>
      <xdr:col>15</xdr:col>
      <xdr:colOff>180975</xdr:colOff>
      <xdr:row>77</xdr:row>
      <xdr:rowOff>93142</xdr:rowOff>
    </xdr:to>
    <xdr:cxnSp macro="">
      <xdr:nvCxnSpPr>
        <xdr:cNvPr id="401" name="直線コネクタ 400"/>
        <xdr:cNvCxnSpPr/>
      </xdr:nvCxnSpPr>
      <xdr:spPr>
        <a:xfrm>
          <a:off x="9639300" y="13264426"/>
          <a:ext cx="838200" cy="3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77424</xdr:rowOff>
    </xdr:from>
    <xdr:ext cx="469744" cy="259045"/>
    <xdr:sp macro="" textlink="">
      <xdr:nvSpPr>
        <xdr:cNvPr id="402" name="商工費平均値テキスト"/>
        <xdr:cNvSpPr txBox="1"/>
      </xdr:nvSpPr>
      <xdr:spPr>
        <a:xfrm>
          <a:off x="10528300" y="13279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62776</xdr:rowOff>
    </xdr:from>
    <xdr:to>
      <xdr:col>14</xdr:col>
      <xdr:colOff>28575</xdr:colOff>
      <xdr:row>78</xdr:row>
      <xdr:rowOff>28257</xdr:rowOff>
    </xdr:to>
    <xdr:cxnSp macro="">
      <xdr:nvCxnSpPr>
        <xdr:cNvPr id="404" name="直線コネクタ 403"/>
        <xdr:cNvCxnSpPr/>
      </xdr:nvCxnSpPr>
      <xdr:spPr>
        <a:xfrm flipV="1">
          <a:off x="8750300" y="13264426"/>
          <a:ext cx="889000" cy="13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5" name="フローチャート : 判断 404"/>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21187</xdr:rowOff>
    </xdr:from>
    <xdr:ext cx="469744" cy="259045"/>
    <xdr:sp macro="" textlink="">
      <xdr:nvSpPr>
        <xdr:cNvPr id="406" name="テキスト ボックス 405"/>
        <xdr:cNvSpPr txBox="1"/>
      </xdr:nvSpPr>
      <xdr:spPr>
        <a:xfrm>
          <a:off x="9404427"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28257</xdr:rowOff>
    </xdr:from>
    <xdr:to>
      <xdr:col>12</xdr:col>
      <xdr:colOff>511175</xdr:colOff>
      <xdr:row>78</xdr:row>
      <xdr:rowOff>39306</xdr:rowOff>
    </xdr:to>
    <xdr:cxnSp macro="">
      <xdr:nvCxnSpPr>
        <xdr:cNvPr id="407" name="直線コネクタ 406"/>
        <xdr:cNvCxnSpPr/>
      </xdr:nvCxnSpPr>
      <xdr:spPr>
        <a:xfrm flipV="1">
          <a:off x="7861300" y="13401357"/>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154890</xdr:rowOff>
    </xdr:from>
    <xdr:to>
      <xdr:col>12</xdr:col>
      <xdr:colOff>561975</xdr:colOff>
      <xdr:row>77</xdr:row>
      <xdr:rowOff>85040</xdr:rowOff>
    </xdr:to>
    <xdr:sp macro="" textlink="">
      <xdr:nvSpPr>
        <xdr:cNvPr id="408" name="フローチャート : 判断 407"/>
        <xdr:cNvSpPr/>
      </xdr:nvSpPr>
      <xdr:spPr>
        <a:xfrm>
          <a:off x="8699500" y="1318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101566</xdr:rowOff>
    </xdr:from>
    <xdr:ext cx="469744" cy="259045"/>
    <xdr:sp macro="" textlink="">
      <xdr:nvSpPr>
        <xdr:cNvPr id="409" name="テキスト ボックス 408"/>
        <xdr:cNvSpPr txBox="1"/>
      </xdr:nvSpPr>
      <xdr:spPr>
        <a:xfrm>
          <a:off x="8515427" y="129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39306</xdr:rowOff>
    </xdr:from>
    <xdr:to>
      <xdr:col>11</xdr:col>
      <xdr:colOff>307975</xdr:colOff>
      <xdr:row>78</xdr:row>
      <xdr:rowOff>40297</xdr:rowOff>
    </xdr:to>
    <xdr:cxnSp macro="">
      <xdr:nvCxnSpPr>
        <xdr:cNvPr id="410" name="直線コネクタ 409"/>
        <xdr:cNvCxnSpPr/>
      </xdr:nvCxnSpPr>
      <xdr:spPr>
        <a:xfrm flipV="1">
          <a:off x="6972300" y="13412406"/>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79642</xdr:rowOff>
    </xdr:from>
    <xdr:to>
      <xdr:col>11</xdr:col>
      <xdr:colOff>358775</xdr:colOff>
      <xdr:row>78</xdr:row>
      <xdr:rowOff>9792</xdr:rowOff>
    </xdr:to>
    <xdr:sp macro="" textlink="">
      <xdr:nvSpPr>
        <xdr:cNvPr id="411" name="フローチャート : 判断 410"/>
        <xdr:cNvSpPr/>
      </xdr:nvSpPr>
      <xdr:spPr>
        <a:xfrm>
          <a:off x="7810500" y="1328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26319</xdr:rowOff>
    </xdr:from>
    <xdr:ext cx="469744" cy="259045"/>
    <xdr:sp macro="" textlink="">
      <xdr:nvSpPr>
        <xdr:cNvPr id="412" name="テキスト ボックス 411"/>
        <xdr:cNvSpPr txBox="1"/>
      </xdr:nvSpPr>
      <xdr:spPr>
        <a:xfrm>
          <a:off x="7626427" y="1305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46913</xdr:rowOff>
    </xdr:from>
    <xdr:to>
      <xdr:col>10</xdr:col>
      <xdr:colOff>155575</xdr:colOff>
      <xdr:row>77</xdr:row>
      <xdr:rowOff>148513</xdr:rowOff>
    </xdr:to>
    <xdr:sp macro="" textlink="">
      <xdr:nvSpPr>
        <xdr:cNvPr id="413" name="フローチャート : 判断 412"/>
        <xdr:cNvSpPr/>
      </xdr:nvSpPr>
      <xdr:spPr>
        <a:xfrm>
          <a:off x="6921500" y="1324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165040</xdr:rowOff>
    </xdr:from>
    <xdr:ext cx="469744" cy="259045"/>
    <xdr:sp macro="" textlink="">
      <xdr:nvSpPr>
        <xdr:cNvPr id="414" name="テキスト ボックス 413"/>
        <xdr:cNvSpPr txBox="1"/>
      </xdr:nvSpPr>
      <xdr:spPr>
        <a:xfrm>
          <a:off x="6737427" y="1302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42342</xdr:rowOff>
    </xdr:from>
    <xdr:to>
      <xdr:col>15</xdr:col>
      <xdr:colOff>231775</xdr:colOff>
      <xdr:row>77</xdr:row>
      <xdr:rowOff>143942</xdr:rowOff>
    </xdr:to>
    <xdr:sp macro="" textlink="">
      <xdr:nvSpPr>
        <xdr:cNvPr id="420" name="円/楕円 419"/>
        <xdr:cNvSpPr/>
      </xdr:nvSpPr>
      <xdr:spPr>
        <a:xfrm>
          <a:off x="10426700" y="1324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65219</xdr:rowOff>
    </xdr:from>
    <xdr:ext cx="469744" cy="259045"/>
    <xdr:sp macro="" textlink="">
      <xdr:nvSpPr>
        <xdr:cNvPr id="421" name="商工費該当値テキスト"/>
        <xdr:cNvSpPr txBox="1"/>
      </xdr:nvSpPr>
      <xdr:spPr>
        <a:xfrm>
          <a:off x="10528300" y="13095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7,722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11976</xdr:rowOff>
    </xdr:from>
    <xdr:to>
      <xdr:col>14</xdr:col>
      <xdr:colOff>79375</xdr:colOff>
      <xdr:row>77</xdr:row>
      <xdr:rowOff>113576</xdr:rowOff>
    </xdr:to>
    <xdr:sp macro="" textlink="">
      <xdr:nvSpPr>
        <xdr:cNvPr id="422" name="円/楕円 421"/>
        <xdr:cNvSpPr/>
      </xdr:nvSpPr>
      <xdr:spPr>
        <a:xfrm>
          <a:off x="9588500" y="1321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130103</xdr:rowOff>
    </xdr:from>
    <xdr:ext cx="469744" cy="259045"/>
    <xdr:sp macro="" textlink="">
      <xdr:nvSpPr>
        <xdr:cNvPr id="423" name="テキスト ボックス 422"/>
        <xdr:cNvSpPr txBox="1"/>
      </xdr:nvSpPr>
      <xdr:spPr>
        <a:xfrm>
          <a:off x="9404427" y="1298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148907</xdr:rowOff>
    </xdr:from>
    <xdr:to>
      <xdr:col>12</xdr:col>
      <xdr:colOff>561975</xdr:colOff>
      <xdr:row>78</xdr:row>
      <xdr:rowOff>79057</xdr:rowOff>
    </xdr:to>
    <xdr:sp macro="" textlink="">
      <xdr:nvSpPr>
        <xdr:cNvPr id="424" name="円/楕円 423"/>
        <xdr:cNvSpPr/>
      </xdr:nvSpPr>
      <xdr:spPr>
        <a:xfrm>
          <a:off x="8699500" y="1335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70184</xdr:rowOff>
    </xdr:from>
    <xdr:ext cx="469744" cy="259045"/>
    <xdr:sp macro="" textlink="">
      <xdr:nvSpPr>
        <xdr:cNvPr id="425" name="テキスト ボックス 424"/>
        <xdr:cNvSpPr txBox="1"/>
      </xdr:nvSpPr>
      <xdr:spPr>
        <a:xfrm>
          <a:off x="8515427" y="13443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159956</xdr:rowOff>
    </xdr:from>
    <xdr:to>
      <xdr:col>11</xdr:col>
      <xdr:colOff>358775</xdr:colOff>
      <xdr:row>78</xdr:row>
      <xdr:rowOff>90106</xdr:rowOff>
    </xdr:to>
    <xdr:sp macro="" textlink="">
      <xdr:nvSpPr>
        <xdr:cNvPr id="426" name="円/楕円 425"/>
        <xdr:cNvSpPr/>
      </xdr:nvSpPr>
      <xdr:spPr>
        <a:xfrm>
          <a:off x="7810500" y="1336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81233</xdr:rowOff>
    </xdr:from>
    <xdr:ext cx="469744" cy="259045"/>
    <xdr:sp macro="" textlink="">
      <xdr:nvSpPr>
        <xdr:cNvPr id="427" name="テキスト ボックス 426"/>
        <xdr:cNvSpPr txBox="1"/>
      </xdr:nvSpPr>
      <xdr:spPr>
        <a:xfrm>
          <a:off x="7626427" y="13454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160947</xdr:rowOff>
    </xdr:from>
    <xdr:to>
      <xdr:col>10</xdr:col>
      <xdr:colOff>155575</xdr:colOff>
      <xdr:row>78</xdr:row>
      <xdr:rowOff>91097</xdr:rowOff>
    </xdr:to>
    <xdr:sp macro="" textlink="">
      <xdr:nvSpPr>
        <xdr:cNvPr id="428" name="円/楕円 427"/>
        <xdr:cNvSpPr/>
      </xdr:nvSpPr>
      <xdr:spPr>
        <a:xfrm>
          <a:off x="6921500" y="1336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82224</xdr:rowOff>
    </xdr:from>
    <xdr:ext cx="469744" cy="259045"/>
    <xdr:sp macro="" textlink="">
      <xdr:nvSpPr>
        <xdr:cNvPr id="429" name="テキスト ボックス 428"/>
        <xdr:cNvSpPr txBox="1"/>
      </xdr:nvSpPr>
      <xdr:spPr>
        <a:xfrm>
          <a:off x="6737427" y="1345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20014</xdr:rowOff>
    </xdr:from>
    <xdr:to>
      <xdr:col>15</xdr:col>
      <xdr:colOff>180975</xdr:colOff>
      <xdr:row>98</xdr:row>
      <xdr:rowOff>25738</xdr:rowOff>
    </xdr:to>
    <xdr:cxnSp macro="">
      <xdr:nvCxnSpPr>
        <xdr:cNvPr id="456" name="直線コネクタ 455"/>
        <xdr:cNvCxnSpPr/>
      </xdr:nvCxnSpPr>
      <xdr:spPr>
        <a:xfrm flipV="1">
          <a:off x="9639300" y="16822114"/>
          <a:ext cx="838200" cy="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108252</xdr:rowOff>
    </xdr:from>
    <xdr:ext cx="534377" cy="259045"/>
    <xdr:sp macro="" textlink="">
      <xdr:nvSpPr>
        <xdr:cNvPr id="457" name="土木費平均値テキスト"/>
        <xdr:cNvSpPr txBox="1"/>
      </xdr:nvSpPr>
      <xdr:spPr>
        <a:xfrm>
          <a:off x="10528300" y="1656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16280</xdr:rowOff>
    </xdr:from>
    <xdr:to>
      <xdr:col>14</xdr:col>
      <xdr:colOff>28575</xdr:colOff>
      <xdr:row>98</xdr:row>
      <xdr:rowOff>25738</xdr:rowOff>
    </xdr:to>
    <xdr:cxnSp macro="">
      <xdr:nvCxnSpPr>
        <xdr:cNvPr id="459" name="直線コネクタ 458"/>
        <xdr:cNvCxnSpPr/>
      </xdr:nvCxnSpPr>
      <xdr:spPr>
        <a:xfrm>
          <a:off x="8750300" y="16818380"/>
          <a:ext cx="889000" cy="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0" name="フローチャート : 判断 459"/>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18629</xdr:rowOff>
    </xdr:from>
    <xdr:ext cx="534377" cy="259045"/>
    <xdr:sp macro="" textlink="">
      <xdr:nvSpPr>
        <xdr:cNvPr id="461" name="テキスト ボックス 460"/>
        <xdr:cNvSpPr txBox="1"/>
      </xdr:nvSpPr>
      <xdr:spPr>
        <a:xfrm>
          <a:off x="9372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9018</xdr:rowOff>
    </xdr:from>
    <xdr:to>
      <xdr:col>12</xdr:col>
      <xdr:colOff>511175</xdr:colOff>
      <xdr:row>98</xdr:row>
      <xdr:rowOff>16280</xdr:rowOff>
    </xdr:to>
    <xdr:cxnSp macro="">
      <xdr:nvCxnSpPr>
        <xdr:cNvPr id="462" name="直線コネクタ 461"/>
        <xdr:cNvCxnSpPr/>
      </xdr:nvCxnSpPr>
      <xdr:spPr>
        <a:xfrm>
          <a:off x="7861300" y="16811118"/>
          <a:ext cx="889000" cy="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44283</xdr:rowOff>
    </xdr:from>
    <xdr:to>
      <xdr:col>12</xdr:col>
      <xdr:colOff>561975</xdr:colOff>
      <xdr:row>97</xdr:row>
      <xdr:rowOff>145883</xdr:rowOff>
    </xdr:to>
    <xdr:sp macro="" textlink="">
      <xdr:nvSpPr>
        <xdr:cNvPr id="463" name="フローチャート : 判断 462"/>
        <xdr:cNvSpPr/>
      </xdr:nvSpPr>
      <xdr:spPr>
        <a:xfrm>
          <a:off x="8699500" y="1667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162410</xdr:rowOff>
    </xdr:from>
    <xdr:ext cx="534377" cy="259045"/>
    <xdr:sp macro="" textlink="">
      <xdr:nvSpPr>
        <xdr:cNvPr id="464" name="テキスト ボックス 463"/>
        <xdr:cNvSpPr txBox="1"/>
      </xdr:nvSpPr>
      <xdr:spPr>
        <a:xfrm>
          <a:off x="8483111" y="1645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9018</xdr:rowOff>
    </xdr:from>
    <xdr:to>
      <xdr:col>11</xdr:col>
      <xdr:colOff>307975</xdr:colOff>
      <xdr:row>98</xdr:row>
      <xdr:rowOff>27718</xdr:rowOff>
    </xdr:to>
    <xdr:cxnSp macro="">
      <xdr:nvCxnSpPr>
        <xdr:cNvPr id="465" name="直線コネクタ 464"/>
        <xdr:cNvCxnSpPr/>
      </xdr:nvCxnSpPr>
      <xdr:spPr>
        <a:xfrm flipV="1">
          <a:off x="6972300" y="16811118"/>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2384</xdr:rowOff>
    </xdr:from>
    <xdr:to>
      <xdr:col>11</xdr:col>
      <xdr:colOff>358775</xdr:colOff>
      <xdr:row>97</xdr:row>
      <xdr:rowOff>103984</xdr:rowOff>
    </xdr:to>
    <xdr:sp macro="" textlink="">
      <xdr:nvSpPr>
        <xdr:cNvPr id="466" name="フローチャート : 判断 465"/>
        <xdr:cNvSpPr/>
      </xdr:nvSpPr>
      <xdr:spPr>
        <a:xfrm>
          <a:off x="7810500" y="1663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120511</xdr:rowOff>
    </xdr:from>
    <xdr:ext cx="534377" cy="259045"/>
    <xdr:sp macro="" textlink="">
      <xdr:nvSpPr>
        <xdr:cNvPr id="467" name="テキスト ボックス 466"/>
        <xdr:cNvSpPr txBox="1"/>
      </xdr:nvSpPr>
      <xdr:spPr>
        <a:xfrm>
          <a:off x="7594111" y="164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56,423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71038</xdr:rowOff>
    </xdr:from>
    <xdr:to>
      <xdr:col>10</xdr:col>
      <xdr:colOff>155575</xdr:colOff>
      <xdr:row>98</xdr:row>
      <xdr:rowOff>1188</xdr:rowOff>
    </xdr:to>
    <xdr:sp macro="" textlink="">
      <xdr:nvSpPr>
        <xdr:cNvPr id="468" name="フローチャート : 判断 467"/>
        <xdr:cNvSpPr/>
      </xdr:nvSpPr>
      <xdr:spPr>
        <a:xfrm>
          <a:off x="6921500" y="167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17715</xdr:rowOff>
    </xdr:from>
    <xdr:ext cx="534377" cy="259045"/>
    <xdr:sp macro="" textlink="">
      <xdr:nvSpPr>
        <xdr:cNvPr id="469" name="テキスト ボックス 468"/>
        <xdr:cNvSpPr txBox="1"/>
      </xdr:nvSpPr>
      <xdr:spPr>
        <a:xfrm>
          <a:off x="6705111" y="1647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140664</xdr:rowOff>
    </xdr:from>
    <xdr:to>
      <xdr:col>15</xdr:col>
      <xdr:colOff>231775</xdr:colOff>
      <xdr:row>98</xdr:row>
      <xdr:rowOff>70814</xdr:rowOff>
    </xdr:to>
    <xdr:sp macro="" textlink="">
      <xdr:nvSpPr>
        <xdr:cNvPr id="475" name="円/楕円 474"/>
        <xdr:cNvSpPr/>
      </xdr:nvSpPr>
      <xdr:spPr>
        <a:xfrm>
          <a:off x="10426700" y="1677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63802</xdr:rowOff>
    </xdr:from>
    <xdr:ext cx="534377" cy="259045"/>
    <xdr:sp macro="" textlink="">
      <xdr:nvSpPr>
        <xdr:cNvPr id="476" name="土木費該当値テキスト"/>
        <xdr:cNvSpPr txBox="1"/>
      </xdr:nvSpPr>
      <xdr:spPr>
        <a:xfrm>
          <a:off x="10528300" y="1669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26,178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146388</xdr:rowOff>
    </xdr:from>
    <xdr:to>
      <xdr:col>14</xdr:col>
      <xdr:colOff>79375</xdr:colOff>
      <xdr:row>98</xdr:row>
      <xdr:rowOff>76538</xdr:rowOff>
    </xdr:to>
    <xdr:sp macro="" textlink="">
      <xdr:nvSpPr>
        <xdr:cNvPr id="477" name="円/楕円 476"/>
        <xdr:cNvSpPr/>
      </xdr:nvSpPr>
      <xdr:spPr>
        <a:xfrm>
          <a:off x="9588500" y="1677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67665</xdr:rowOff>
    </xdr:from>
    <xdr:ext cx="534377" cy="259045"/>
    <xdr:sp macro="" textlink="">
      <xdr:nvSpPr>
        <xdr:cNvPr id="478" name="テキスト ボックス 477"/>
        <xdr:cNvSpPr txBox="1"/>
      </xdr:nvSpPr>
      <xdr:spPr>
        <a:xfrm>
          <a:off x="9372111" y="1686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24,926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136930</xdr:rowOff>
    </xdr:from>
    <xdr:to>
      <xdr:col>12</xdr:col>
      <xdr:colOff>561975</xdr:colOff>
      <xdr:row>98</xdr:row>
      <xdr:rowOff>67080</xdr:rowOff>
    </xdr:to>
    <xdr:sp macro="" textlink="">
      <xdr:nvSpPr>
        <xdr:cNvPr id="479" name="円/楕円 478"/>
        <xdr:cNvSpPr/>
      </xdr:nvSpPr>
      <xdr:spPr>
        <a:xfrm>
          <a:off x="8699500" y="167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58207</xdr:rowOff>
    </xdr:from>
    <xdr:ext cx="534377" cy="259045"/>
    <xdr:sp macro="" textlink="">
      <xdr:nvSpPr>
        <xdr:cNvPr id="480" name="テキスト ボックス 479"/>
        <xdr:cNvSpPr txBox="1"/>
      </xdr:nvSpPr>
      <xdr:spPr>
        <a:xfrm>
          <a:off x="8483111" y="1686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26,995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129668</xdr:rowOff>
    </xdr:from>
    <xdr:to>
      <xdr:col>11</xdr:col>
      <xdr:colOff>358775</xdr:colOff>
      <xdr:row>98</xdr:row>
      <xdr:rowOff>59818</xdr:rowOff>
    </xdr:to>
    <xdr:sp macro="" textlink="">
      <xdr:nvSpPr>
        <xdr:cNvPr id="481" name="円/楕円 480"/>
        <xdr:cNvSpPr/>
      </xdr:nvSpPr>
      <xdr:spPr>
        <a:xfrm>
          <a:off x="7810500" y="1676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50945</xdr:rowOff>
    </xdr:from>
    <xdr:ext cx="534377" cy="259045"/>
    <xdr:sp macro="" textlink="">
      <xdr:nvSpPr>
        <xdr:cNvPr id="482" name="テキスト ボックス 481"/>
        <xdr:cNvSpPr txBox="1"/>
      </xdr:nvSpPr>
      <xdr:spPr>
        <a:xfrm>
          <a:off x="7594111" y="1685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28,583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148368</xdr:rowOff>
    </xdr:from>
    <xdr:to>
      <xdr:col>10</xdr:col>
      <xdr:colOff>155575</xdr:colOff>
      <xdr:row>98</xdr:row>
      <xdr:rowOff>78518</xdr:rowOff>
    </xdr:to>
    <xdr:sp macro="" textlink="">
      <xdr:nvSpPr>
        <xdr:cNvPr id="483" name="円/楕円 482"/>
        <xdr:cNvSpPr/>
      </xdr:nvSpPr>
      <xdr:spPr>
        <a:xfrm>
          <a:off x="6921500" y="1677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69645</xdr:rowOff>
    </xdr:from>
    <xdr:ext cx="534377" cy="259045"/>
    <xdr:sp macro="" textlink="">
      <xdr:nvSpPr>
        <xdr:cNvPr id="484" name="テキスト ボックス 483"/>
        <xdr:cNvSpPr txBox="1"/>
      </xdr:nvSpPr>
      <xdr:spPr>
        <a:xfrm>
          <a:off x="6705111" y="1687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208</xdr:rowOff>
    </xdr:from>
    <xdr:to>
      <xdr:col>23</xdr:col>
      <xdr:colOff>517525</xdr:colOff>
      <xdr:row>37</xdr:row>
      <xdr:rowOff>129001</xdr:rowOff>
    </xdr:to>
    <xdr:cxnSp macro="">
      <xdr:nvCxnSpPr>
        <xdr:cNvPr id="512" name="直線コネクタ 511"/>
        <xdr:cNvCxnSpPr/>
      </xdr:nvCxnSpPr>
      <xdr:spPr>
        <a:xfrm>
          <a:off x="15481300" y="6343858"/>
          <a:ext cx="838200" cy="12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78402</xdr:rowOff>
    </xdr:from>
    <xdr:ext cx="534377" cy="259045"/>
    <xdr:sp macro="" textlink="">
      <xdr:nvSpPr>
        <xdr:cNvPr id="513" name="消防費平均値テキスト"/>
        <xdr:cNvSpPr txBox="1"/>
      </xdr:nvSpPr>
      <xdr:spPr>
        <a:xfrm>
          <a:off x="16370300" y="62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208</xdr:rowOff>
    </xdr:from>
    <xdr:to>
      <xdr:col>22</xdr:col>
      <xdr:colOff>365125</xdr:colOff>
      <xdr:row>37</xdr:row>
      <xdr:rowOff>117526</xdr:rowOff>
    </xdr:to>
    <xdr:cxnSp macro="">
      <xdr:nvCxnSpPr>
        <xdr:cNvPr id="515" name="直線コネクタ 514"/>
        <xdr:cNvCxnSpPr/>
      </xdr:nvCxnSpPr>
      <xdr:spPr>
        <a:xfrm flipV="1">
          <a:off x="14592300" y="6343858"/>
          <a:ext cx="889000" cy="11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6" name="フローチャート : 判断 515"/>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1764</xdr:rowOff>
    </xdr:from>
    <xdr:ext cx="534377" cy="259045"/>
    <xdr:sp macro="" textlink="">
      <xdr:nvSpPr>
        <xdr:cNvPr id="517" name="テキスト ボックス 516"/>
        <xdr:cNvSpPr txBox="1"/>
      </xdr:nvSpPr>
      <xdr:spPr>
        <a:xfrm>
          <a:off x="15214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117526</xdr:rowOff>
    </xdr:from>
    <xdr:to>
      <xdr:col>21</xdr:col>
      <xdr:colOff>161925</xdr:colOff>
      <xdr:row>38</xdr:row>
      <xdr:rowOff>75464</xdr:rowOff>
    </xdr:to>
    <xdr:cxnSp macro="">
      <xdr:nvCxnSpPr>
        <xdr:cNvPr id="518" name="直線コネクタ 517"/>
        <xdr:cNvCxnSpPr/>
      </xdr:nvCxnSpPr>
      <xdr:spPr>
        <a:xfrm flipV="1">
          <a:off x="13703300" y="6461176"/>
          <a:ext cx="889000" cy="12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163561</xdr:rowOff>
    </xdr:from>
    <xdr:to>
      <xdr:col>21</xdr:col>
      <xdr:colOff>212725</xdr:colOff>
      <xdr:row>37</xdr:row>
      <xdr:rowOff>93711</xdr:rowOff>
    </xdr:to>
    <xdr:sp macro="" textlink="">
      <xdr:nvSpPr>
        <xdr:cNvPr id="519" name="フローチャート : 判断 518"/>
        <xdr:cNvSpPr/>
      </xdr:nvSpPr>
      <xdr:spPr>
        <a:xfrm>
          <a:off x="14541500" y="6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110238</xdr:rowOff>
    </xdr:from>
    <xdr:ext cx="534377" cy="259045"/>
    <xdr:sp macro="" textlink="">
      <xdr:nvSpPr>
        <xdr:cNvPr id="520" name="テキスト ボックス 519"/>
        <xdr:cNvSpPr txBox="1"/>
      </xdr:nvSpPr>
      <xdr:spPr>
        <a:xfrm>
          <a:off x="14325111" y="611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15,867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75464</xdr:rowOff>
    </xdr:from>
    <xdr:to>
      <xdr:col>19</xdr:col>
      <xdr:colOff>644525</xdr:colOff>
      <xdr:row>38</xdr:row>
      <xdr:rowOff>93523</xdr:rowOff>
    </xdr:to>
    <xdr:cxnSp macro="">
      <xdr:nvCxnSpPr>
        <xdr:cNvPr id="521" name="直線コネクタ 520"/>
        <xdr:cNvCxnSpPr/>
      </xdr:nvCxnSpPr>
      <xdr:spPr>
        <a:xfrm flipV="1">
          <a:off x="12814300" y="6590564"/>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105176</xdr:rowOff>
    </xdr:from>
    <xdr:to>
      <xdr:col>20</xdr:col>
      <xdr:colOff>9525</xdr:colOff>
      <xdr:row>38</xdr:row>
      <xdr:rowOff>35327</xdr:rowOff>
    </xdr:to>
    <xdr:sp macro="" textlink="">
      <xdr:nvSpPr>
        <xdr:cNvPr id="522" name="フローチャート : 判断 521"/>
        <xdr:cNvSpPr/>
      </xdr:nvSpPr>
      <xdr:spPr>
        <a:xfrm>
          <a:off x="13652500" y="64488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51853</xdr:rowOff>
    </xdr:from>
    <xdr:ext cx="534377" cy="259045"/>
    <xdr:sp macro="" textlink="">
      <xdr:nvSpPr>
        <xdr:cNvPr id="523" name="テキスト ボックス 522"/>
        <xdr:cNvSpPr txBox="1"/>
      </xdr:nvSpPr>
      <xdr:spPr>
        <a:xfrm>
          <a:off x="13436111" y="622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73081</xdr:rowOff>
    </xdr:from>
    <xdr:to>
      <xdr:col>18</xdr:col>
      <xdr:colOff>492125</xdr:colOff>
      <xdr:row>38</xdr:row>
      <xdr:rowOff>3231</xdr:rowOff>
    </xdr:to>
    <xdr:sp macro="" textlink="">
      <xdr:nvSpPr>
        <xdr:cNvPr id="524" name="フローチャート : 判断 523"/>
        <xdr:cNvSpPr/>
      </xdr:nvSpPr>
      <xdr:spPr>
        <a:xfrm>
          <a:off x="12763500" y="641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19758</xdr:rowOff>
    </xdr:from>
    <xdr:ext cx="534377" cy="259045"/>
    <xdr:sp macro="" textlink="">
      <xdr:nvSpPr>
        <xdr:cNvPr id="525" name="テキスト ボックス 524"/>
        <xdr:cNvSpPr txBox="1"/>
      </xdr:nvSpPr>
      <xdr:spPr>
        <a:xfrm>
          <a:off x="12547111" y="619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14,096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78201</xdr:rowOff>
    </xdr:from>
    <xdr:to>
      <xdr:col>23</xdr:col>
      <xdr:colOff>568325</xdr:colOff>
      <xdr:row>38</xdr:row>
      <xdr:rowOff>8351</xdr:rowOff>
    </xdr:to>
    <xdr:sp macro="" textlink="">
      <xdr:nvSpPr>
        <xdr:cNvPr id="531" name="円/楕円 530"/>
        <xdr:cNvSpPr/>
      </xdr:nvSpPr>
      <xdr:spPr>
        <a:xfrm>
          <a:off x="16268700" y="642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56628</xdr:rowOff>
    </xdr:from>
    <xdr:ext cx="534377" cy="259045"/>
    <xdr:sp macro="" textlink="">
      <xdr:nvSpPr>
        <xdr:cNvPr id="532" name="消防費該当値テキスト"/>
        <xdr:cNvSpPr txBox="1"/>
      </xdr:nvSpPr>
      <xdr:spPr>
        <a:xfrm>
          <a:off x="16370300" y="640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13,984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120858</xdr:rowOff>
    </xdr:from>
    <xdr:to>
      <xdr:col>22</xdr:col>
      <xdr:colOff>415925</xdr:colOff>
      <xdr:row>37</xdr:row>
      <xdr:rowOff>51008</xdr:rowOff>
    </xdr:to>
    <xdr:sp macro="" textlink="">
      <xdr:nvSpPr>
        <xdr:cNvPr id="533" name="円/楕円 532"/>
        <xdr:cNvSpPr/>
      </xdr:nvSpPr>
      <xdr:spPr>
        <a:xfrm>
          <a:off x="15430500" y="629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67535</xdr:rowOff>
    </xdr:from>
    <xdr:ext cx="534377" cy="259045"/>
    <xdr:sp macro="" textlink="">
      <xdr:nvSpPr>
        <xdr:cNvPr id="534" name="テキスト ボックス 533"/>
        <xdr:cNvSpPr txBox="1"/>
      </xdr:nvSpPr>
      <xdr:spPr>
        <a:xfrm>
          <a:off x="15214111" y="606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66726</xdr:rowOff>
    </xdr:from>
    <xdr:to>
      <xdr:col>21</xdr:col>
      <xdr:colOff>212725</xdr:colOff>
      <xdr:row>37</xdr:row>
      <xdr:rowOff>168326</xdr:rowOff>
    </xdr:to>
    <xdr:sp macro="" textlink="">
      <xdr:nvSpPr>
        <xdr:cNvPr id="535" name="円/楕円 534"/>
        <xdr:cNvSpPr/>
      </xdr:nvSpPr>
      <xdr:spPr>
        <a:xfrm>
          <a:off x="14541500" y="641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159453</xdr:rowOff>
    </xdr:from>
    <xdr:ext cx="534377" cy="259045"/>
    <xdr:sp macro="" textlink="">
      <xdr:nvSpPr>
        <xdr:cNvPr id="536" name="テキスト ボックス 535"/>
        <xdr:cNvSpPr txBox="1"/>
      </xdr:nvSpPr>
      <xdr:spPr>
        <a:xfrm>
          <a:off x="14325111" y="650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24664</xdr:rowOff>
    </xdr:from>
    <xdr:to>
      <xdr:col>20</xdr:col>
      <xdr:colOff>9525</xdr:colOff>
      <xdr:row>38</xdr:row>
      <xdr:rowOff>126264</xdr:rowOff>
    </xdr:to>
    <xdr:sp macro="" textlink="">
      <xdr:nvSpPr>
        <xdr:cNvPr id="537" name="円/楕円 536"/>
        <xdr:cNvSpPr/>
      </xdr:nvSpPr>
      <xdr:spPr>
        <a:xfrm>
          <a:off x="13652500" y="653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117391</xdr:rowOff>
    </xdr:from>
    <xdr:ext cx="534377" cy="259045"/>
    <xdr:sp macro="" textlink="">
      <xdr:nvSpPr>
        <xdr:cNvPr id="538" name="テキスト ボックス 537"/>
        <xdr:cNvSpPr txBox="1"/>
      </xdr:nvSpPr>
      <xdr:spPr>
        <a:xfrm>
          <a:off x="13436111" y="663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42723</xdr:rowOff>
    </xdr:from>
    <xdr:to>
      <xdr:col>18</xdr:col>
      <xdr:colOff>492125</xdr:colOff>
      <xdr:row>38</xdr:row>
      <xdr:rowOff>144323</xdr:rowOff>
    </xdr:to>
    <xdr:sp macro="" textlink="">
      <xdr:nvSpPr>
        <xdr:cNvPr id="539" name="円/楕円 538"/>
        <xdr:cNvSpPr/>
      </xdr:nvSpPr>
      <xdr:spPr>
        <a:xfrm>
          <a:off x="12763500" y="65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135450</xdr:rowOff>
    </xdr:from>
    <xdr:ext cx="534377" cy="259045"/>
    <xdr:sp macro="" textlink="">
      <xdr:nvSpPr>
        <xdr:cNvPr id="540" name="テキスト ボックス 539"/>
        <xdr:cNvSpPr txBox="1"/>
      </xdr:nvSpPr>
      <xdr:spPr>
        <a:xfrm>
          <a:off x="12547111" y="665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136565</xdr:rowOff>
    </xdr:from>
    <xdr:to>
      <xdr:col>23</xdr:col>
      <xdr:colOff>517525</xdr:colOff>
      <xdr:row>58</xdr:row>
      <xdr:rowOff>151163</xdr:rowOff>
    </xdr:to>
    <xdr:cxnSp macro="">
      <xdr:nvCxnSpPr>
        <xdr:cNvPr id="572" name="直線コネクタ 571"/>
        <xdr:cNvCxnSpPr/>
      </xdr:nvCxnSpPr>
      <xdr:spPr>
        <a:xfrm>
          <a:off x="15481300" y="10080665"/>
          <a:ext cx="838200" cy="1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72458</xdr:rowOff>
    </xdr:from>
    <xdr:ext cx="534377" cy="259045"/>
    <xdr:sp macro="" textlink="">
      <xdr:nvSpPr>
        <xdr:cNvPr id="573" name="教育費平均値テキスト"/>
        <xdr:cNvSpPr txBox="1"/>
      </xdr:nvSpPr>
      <xdr:spPr>
        <a:xfrm>
          <a:off x="16370300" y="9673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136565</xdr:rowOff>
    </xdr:from>
    <xdr:to>
      <xdr:col>22</xdr:col>
      <xdr:colOff>365125</xdr:colOff>
      <xdr:row>59</xdr:row>
      <xdr:rowOff>27066</xdr:rowOff>
    </xdr:to>
    <xdr:cxnSp macro="">
      <xdr:nvCxnSpPr>
        <xdr:cNvPr id="575" name="直線コネクタ 574"/>
        <xdr:cNvCxnSpPr/>
      </xdr:nvCxnSpPr>
      <xdr:spPr>
        <a:xfrm flipV="1">
          <a:off x="14592300" y="10080665"/>
          <a:ext cx="889000" cy="6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6" name="フローチャート : 判断 575"/>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151461</xdr:rowOff>
    </xdr:from>
    <xdr:ext cx="534377" cy="259045"/>
    <xdr:sp macro="" textlink="">
      <xdr:nvSpPr>
        <xdr:cNvPr id="577" name="テキスト ボックス 576"/>
        <xdr:cNvSpPr txBox="1"/>
      </xdr:nvSpPr>
      <xdr:spPr>
        <a:xfrm>
          <a:off x="15214111" y="958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27066</xdr:rowOff>
    </xdr:from>
    <xdr:to>
      <xdr:col>21</xdr:col>
      <xdr:colOff>161925</xdr:colOff>
      <xdr:row>59</xdr:row>
      <xdr:rowOff>39508</xdr:rowOff>
    </xdr:to>
    <xdr:cxnSp macro="">
      <xdr:nvCxnSpPr>
        <xdr:cNvPr id="578" name="直線コネクタ 577"/>
        <xdr:cNvCxnSpPr/>
      </xdr:nvCxnSpPr>
      <xdr:spPr>
        <a:xfrm flipV="1">
          <a:off x="13703300" y="10142616"/>
          <a:ext cx="889000" cy="1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40470</xdr:rowOff>
    </xdr:from>
    <xdr:to>
      <xdr:col>21</xdr:col>
      <xdr:colOff>212725</xdr:colOff>
      <xdr:row>57</xdr:row>
      <xdr:rowOff>142070</xdr:rowOff>
    </xdr:to>
    <xdr:sp macro="" textlink="">
      <xdr:nvSpPr>
        <xdr:cNvPr id="579" name="フローチャート : 判断 578"/>
        <xdr:cNvSpPr/>
      </xdr:nvSpPr>
      <xdr:spPr>
        <a:xfrm>
          <a:off x="14541500" y="98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158597</xdr:rowOff>
    </xdr:from>
    <xdr:ext cx="534377" cy="259045"/>
    <xdr:sp macro="" textlink="">
      <xdr:nvSpPr>
        <xdr:cNvPr id="580" name="テキスト ボックス 579"/>
        <xdr:cNvSpPr txBox="1"/>
      </xdr:nvSpPr>
      <xdr:spPr>
        <a:xfrm>
          <a:off x="14325111" y="958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41,466</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38675</xdr:rowOff>
    </xdr:from>
    <xdr:to>
      <xdr:col>19</xdr:col>
      <xdr:colOff>644525</xdr:colOff>
      <xdr:row>59</xdr:row>
      <xdr:rowOff>39508</xdr:rowOff>
    </xdr:to>
    <xdr:cxnSp macro="">
      <xdr:nvCxnSpPr>
        <xdr:cNvPr id="581" name="直線コネクタ 580"/>
        <xdr:cNvCxnSpPr/>
      </xdr:nvCxnSpPr>
      <xdr:spPr>
        <a:xfrm>
          <a:off x="12814300" y="10154225"/>
          <a:ext cx="889000" cy="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75347</xdr:rowOff>
    </xdr:from>
    <xdr:to>
      <xdr:col>20</xdr:col>
      <xdr:colOff>9525</xdr:colOff>
      <xdr:row>58</xdr:row>
      <xdr:rowOff>5497</xdr:rowOff>
    </xdr:to>
    <xdr:sp macro="" textlink="">
      <xdr:nvSpPr>
        <xdr:cNvPr id="582" name="フローチャート : 判断 581"/>
        <xdr:cNvSpPr/>
      </xdr:nvSpPr>
      <xdr:spPr>
        <a:xfrm>
          <a:off x="13652500" y="984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22024</xdr:rowOff>
    </xdr:from>
    <xdr:ext cx="534377" cy="259045"/>
    <xdr:sp macro="" textlink="">
      <xdr:nvSpPr>
        <xdr:cNvPr id="583" name="テキスト ボックス 582"/>
        <xdr:cNvSpPr txBox="1"/>
      </xdr:nvSpPr>
      <xdr:spPr>
        <a:xfrm>
          <a:off x="13436111" y="962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39,330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22475</xdr:rowOff>
    </xdr:from>
    <xdr:to>
      <xdr:col>18</xdr:col>
      <xdr:colOff>492125</xdr:colOff>
      <xdr:row>58</xdr:row>
      <xdr:rowOff>124075</xdr:rowOff>
    </xdr:to>
    <xdr:sp macro="" textlink="">
      <xdr:nvSpPr>
        <xdr:cNvPr id="584" name="フローチャート : 判断 583"/>
        <xdr:cNvSpPr/>
      </xdr:nvSpPr>
      <xdr:spPr>
        <a:xfrm>
          <a:off x="12763500" y="996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140602</xdr:rowOff>
    </xdr:from>
    <xdr:ext cx="534377" cy="259045"/>
    <xdr:sp macro="" textlink="">
      <xdr:nvSpPr>
        <xdr:cNvPr id="585" name="テキスト ボックス 584"/>
        <xdr:cNvSpPr txBox="1"/>
      </xdr:nvSpPr>
      <xdr:spPr>
        <a:xfrm>
          <a:off x="12547111" y="974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100363</xdr:rowOff>
    </xdr:from>
    <xdr:to>
      <xdr:col>23</xdr:col>
      <xdr:colOff>568325</xdr:colOff>
      <xdr:row>59</xdr:row>
      <xdr:rowOff>30513</xdr:rowOff>
    </xdr:to>
    <xdr:sp macro="" textlink="">
      <xdr:nvSpPr>
        <xdr:cNvPr id="591" name="円/楕円 590"/>
        <xdr:cNvSpPr/>
      </xdr:nvSpPr>
      <xdr:spPr>
        <a:xfrm>
          <a:off x="16268700" y="1004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15290</xdr:rowOff>
    </xdr:from>
    <xdr:ext cx="534377" cy="259045"/>
    <xdr:sp macro="" textlink="">
      <xdr:nvSpPr>
        <xdr:cNvPr id="592" name="教育費該当値テキスト"/>
        <xdr:cNvSpPr txBox="1"/>
      </xdr:nvSpPr>
      <xdr:spPr>
        <a:xfrm>
          <a:off x="16370300" y="995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27,298</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85765</xdr:rowOff>
    </xdr:from>
    <xdr:to>
      <xdr:col>22</xdr:col>
      <xdr:colOff>415925</xdr:colOff>
      <xdr:row>59</xdr:row>
      <xdr:rowOff>15915</xdr:rowOff>
    </xdr:to>
    <xdr:sp macro="" textlink="">
      <xdr:nvSpPr>
        <xdr:cNvPr id="593" name="円/楕円 592"/>
        <xdr:cNvSpPr/>
      </xdr:nvSpPr>
      <xdr:spPr>
        <a:xfrm>
          <a:off x="15430500" y="1002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7042</xdr:rowOff>
    </xdr:from>
    <xdr:ext cx="534377" cy="259045"/>
    <xdr:sp macro="" textlink="">
      <xdr:nvSpPr>
        <xdr:cNvPr id="594" name="テキスト ボックス 593"/>
        <xdr:cNvSpPr txBox="1"/>
      </xdr:nvSpPr>
      <xdr:spPr>
        <a:xfrm>
          <a:off x="15214111" y="1012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28,192</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147716</xdr:rowOff>
    </xdr:from>
    <xdr:to>
      <xdr:col>21</xdr:col>
      <xdr:colOff>212725</xdr:colOff>
      <xdr:row>59</xdr:row>
      <xdr:rowOff>77866</xdr:rowOff>
    </xdr:to>
    <xdr:sp macro="" textlink="">
      <xdr:nvSpPr>
        <xdr:cNvPr id="595" name="円/楕円 594"/>
        <xdr:cNvSpPr/>
      </xdr:nvSpPr>
      <xdr:spPr>
        <a:xfrm>
          <a:off x="14541500" y="1009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68993</xdr:rowOff>
    </xdr:from>
    <xdr:ext cx="534377" cy="259045"/>
    <xdr:sp macro="" textlink="">
      <xdr:nvSpPr>
        <xdr:cNvPr id="596" name="テキスト ボックス 595"/>
        <xdr:cNvSpPr txBox="1"/>
      </xdr:nvSpPr>
      <xdr:spPr>
        <a:xfrm>
          <a:off x="14325111" y="1018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24,398</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160158</xdr:rowOff>
    </xdr:from>
    <xdr:to>
      <xdr:col>20</xdr:col>
      <xdr:colOff>9525</xdr:colOff>
      <xdr:row>59</xdr:row>
      <xdr:rowOff>90308</xdr:rowOff>
    </xdr:to>
    <xdr:sp macro="" textlink="">
      <xdr:nvSpPr>
        <xdr:cNvPr id="597" name="円/楕円 596"/>
        <xdr:cNvSpPr/>
      </xdr:nvSpPr>
      <xdr:spPr>
        <a:xfrm>
          <a:off x="13652500" y="1010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81435</xdr:rowOff>
    </xdr:from>
    <xdr:ext cx="534377" cy="259045"/>
    <xdr:sp macro="" textlink="">
      <xdr:nvSpPr>
        <xdr:cNvPr id="598" name="テキスト ボックス 597"/>
        <xdr:cNvSpPr txBox="1"/>
      </xdr:nvSpPr>
      <xdr:spPr>
        <a:xfrm>
          <a:off x="13436111" y="1019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23,636</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159325</xdr:rowOff>
    </xdr:from>
    <xdr:to>
      <xdr:col>18</xdr:col>
      <xdr:colOff>492125</xdr:colOff>
      <xdr:row>59</xdr:row>
      <xdr:rowOff>89475</xdr:rowOff>
    </xdr:to>
    <xdr:sp macro="" textlink="">
      <xdr:nvSpPr>
        <xdr:cNvPr id="599" name="円/楕円 598"/>
        <xdr:cNvSpPr/>
      </xdr:nvSpPr>
      <xdr:spPr>
        <a:xfrm>
          <a:off x="12763500" y="101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80602</xdr:rowOff>
    </xdr:from>
    <xdr:ext cx="534377" cy="259045"/>
    <xdr:sp macro="" textlink="">
      <xdr:nvSpPr>
        <xdr:cNvPr id="600" name="テキスト ボックス 599"/>
        <xdr:cNvSpPr txBox="1"/>
      </xdr:nvSpPr>
      <xdr:spPr>
        <a:xfrm>
          <a:off x="12547111" y="1019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23,687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108564</xdr:rowOff>
    </xdr:from>
    <xdr:to>
      <xdr:col>23</xdr:col>
      <xdr:colOff>517525</xdr:colOff>
      <xdr:row>78</xdr:row>
      <xdr:rowOff>127676</xdr:rowOff>
    </xdr:to>
    <xdr:cxnSp macro="">
      <xdr:nvCxnSpPr>
        <xdr:cNvPr id="627" name="直線コネクタ 626"/>
        <xdr:cNvCxnSpPr/>
      </xdr:nvCxnSpPr>
      <xdr:spPr>
        <a:xfrm>
          <a:off x="15481300" y="13481664"/>
          <a:ext cx="838200" cy="1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107742</xdr:rowOff>
    </xdr:from>
    <xdr:to>
      <xdr:col>22</xdr:col>
      <xdr:colOff>365125</xdr:colOff>
      <xdr:row>78</xdr:row>
      <xdr:rowOff>108564</xdr:rowOff>
    </xdr:to>
    <xdr:cxnSp macro="">
      <xdr:nvCxnSpPr>
        <xdr:cNvPr id="630" name="直線コネクタ 629"/>
        <xdr:cNvCxnSpPr/>
      </xdr:nvCxnSpPr>
      <xdr:spPr>
        <a:xfrm>
          <a:off x="14592300" y="13480842"/>
          <a:ext cx="889000" cy="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1" name="フローチャート : 判断 630"/>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160825</xdr:rowOff>
    </xdr:from>
    <xdr:ext cx="378565" cy="259045"/>
    <xdr:sp macro="" textlink="">
      <xdr:nvSpPr>
        <xdr:cNvPr id="632" name="テキスト ボックス 631"/>
        <xdr:cNvSpPr txBox="1"/>
      </xdr:nvSpPr>
      <xdr:spPr>
        <a:xfrm>
          <a:off x="15292017" y="13533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107742</xdr:rowOff>
    </xdr:from>
    <xdr:to>
      <xdr:col>21</xdr:col>
      <xdr:colOff>161925</xdr:colOff>
      <xdr:row>78</xdr:row>
      <xdr:rowOff>123104</xdr:rowOff>
    </xdr:to>
    <xdr:cxnSp macro="">
      <xdr:nvCxnSpPr>
        <xdr:cNvPr id="633" name="直線コネクタ 632"/>
        <xdr:cNvCxnSpPr/>
      </xdr:nvCxnSpPr>
      <xdr:spPr>
        <a:xfrm flipV="1">
          <a:off x="13703300" y="13480842"/>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36002</xdr:rowOff>
    </xdr:from>
    <xdr:to>
      <xdr:col>21</xdr:col>
      <xdr:colOff>212725</xdr:colOff>
      <xdr:row>78</xdr:row>
      <xdr:rowOff>137602</xdr:rowOff>
    </xdr:to>
    <xdr:sp macro="" textlink="">
      <xdr:nvSpPr>
        <xdr:cNvPr id="634" name="フローチャート : 判断 633"/>
        <xdr:cNvSpPr/>
      </xdr:nvSpPr>
      <xdr:spPr>
        <a:xfrm>
          <a:off x="14541500" y="1340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154129</xdr:rowOff>
    </xdr:from>
    <xdr:ext cx="469744" cy="259045"/>
    <xdr:sp macro="" textlink="">
      <xdr:nvSpPr>
        <xdr:cNvPr id="635" name="テキスト ボックス 634"/>
        <xdr:cNvSpPr txBox="1"/>
      </xdr:nvSpPr>
      <xdr:spPr>
        <a:xfrm>
          <a:off x="14357427" y="1318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123104</xdr:rowOff>
    </xdr:from>
    <xdr:to>
      <xdr:col>19</xdr:col>
      <xdr:colOff>644525</xdr:colOff>
      <xdr:row>78</xdr:row>
      <xdr:rowOff>125572</xdr:rowOff>
    </xdr:to>
    <xdr:cxnSp macro="">
      <xdr:nvCxnSpPr>
        <xdr:cNvPr id="636" name="直線コネクタ 635"/>
        <xdr:cNvCxnSpPr/>
      </xdr:nvCxnSpPr>
      <xdr:spPr>
        <a:xfrm flipV="1">
          <a:off x="12814300" y="13496204"/>
          <a:ext cx="8890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128859</xdr:rowOff>
    </xdr:from>
    <xdr:to>
      <xdr:col>20</xdr:col>
      <xdr:colOff>9525</xdr:colOff>
      <xdr:row>78</xdr:row>
      <xdr:rowOff>59009</xdr:rowOff>
    </xdr:to>
    <xdr:sp macro="" textlink="">
      <xdr:nvSpPr>
        <xdr:cNvPr id="637" name="フローチャート : 判断 636"/>
        <xdr:cNvSpPr/>
      </xdr:nvSpPr>
      <xdr:spPr>
        <a:xfrm>
          <a:off x="13652500" y="13330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75536</xdr:rowOff>
    </xdr:from>
    <xdr:ext cx="469744" cy="259045"/>
    <xdr:sp macro="" textlink="">
      <xdr:nvSpPr>
        <xdr:cNvPr id="638" name="テキスト ボックス 637"/>
        <xdr:cNvSpPr txBox="1"/>
      </xdr:nvSpPr>
      <xdr:spPr>
        <a:xfrm>
          <a:off x="13468427" y="13105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2,876</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95163</xdr:rowOff>
    </xdr:from>
    <xdr:to>
      <xdr:col>18</xdr:col>
      <xdr:colOff>492125</xdr:colOff>
      <xdr:row>77</xdr:row>
      <xdr:rowOff>25313</xdr:rowOff>
    </xdr:to>
    <xdr:sp macro="" textlink="">
      <xdr:nvSpPr>
        <xdr:cNvPr id="639" name="フローチャート : 判断 638"/>
        <xdr:cNvSpPr/>
      </xdr:nvSpPr>
      <xdr:spPr>
        <a:xfrm>
          <a:off x="12763500" y="1312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41841</xdr:rowOff>
    </xdr:from>
    <xdr:ext cx="469744" cy="259045"/>
    <xdr:sp macro="" textlink="">
      <xdr:nvSpPr>
        <xdr:cNvPr id="640" name="テキスト ボックス 639"/>
        <xdr:cNvSpPr txBox="1"/>
      </xdr:nvSpPr>
      <xdr:spPr>
        <a:xfrm>
          <a:off x="12579427" y="1290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76876</xdr:rowOff>
    </xdr:from>
    <xdr:to>
      <xdr:col>23</xdr:col>
      <xdr:colOff>568325</xdr:colOff>
      <xdr:row>79</xdr:row>
      <xdr:rowOff>7026</xdr:rowOff>
    </xdr:to>
    <xdr:sp macro="" textlink="">
      <xdr:nvSpPr>
        <xdr:cNvPr id="646" name="円/楕円 645"/>
        <xdr:cNvSpPr/>
      </xdr:nvSpPr>
      <xdr:spPr>
        <a:xfrm>
          <a:off x="16268700" y="134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378565" cy="259045"/>
    <xdr:sp macro="" textlink="">
      <xdr:nvSpPr>
        <xdr:cNvPr id="647" name="災害復旧費該当値テキスト"/>
        <xdr:cNvSpPr txBox="1"/>
      </xdr:nvSpPr>
      <xdr:spPr>
        <a:xfrm>
          <a:off x="16370300" y="13420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57764</xdr:rowOff>
    </xdr:from>
    <xdr:to>
      <xdr:col>22</xdr:col>
      <xdr:colOff>415925</xdr:colOff>
      <xdr:row>78</xdr:row>
      <xdr:rowOff>159364</xdr:rowOff>
    </xdr:to>
    <xdr:sp macro="" textlink="">
      <xdr:nvSpPr>
        <xdr:cNvPr id="648" name="円/楕円 647"/>
        <xdr:cNvSpPr/>
      </xdr:nvSpPr>
      <xdr:spPr>
        <a:xfrm>
          <a:off x="15430500" y="1343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4441</xdr:rowOff>
    </xdr:from>
    <xdr:ext cx="378565" cy="259045"/>
    <xdr:sp macro="" textlink="">
      <xdr:nvSpPr>
        <xdr:cNvPr id="649" name="テキスト ボックス 648"/>
        <xdr:cNvSpPr txBox="1"/>
      </xdr:nvSpPr>
      <xdr:spPr>
        <a:xfrm>
          <a:off x="15292017" y="13206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56942</xdr:rowOff>
    </xdr:from>
    <xdr:to>
      <xdr:col>21</xdr:col>
      <xdr:colOff>212725</xdr:colOff>
      <xdr:row>78</xdr:row>
      <xdr:rowOff>158542</xdr:rowOff>
    </xdr:to>
    <xdr:sp macro="" textlink="">
      <xdr:nvSpPr>
        <xdr:cNvPr id="650" name="円/楕円 649"/>
        <xdr:cNvSpPr/>
      </xdr:nvSpPr>
      <xdr:spPr>
        <a:xfrm>
          <a:off x="14541500" y="1343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149669</xdr:rowOff>
    </xdr:from>
    <xdr:ext cx="378565" cy="259045"/>
    <xdr:sp macro="" textlink="">
      <xdr:nvSpPr>
        <xdr:cNvPr id="651" name="テキスト ボックス 650"/>
        <xdr:cNvSpPr txBox="1"/>
      </xdr:nvSpPr>
      <xdr:spPr>
        <a:xfrm>
          <a:off x="14403017" y="13522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72304</xdr:rowOff>
    </xdr:from>
    <xdr:to>
      <xdr:col>20</xdr:col>
      <xdr:colOff>9525</xdr:colOff>
      <xdr:row>79</xdr:row>
      <xdr:rowOff>2454</xdr:rowOff>
    </xdr:to>
    <xdr:sp macro="" textlink="">
      <xdr:nvSpPr>
        <xdr:cNvPr id="652" name="円/楕円 651"/>
        <xdr:cNvSpPr/>
      </xdr:nvSpPr>
      <xdr:spPr>
        <a:xfrm>
          <a:off x="13652500" y="1344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165031</xdr:rowOff>
    </xdr:from>
    <xdr:ext cx="378565" cy="259045"/>
    <xdr:sp macro="" textlink="">
      <xdr:nvSpPr>
        <xdr:cNvPr id="653" name="テキスト ボックス 652"/>
        <xdr:cNvSpPr txBox="1"/>
      </xdr:nvSpPr>
      <xdr:spPr>
        <a:xfrm>
          <a:off x="13514017" y="13538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74772</xdr:rowOff>
    </xdr:from>
    <xdr:to>
      <xdr:col>18</xdr:col>
      <xdr:colOff>492125</xdr:colOff>
      <xdr:row>79</xdr:row>
      <xdr:rowOff>4922</xdr:rowOff>
    </xdr:to>
    <xdr:sp macro="" textlink="">
      <xdr:nvSpPr>
        <xdr:cNvPr id="654" name="円/楕円 653"/>
        <xdr:cNvSpPr/>
      </xdr:nvSpPr>
      <xdr:spPr>
        <a:xfrm>
          <a:off x="12763500" y="1344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167499</xdr:rowOff>
    </xdr:from>
    <xdr:ext cx="378565" cy="259045"/>
    <xdr:sp macro="" textlink="">
      <xdr:nvSpPr>
        <xdr:cNvPr id="655" name="テキスト ボックス 654"/>
        <xdr:cNvSpPr txBox="1"/>
      </xdr:nvSpPr>
      <xdr:spPr>
        <a:xfrm>
          <a:off x="12625017" y="13540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139157</xdr:rowOff>
    </xdr:from>
    <xdr:to>
      <xdr:col>23</xdr:col>
      <xdr:colOff>517525</xdr:colOff>
      <xdr:row>95</xdr:row>
      <xdr:rowOff>157759</xdr:rowOff>
    </xdr:to>
    <xdr:cxnSp macro="">
      <xdr:nvCxnSpPr>
        <xdr:cNvPr id="688" name="直線コネクタ 687"/>
        <xdr:cNvCxnSpPr/>
      </xdr:nvCxnSpPr>
      <xdr:spPr>
        <a:xfrm flipV="1">
          <a:off x="15481300" y="16426907"/>
          <a:ext cx="838200" cy="1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52354</xdr:rowOff>
    </xdr:from>
    <xdr:ext cx="534377" cy="259045"/>
    <xdr:sp macro="" textlink="">
      <xdr:nvSpPr>
        <xdr:cNvPr id="689" name="公債費平均値テキスト"/>
        <xdr:cNvSpPr txBox="1"/>
      </xdr:nvSpPr>
      <xdr:spPr>
        <a:xfrm>
          <a:off x="16370300" y="1651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125741</xdr:rowOff>
    </xdr:from>
    <xdr:to>
      <xdr:col>22</xdr:col>
      <xdr:colOff>365125</xdr:colOff>
      <xdr:row>95</xdr:row>
      <xdr:rowOff>157759</xdr:rowOff>
    </xdr:to>
    <xdr:cxnSp macro="">
      <xdr:nvCxnSpPr>
        <xdr:cNvPr id="691" name="直線コネクタ 690"/>
        <xdr:cNvCxnSpPr/>
      </xdr:nvCxnSpPr>
      <xdr:spPr>
        <a:xfrm>
          <a:off x="14592300" y="16413491"/>
          <a:ext cx="889000" cy="3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2" name="フローチャート : 判断 691"/>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24593</xdr:rowOff>
    </xdr:from>
    <xdr:ext cx="534377" cy="259045"/>
    <xdr:sp macro="" textlink="">
      <xdr:nvSpPr>
        <xdr:cNvPr id="693" name="テキスト ボックス 692"/>
        <xdr:cNvSpPr txBox="1"/>
      </xdr:nvSpPr>
      <xdr:spPr>
        <a:xfrm>
          <a:off x="15214111" y="166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125741</xdr:rowOff>
    </xdr:from>
    <xdr:to>
      <xdr:col>21</xdr:col>
      <xdr:colOff>161925</xdr:colOff>
      <xdr:row>96</xdr:row>
      <xdr:rowOff>9370</xdr:rowOff>
    </xdr:to>
    <xdr:cxnSp macro="">
      <xdr:nvCxnSpPr>
        <xdr:cNvPr id="694" name="直線コネクタ 693"/>
        <xdr:cNvCxnSpPr/>
      </xdr:nvCxnSpPr>
      <xdr:spPr>
        <a:xfrm flipV="1">
          <a:off x="13703300" y="16413491"/>
          <a:ext cx="889000" cy="5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3161</xdr:rowOff>
    </xdr:from>
    <xdr:to>
      <xdr:col>21</xdr:col>
      <xdr:colOff>212725</xdr:colOff>
      <xdr:row>96</xdr:row>
      <xdr:rowOff>104761</xdr:rowOff>
    </xdr:to>
    <xdr:sp macro="" textlink="">
      <xdr:nvSpPr>
        <xdr:cNvPr id="695" name="フローチャート : 判断 694"/>
        <xdr:cNvSpPr/>
      </xdr:nvSpPr>
      <xdr:spPr>
        <a:xfrm>
          <a:off x="14541500" y="1646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95888</xdr:rowOff>
    </xdr:from>
    <xdr:ext cx="534377" cy="259045"/>
    <xdr:sp macro="" textlink="">
      <xdr:nvSpPr>
        <xdr:cNvPr id="696" name="テキスト ボックス 695"/>
        <xdr:cNvSpPr txBox="1"/>
      </xdr:nvSpPr>
      <xdr:spPr>
        <a:xfrm>
          <a:off x="14325111" y="1655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42,001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153</xdr:rowOff>
    </xdr:from>
    <xdr:to>
      <xdr:col>19</xdr:col>
      <xdr:colOff>644525</xdr:colOff>
      <xdr:row>96</xdr:row>
      <xdr:rowOff>9370</xdr:rowOff>
    </xdr:to>
    <xdr:cxnSp macro="">
      <xdr:nvCxnSpPr>
        <xdr:cNvPr id="697" name="直線コネクタ 696"/>
        <xdr:cNvCxnSpPr/>
      </xdr:nvCxnSpPr>
      <xdr:spPr>
        <a:xfrm>
          <a:off x="12814300" y="16459353"/>
          <a:ext cx="889000" cy="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13719</xdr:rowOff>
    </xdr:from>
    <xdr:to>
      <xdr:col>20</xdr:col>
      <xdr:colOff>9525</xdr:colOff>
      <xdr:row>96</xdr:row>
      <xdr:rowOff>115319</xdr:rowOff>
    </xdr:to>
    <xdr:sp macro="" textlink="">
      <xdr:nvSpPr>
        <xdr:cNvPr id="698" name="フローチャート : 判断 697"/>
        <xdr:cNvSpPr/>
      </xdr:nvSpPr>
      <xdr:spPr>
        <a:xfrm>
          <a:off x="13652500" y="1647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106446</xdr:rowOff>
    </xdr:from>
    <xdr:ext cx="534377" cy="259045"/>
    <xdr:sp macro="" textlink="">
      <xdr:nvSpPr>
        <xdr:cNvPr id="699" name="テキスト ボックス 698"/>
        <xdr:cNvSpPr txBox="1"/>
      </xdr:nvSpPr>
      <xdr:spPr>
        <a:xfrm>
          <a:off x="13436111" y="1656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41,262</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152237</xdr:rowOff>
    </xdr:from>
    <xdr:to>
      <xdr:col>18</xdr:col>
      <xdr:colOff>492125</xdr:colOff>
      <xdr:row>96</xdr:row>
      <xdr:rowOff>82387</xdr:rowOff>
    </xdr:to>
    <xdr:sp macro="" textlink="">
      <xdr:nvSpPr>
        <xdr:cNvPr id="700" name="フローチャート : 判断 699"/>
        <xdr:cNvSpPr/>
      </xdr:nvSpPr>
      <xdr:spPr>
        <a:xfrm>
          <a:off x="12763500" y="1643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73514</xdr:rowOff>
    </xdr:from>
    <xdr:ext cx="534377" cy="259045"/>
    <xdr:sp macro="" textlink="">
      <xdr:nvSpPr>
        <xdr:cNvPr id="701" name="テキスト ボックス 700"/>
        <xdr:cNvSpPr txBox="1"/>
      </xdr:nvSpPr>
      <xdr:spPr>
        <a:xfrm>
          <a:off x="12547111" y="165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88357</xdr:rowOff>
    </xdr:from>
    <xdr:to>
      <xdr:col>23</xdr:col>
      <xdr:colOff>568325</xdr:colOff>
      <xdr:row>96</xdr:row>
      <xdr:rowOff>18507</xdr:rowOff>
    </xdr:to>
    <xdr:sp macro="" textlink="">
      <xdr:nvSpPr>
        <xdr:cNvPr id="707" name="円/楕円 706"/>
        <xdr:cNvSpPr/>
      </xdr:nvSpPr>
      <xdr:spPr>
        <a:xfrm>
          <a:off x="16268700" y="1637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111234</xdr:rowOff>
    </xdr:from>
    <xdr:ext cx="534377" cy="259045"/>
    <xdr:sp macro="" textlink="">
      <xdr:nvSpPr>
        <xdr:cNvPr id="708" name="公債費該当値テキスト"/>
        <xdr:cNvSpPr txBox="1"/>
      </xdr:nvSpPr>
      <xdr:spPr>
        <a:xfrm>
          <a:off x="16370300" y="1622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48,038</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106959</xdr:rowOff>
    </xdr:from>
    <xdr:to>
      <xdr:col>22</xdr:col>
      <xdr:colOff>415925</xdr:colOff>
      <xdr:row>96</xdr:row>
      <xdr:rowOff>37109</xdr:rowOff>
    </xdr:to>
    <xdr:sp macro="" textlink="">
      <xdr:nvSpPr>
        <xdr:cNvPr id="709" name="円/楕円 708"/>
        <xdr:cNvSpPr/>
      </xdr:nvSpPr>
      <xdr:spPr>
        <a:xfrm>
          <a:off x="15430500" y="1639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53636</xdr:rowOff>
    </xdr:from>
    <xdr:ext cx="534377" cy="259045"/>
    <xdr:sp macro="" textlink="">
      <xdr:nvSpPr>
        <xdr:cNvPr id="710" name="テキスト ボックス 709"/>
        <xdr:cNvSpPr txBox="1"/>
      </xdr:nvSpPr>
      <xdr:spPr>
        <a:xfrm>
          <a:off x="15214111" y="1616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46,736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74941</xdr:rowOff>
    </xdr:from>
    <xdr:to>
      <xdr:col>21</xdr:col>
      <xdr:colOff>212725</xdr:colOff>
      <xdr:row>96</xdr:row>
      <xdr:rowOff>5091</xdr:rowOff>
    </xdr:to>
    <xdr:sp macro="" textlink="">
      <xdr:nvSpPr>
        <xdr:cNvPr id="711" name="円/楕円 710"/>
        <xdr:cNvSpPr/>
      </xdr:nvSpPr>
      <xdr:spPr>
        <a:xfrm>
          <a:off x="14541500" y="1636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21618</xdr:rowOff>
    </xdr:from>
    <xdr:ext cx="534377" cy="259045"/>
    <xdr:sp macro="" textlink="">
      <xdr:nvSpPr>
        <xdr:cNvPr id="712" name="テキスト ボックス 711"/>
        <xdr:cNvSpPr txBox="1"/>
      </xdr:nvSpPr>
      <xdr:spPr>
        <a:xfrm>
          <a:off x="14325111" y="1613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48,977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130020</xdr:rowOff>
    </xdr:from>
    <xdr:to>
      <xdr:col>20</xdr:col>
      <xdr:colOff>9525</xdr:colOff>
      <xdr:row>96</xdr:row>
      <xdr:rowOff>60170</xdr:rowOff>
    </xdr:to>
    <xdr:sp macro="" textlink="">
      <xdr:nvSpPr>
        <xdr:cNvPr id="713" name="円/楕円 712"/>
        <xdr:cNvSpPr/>
      </xdr:nvSpPr>
      <xdr:spPr>
        <a:xfrm>
          <a:off x="13652500" y="1641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76697</xdr:rowOff>
    </xdr:from>
    <xdr:ext cx="534377" cy="259045"/>
    <xdr:sp macro="" textlink="">
      <xdr:nvSpPr>
        <xdr:cNvPr id="714" name="テキスト ボックス 713"/>
        <xdr:cNvSpPr txBox="1"/>
      </xdr:nvSpPr>
      <xdr:spPr>
        <a:xfrm>
          <a:off x="13436111" y="1619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45,122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120803</xdr:rowOff>
    </xdr:from>
    <xdr:to>
      <xdr:col>18</xdr:col>
      <xdr:colOff>492125</xdr:colOff>
      <xdr:row>96</xdr:row>
      <xdr:rowOff>50953</xdr:rowOff>
    </xdr:to>
    <xdr:sp macro="" textlink="">
      <xdr:nvSpPr>
        <xdr:cNvPr id="715" name="円/楕円 714"/>
        <xdr:cNvSpPr/>
      </xdr:nvSpPr>
      <xdr:spPr>
        <a:xfrm>
          <a:off x="12763500" y="1640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67480</xdr:rowOff>
    </xdr:from>
    <xdr:ext cx="534377" cy="259045"/>
    <xdr:sp macro="" textlink="">
      <xdr:nvSpPr>
        <xdr:cNvPr id="716" name="テキスト ボックス 715"/>
        <xdr:cNvSpPr txBox="1"/>
      </xdr:nvSpPr>
      <xdr:spPr>
        <a:xfrm>
          <a:off x="12547111" y="1618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45,767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6"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49" name="フローチャート : 判断 748"/>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76344</xdr:rowOff>
    </xdr:from>
    <xdr:ext cx="313932" cy="259045"/>
    <xdr:sp macro="" textlink="">
      <xdr:nvSpPr>
        <xdr:cNvPr id="750" name="テキスト ボックス 749"/>
        <xdr:cNvSpPr txBox="1"/>
      </xdr:nvSpPr>
      <xdr:spPr>
        <a:xfrm>
          <a:off x="21166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169291</xdr:rowOff>
    </xdr:from>
    <xdr:to>
      <xdr:col>29</xdr:col>
      <xdr:colOff>568325</xdr:colOff>
      <xdr:row>38</xdr:row>
      <xdr:rowOff>99441</xdr:rowOff>
    </xdr:to>
    <xdr:sp macro="" textlink="">
      <xdr:nvSpPr>
        <xdr:cNvPr id="752" name="フローチャート : 判断 751"/>
        <xdr:cNvSpPr/>
      </xdr:nvSpPr>
      <xdr:spPr>
        <a:xfrm>
          <a:off x="203835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115968</xdr:rowOff>
    </xdr:from>
    <xdr:ext cx="378565" cy="259045"/>
    <xdr:sp macro="" textlink="">
      <xdr:nvSpPr>
        <xdr:cNvPr id="753" name="テキスト ボックス 752"/>
        <xdr:cNvSpPr txBox="1"/>
      </xdr:nvSpPr>
      <xdr:spPr>
        <a:xfrm>
          <a:off x="20245017" y="6288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41275</xdr:rowOff>
    </xdr:from>
    <xdr:to>
      <xdr:col>28</xdr:col>
      <xdr:colOff>365125</xdr:colOff>
      <xdr:row>37</xdr:row>
      <xdr:rowOff>142875</xdr:rowOff>
    </xdr:to>
    <xdr:sp macro="" textlink="">
      <xdr:nvSpPr>
        <xdr:cNvPr id="755" name="フローチャート : 判断 754"/>
        <xdr:cNvSpPr/>
      </xdr:nvSpPr>
      <xdr:spPr>
        <a:xfrm>
          <a:off x="19494500" y="638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159402</xdr:rowOff>
    </xdr:from>
    <xdr:ext cx="378565" cy="259045"/>
    <xdr:sp macro="" textlink="">
      <xdr:nvSpPr>
        <xdr:cNvPr id="756" name="テキスト ボックス 755"/>
        <xdr:cNvSpPr txBox="1"/>
      </xdr:nvSpPr>
      <xdr:spPr>
        <a:xfrm>
          <a:off x="19356017" y="6160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a:t>
          </a:r>
          <a:endParaRPr kumimoji="1" lang="ja-JP" altLang="en-US" sz="1000" b="1">
            <a:solidFill>
              <a:srgbClr val="000080"/>
            </a:solidFill>
            <a:latin typeface="ＭＳ Ｐゴシック"/>
          </a:endParaRPr>
        </a:p>
      </xdr:txBody>
    </xdr:sp>
    <xdr:clientData/>
  </xdr:oneCellAnchor>
  <xdr:twoCellAnchor>
    <xdr:from>
      <xdr:col>27</xdr:col>
      <xdr:colOff>60325</xdr:colOff>
      <xdr:row>32</xdr:row>
      <xdr:rowOff>92329</xdr:rowOff>
    </xdr:from>
    <xdr:to>
      <xdr:col>27</xdr:col>
      <xdr:colOff>161925</xdr:colOff>
      <xdr:row>33</xdr:row>
      <xdr:rowOff>22479</xdr:rowOff>
    </xdr:to>
    <xdr:sp macro="" textlink="">
      <xdr:nvSpPr>
        <xdr:cNvPr id="757" name="フローチャート : 判断 756"/>
        <xdr:cNvSpPr/>
      </xdr:nvSpPr>
      <xdr:spPr>
        <a:xfrm>
          <a:off x="18605500" y="557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31</xdr:row>
      <xdr:rowOff>39006</xdr:rowOff>
    </xdr:from>
    <xdr:ext cx="469744" cy="259045"/>
    <xdr:sp macro="" textlink="">
      <xdr:nvSpPr>
        <xdr:cNvPr id="758" name="テキスト ボックス 757"/>
        <xdr:cNvSpPr txBox="1"/>
      </xdr:nvSpPr>
      <xdr:spPr>
        <a:xfrm>
          <a:off x="18421427" y="535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5"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類似団体平均と比較すると、議会費は近年同水準であったが、平成</a:t>
          </a:r>
          <a:r>
            <a:rPr kumimoji="1" lang="en-US" altLang="ja-JP" sz="1050">
              <a:latin typeface="ＭＳ Ｐゴシック"/>
            </a:rPr>
            <a:t>27</a:t>
          </a:r>
          <a:r>
            <a:rPr kumimoji="1" lang="ja-JP" altLang="en-US" sz="1050">
              <a:latin typeface="ＭＳ Ｐゴシック"/>
            </a:rPr>
            <a:t>年度は市議会議員改選に伴う議会共済会負担金が、平成</a:t>
          </a:r>
          <a:r>
            <a:rPr kumimoji="1" lang="en-US" altLang="ja-JP" sz="1050">
              <a:latin typeface="ＭＳ Ｐゴシック"/>
            </a:rPr>
            <a:t>28</a:t>
          </a:r>
          <a:r>
            <a:rPr kumimoji="1" lang="ja-JP" altLang="en-US" sz="1050">
              <a:latin typeface="ＭＳ Ｐゴシック"/>
            </a:rPr>
            <a:t>年度は議会映像配信の開始に伴う経費がそれぞれ増額となったため、やや上昇している。総務費が平成</a:t>
          </a:r>
          <a:r>
            <a:rPr kumimoji="1" lang="en-US" altLang="ja-JP" sz="1050">
              <a:latin typeface="ＭＳ Ｐゴシック"/>
            </a:rPr>
            <a:t>26</a:t>
          </a:r>
          <a:r>
            <a:rPr kumimoji="1" lang="ja-JP" altLang="en-US" sz="1050">
              <a:latin typeface="ＭＳ Ｐゴシック"/>
            </a:rPr>
            <a:t>年度より上昇している主な要因は、市有施設最適化整備更新基金の積立金である。また、平成</a:t>
          </a:r>
          <a:r>
            <a:rPr kumimoji="1" lang="en-US" altLang="ja-JP" sz="1050">
              <a:latin typeface="ＭＳ Ｐゴシック"/>
            </a:rPr>
            <a:t>27</a:t>
          </a:r>
          <a:r>
            <a:rPr kumimoji="1" lang="ja-JP" altLang="en-US" sz="1050">
              <a:latin typeface="ＭＳ Ｐゴシック"/>
            </a:rPr>
            <a:t>・</a:t>
          </a:r>
          <a:r>
            <a:rPr kumimoji="1" lang="en-US" altLang="ja-JP" sz="1050">
              <a:latin typeface="ＭＳ Ｐゴシック"/>
            </a:rPr>
            <a:t>28</a:t>
          </a:r>
          <a:r>
            <a:rPr kumimoji="1" lang="ja-JP" altLang="en-US" sz="1050">
              <a:latin typeface="ＭＳ Ｐゴシック"/>
            </a:rPr>
            <a:t>年度は、医療・福祉拠点施設の整備にかかる経費により増額となっている。民生費については、平成</a:t>
          </a:r>
          <a:r>
            <a:rPr kumimoji="1" lang="en-US" altLang="ja-JP" sz="1050">
              <a:latin typeface="ＭＳ Ｐゴシック"/>
            </a:rPr>
            <a:t>24</a:t>
          </a:r>
          <a:r>
            <a:rPr kumimoji="1" lang="ja-JP" altLang="en-US" sz="1050">
              <a:latin typeface="ＭＳ Ｐゴシック"/>
            </a:rPr>
            <a:t>年度時点では平均を大きく下回っていたが、年々その差は小さくなり、平成</a:t>
          </a:r>
          <a:r>
            <a:rPr kumimoji="1" lang="en-US" altLang="ja-JP" sz="1050">
              <a:latin typeface="ＭＳ Ｐゴシック"/>
            </a:rPr>
            <a:t>27</a:t>
          </a:r>
          <a:r>
            <a:rPr kumimoji="1" lang="ja-JP" altLang="en-US" sz="1050">
              <a:latin typeface="ＭＳ Ｐゴシック"/>
            </a:rPr>
            <a:t>年度からは平均を上回っている。これは、生活保護者数や高齢者数、障がい者福祉サービスの利用の増加により、扶助費等が年々急激な伸びを示していることから、その伸び率が類似団体より大きいことによるものと考えられる。衛生費については、近年平均をやや上回って推移しているが、平成</a:t>
          </a:r>
          <a:r>
            <a:rPr kumimoji="1" lang="en-US" altLang="ja-JP" sz="1050">
              <a:latin typeface="ＭＳ Ｐゴシック"/>
            </a:rPr>
            <a:t>27</a:t>
          </a:r>
          <a:r>
            <a:rPr kumimoji="1" lang="ja-JP" altLang="en-US" sz="1050">
              <a:latin typeface="ＭＳ Ｐゴシック"/>
            </a:rPr>
            <a:t>・</a:t>
          </a:r>
          <a:r>
            <a:rPr kumimoji="1" lang="en-US" altLang="ja-JP" sz="1050">
              <a:latin typeface="ＭＳ Ｐゴシック"/>
            </a:rPr>
            <a:t>28</a:t>
          </a:r>
          <a:r>
            <a:rPr kumimoji="1" lang="ja-JP" altLang="en-US" sz="1050">
              <a:latin typeface="ＭＳ Ｐゴシック"/>
            </a:rPr>
            <a:t>年度に増加している主な要因には、リサイクルセンターの爆発火災に伴う修繕料の増加が挙げられる。なお、平成</a:t>
          </a:r>
          <a:r>
            <a:rPr kumimoji="1" lang="en-US" altLang="ja-JP" sz="1050">
              <a:latin typeface="ＭＳ Ｐゴシック"/>
            </a:rPr>
            <a:t>24</a:t>
          </a:r>
          <a:r>
            <a:rPr kumimoji="1" lang="ja-JP" altLang="en-US" sz="1050">
              <a:latin typeface="ＭＳ Ｐゴシック"/>
            </a:rPr>
            <a:t>年度の増加は、し尿処理施設基幹的設備改良工事によるものである。商工費については、平成</a:t>
          </a:r>
          <a:r>
            <a:rPr kumimoji="1" lang="en-US" altLang="ja-JP" sz="1050">
              <a:latin typeface="ＭＳ Ｐゴシック"/>
            </a:rPr>
            <a:t>26</a:t>
          </a:r>
          <a:r>
            <a:rPr kumimoji="1" lang="ja-JP" altLang="en-US" sz="1050">
              <a:latin typeface="ＭＳ Ｐゴシック"/>
            </a:rPr>
            <a:t>年度に類似団体が大きく増加しているのに対し、本市は平年並みである一方、平成</a:t>
          </a:r>
          <a:r>
            <a:rPr kumimoji="1" lang="en-US" altLang="ja-JP" sz="1050">
              <a:latin typeface="ＭＳ Ｐゴシック"/>
            </a:rPr>
            <a:t>27</a:t>
          </a:r>
          <a:r>
            <a:rPr kumimoji="1" lang="ja-JP" altLang="en-US" sz="1050">
              <a:latin typeface="ＭＳ Ｐゴシック"/>
            </a:rPr>
            <a:t>年度は逆の状況となっている。これは、平成</a:t>
          </a:r>
          <a:r>
            <a:rPr kumimoji="1" lang="en-US" altLang="ja-JP" sz="1050">
              <a:latin typeface="ＭＳ Ｐゴシック"/>
            </a:rPr>
            <a:t>26</a:t>
          </a:r>
          <a:r>
            <a:rPr kumimoji="1" lang="ja-JP" altLang="en-US" sz="1050">
              <a:latin typeface="ＭＳ Ｐゴシック"/>
            </a:rPr>
            <a:t>年度に国の補正予算にて計上されたプレミアム付き商品券事業によるもので、本市は事業を繰り越して平成</a:t>
          </a:r>
          <a:r>
            <a:rPr kumimoji="1" lang="en-US" altLang="ja-JP" sz="1050">
              <a:latin typeface="ＭＳ Ｐゴシック"/>
            </a:rPr>
            <a:t>27</a:t>
          </a:r>
          <a:r>
            <a:rPr kumimoji="1" lang="ja-JP" altLang="en-US" sz="1050">
              <a:latin typeface="ＭＳ Ｐゴシック"/>
            </a:rPr>
            <a:t>年度に実施したため、支出の増加が逆転したものと考えられる。また、平成</a:t>
          </a:r>
          <a:r>
            <a:rPr kumimoji="1" lang="en-US" altLang="ja-JP" sz="1050">
              <a:latin typeface="ＭＳ Ｐゴシック"/>
            </a:rPr>
            <a:t>27</a:t>
          </a:r>
          <a:r>
            <a:rPr kumimoji="1" lang="ja-JP" altLang="en-US" sz="1050">
              <a:latin typeface="ＭＳ Ｐゴシック"/>
            </a:rPr>
            <a:t>年度以降はまちづくり関連事業にかかる経費により上昇傾向にある。消防費については、平成</a:t>
          </a:r>
          <a:r>
            <a:rPr kumimoji="1" lang="en-US" altLang="ja-JP" sz="1050">
              <a:latin typeface="ＭＳ Ｐゴシック"/>
            </a:rPr>
            <a:t>26</a:t>
          </a:r>
          <a:r>
            <a:rPr kumimoji="1" lang="ja-JP" altLang="en-US" sz="1050">
              <a:latin typeface="ＭＳ Ｐゴシック"/>
            </a:rPr>
            <a:t>・</a:t>
          </a:r>
          <a:r>
            <a:rPr kumimoji="1" lang="en-US" altLang="ja-JP" sz="1050">
              <a:latin typeface="ＭＳ Ｐゴシック"/>
            </a:rPr>
            <a:t>27</a:t>
          </a:r>
          <a:r>
            <a:rPr kumimoji="1" lang="ja-JP" altLang="en-US" sz="1050">
              <a:latin typeface="ＭＳ Ｐゴシック"/>
            </a:rPr>
            <a:t>年度は常備消防業務の広域化に伴う初期費用等が増加している。公債費については、ごみ処理施設建設に伴う起債や、平成</a:t>
          </a:r>
          <a:r>
            <a:rPr kumimoji="1" lang="en-US" altLang="ja-JP" sz="1050">
              <a:latin typeface="ＭＳ Ｐゴシック"/>
            </a:rPr>
            <a:t>25</a:t>
          </a:r>
          <a:r>
            <a:rPr kumimoji="1" lang="ja-JP" altLang="en-US" sz="1050">
              <a:latin typeface="ＭＳ Ｐゴシック"/>
            </a:rPr>
            <a:t>年度の土地開発公社解散に伴う第三セクター等改革推進債の償還により、平均を上回って推移している。その他の費目については、近年概ね平均を下回って推移している。</a:t>
          </a:r>
        </a:p>
        <a:p>
          <a:r>
            <a:rPr kumimoji="1" lang="ja-JP" altLang="en-US" sz="1050">
              <a:latin typeface="ＭＳ Ｐゴシック"/>
            </a:rPr>
            <a:t>　目的別歳出としてもやはり、単独で行っているし尿処理やごみ処理に伴う衛生費の増加や、それらの施設の建設に伴う起債や第三セクター等改革推進債にかかる公債費の増加、生活保護者数や高齢者数、障がい者福祉サービスの利用の増加などに伴う民生費の増加が目立っており、これらが財政硬直化の要因と考えられる。これにより、総務費や土木費、教育費で計上される庁舎や学校、道路など公共施設の老朽化対策等が先送りとなっている状況であることが分か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奈良県桜井市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年度決算以降、実質収支・実質単年度収支がともに黒字であったが、平成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年度決算は実質単年度収支で赤字となっており、財政調整基金残高・実質収支額ともに余力のない状況になりつつある。</a:t>
          </a:r>
        </a:p>
        <a:p>
          <a:r>
            <a:rPr kumimoji="1" lang="ja-JP" altLang="en-US" sz="1200">
              <a:latin typeface="ＭＳ ゴシック" pitchFamily="49" charset="-128"/>
              <a:ea typeface="ＭＳ ゴシック" pitchFamily="49" charset="-128"/>
            </a:rPr>
            <a:t>　そのため、抜本的な改革・見直しを掲げた第</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次行財政改革プログラム・アクションプラン（平成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に引き続き、新たな行財政改革大綱を策定し、経費の削減や収入の確保に努めているところであるが、今後は、施設の老朽化に伴う更新や統廃合などの建設事業にかかる起債も見込まれることから、基金の積立を行い、財政需要に対応し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奈良県桜井市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比率に係る赤字・黒字の構成を見ると、駐車場事業特別会計と住宅新築資金等貸付金特別会計は慢性的な赤字となっており、前者については利用促進対策や運営の効率化、後者については貸付金回収の強化を講じているところである。水道事業会計においては、安定した収益を確保しており、例年黒字となっているものの、人口減少による給水量の減少や、老朽化した基幹管路等の水道施設の改修が今後の課題となっている。国民健康保険特別会計や介護保険特別会計、後期高齢者医療特別会計においては、生産年齢人口の減少や高齢者人口の増加などにより厳しい財政運営となっているが、例年かろうじて黒字を確保している。</a:t>
          </a:r>
        </a:p>
        <a:p>
          <a:r>
            <a:rPr kumimoji="1" lang="ja-JP" altLang="en-US" sz="1400">
              <a:latin typeface="ＭＳ ゴシック" pitchFamily="49" charset="-128"/>
              <a:ea typeface="ＭＳ ゴシック" pitchFamily="49" charset="-128"/>
            </a:rPr>
            <a:t>　本市においては、第</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次行財政改革（平成</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年度）に引き続き、抜本的な改革・見直しとして第</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次行財政改革プログラム（平成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を策定し、一般会計だけではなく、各特別会計においても経費の削減や収入の確保に努めている。現在も財政健全化にむけて、新たな行財政改革大綱に基づく行財政改革アクションプランに取り組むとともに、これまでの取り組みも継続して行っているところ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23503572</v>
      </c>
      <c r="BO4" s="411"/>
      <c r="BP4" s="411"/>
      <c r="BQ4" s="411"/>
      <c r="BR4" s="411"/>
      <c r="BS4" s="411"/>
      <c r="BT4" s="411"/>
      <c r="BU4" s="412"/>
      <c r="BV4" s="410">
        <v>23094054</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4.3</v>
      </c>
      <c r="CU4" s="588"/>
      <c r="CV4" s="588"/>
      <c r="CW4" s="588"/>
      <c r="CX4" s="588"/>
      <c r="CY4" s="588"/>
      <c r="CZ4" s="588"/>
      <c r="DA4" s="589"/>
      <c r="DB4" s="587">
        <v>6.6</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22912185</v>
      </c>
      <c r="BO5" s="416"/>
      <c r="BP5" s="416"/>
      <c r="BQ5" s="416"/>
      <c r="BR5" s="416"/>
      <c r="BS5" s="416"/>
      <c r="BT5" s="416"/>
      <c r="BU5" s="417"/>
      <c r="BV5" s="415">
        <v>22221344</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104.7</v>
      </c>
      <c r="CU5" s="386"/>
      <c r="CV5" s="386"/>
      <c r="CW5" s="386"/>
      <c r="CX5" s="386"/>
      <c r="CY5" s="386"/>
      <c r="CZ5" s="386"/>
      <c r="DA5" s="387"/>
      <c r="DB5" s="385">
        <v>99.1</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591387</v>
      </c>
      <c r="BO6" s="416"/>
      <c r="BP6" s="416"/>
      <c r="BQ6" s="416"/>
      <c r="BR6" s="416"/>
      <c r="BS6" s="416"/>
      <c r="BT6" s="416"/>
      <c r="BU6" s="417"/>
      <c r="BV6" s="415">
        <v>872710</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111</v>
      </c>
      <c r="CU6" s="562"/>
      <c r="CV6" s="562"/>
      <c r="CW6" s="562"/>
      <c r="CX6" s="562"/>
      <c r="CY6" s="562"/>
      <c r="CZ6" s="562"/>
      <c r="DA6" s="563"/>
      <c r="DB6" s="561">
        <v>106.5</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63164</v>
      </c>
      <c r="BO7" s="416"/>
      <c r="BP7" s="416"/>
      <c r="BQ7" s="416"/>
      <c r="BR7" s="416"/>
      <c r="BS7" s="416"/>
      <c r="BT7" s="416"/>
      <c r="BU7" s="417"/>
      <c r="BV7" s="415">
        <v>41323</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12407783</v>
      </c>
      <c r="CU7" s="416"/>
      <c r="CV7" s="416"/>
      <c r="CW7" s="416"/>
      <c r="CX7" s="416"/>
      <c r="CY7" s="416"/>
      <c r="CZ7" s="416"/>
      <c r="DA7" s="417"/>
      <c r="DB7" s="415">
        <v>12617705</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528223</v>
      </c>
      <c r="BO8" s="416"/>
      <c r="BP8" s="416"/>
      <c r="BQ8" s="416"/>
      <c r="BR8" s="416"/>
      <c r="BS8" s="416"/>
      <c r="BT8" s="416"/>
      <c r="BU8" s="417"/>
      <c r="BV8" s="415">
        <v>831387</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0.53</v>
      </c>
      <c r="CU8" s="525"/>
      <c r="CV8" s="525"/>
      <c r="CW8" s="525"/>
      <c r="CX8" s="525"/>
      <c r="CY8" s="525"/>
      <c r="CZ8" s="525"/>
      <c r="DA8" s="526"/>
      <c r="DB8" s="524">
        <v>0.52</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57244</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-303164</v>
      </c>
      <c r="BO9" s="416"/>
      <c r="BP9" s="416"/>
      <c r="BQ9" s="416"/>
      <c r="BR9" s="416"/>
      <c r="BS9" s="416"/>
      <c r="BT9" s="416"/>
      <c r="BU9" s="417"/>
      <c r="BV9" s="415">
        <v>422455</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17.100000000000001</v>
      </c>
      <c r="CU9" s="386"/>
      <c r="CV9" s="386"/>
      <c r="CW9" s="386"/>
      <c r="CX9" s="386"/>
      <c r="CY9" s="386"/>
      <c r="CZ9" s="386"/>
      <c r="DA9" s="387"/>
      <c r="DB9" s="385">
        <v>17.100000000000001</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60146</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420001</v>
      </c>
      <c r="BO10" s="416"/>
      <c r="BP10" s="416"/>
      <c r="BQ10" s="416"/>
      <c r="BR10" s="416"/>
      <c r="BS10" s="416"/>
      <c r="BT10" s="416"/>
      <c r="BU10" s="417"/>
      <c r="BV10" s="415">
        <v>210011</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v>91700</v>
      </c>
      <c r="BO11" s="416"/>
      <c r="BP11" s="416"/>
      <c r="BQ11" s="416"/>
      <c r="BR11" s="416"/>
      <c r="BS11" s="416"/>
      <c r="BT11" s="416"/>
      <c r="BU11" s="417"/>
      <c r="BV11" s="415">
        <v>18100</v>
      </c>
      <c r="BW11" s="416"/>
      <c r="BX11" s="416"/>
      <c r="BY11" s="416"/>
      <c r="BZ11" s="416"/>
      <c r="CA11" s="416"/>
      <c r="CB11" s="416"/>
      <c r="CC11" s="417"/>
      <c r="CD11" s="424" t="s">
        <v>111</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58625</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580000</v>
      </c>
      <c r="BO12" s="416"/>
      <c r="BP12" s="416"/>
      <c r="BQ12" s="416"/>
      <c r="BR12" s="416"/>
      <c r="BS12" s="416"/>
      <c r="BT12" s="416"/>
      <c r="BU12" s="417"/>
      <c r="BV12" s="415">
        <v>300000</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58051</v>
      </c>
      <c r="S13" s="517"/>
      <c r="T13" s="517"/>
      <c r="U13" s="517"/>
      <c r="V13" s="518"/>
      <c r="W13" s="504" t="s">
        <v>123</v>
      </c>
      <c r="X13" s="428"/>
      <c r="Y13" s="428"/>
      <c r="Z13" s="428"/>
      <c r="AA13" s="428"/>
      <c r="AB13" s="429"/>
      <c r="AC13" s="391">
        <v>656</v>
      </c>
      <c r="AD13" s="392"/>
      <c r="AE13" s="392"/>
      <c r="AF13" s="392"/>
      <c r="AG13" s="393"/>
      <c r="AH13" s="391">
        <v>710</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-371463</v>
      </c>
      <c r="BO13" s="416"/>
      <c r="BP13" s="416"/>
      <c r="BQ13" s="416"/>
      <c r="BR13" s="416"/>
      <c r="BS13" s="416"/>
      <c r="BT13" s="416"/>
      <c r="BU13" s="417"/>
      <c r="BV13" s="415">
        <v>350566</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9.1999999999999993</v>
      </c>
      <c r="CU13" s="386"/>
      <c r="CV13" s="386"/>
      <c r="CW13" s="386"/>
      <c r="CX13" s="386"/>
      <c r="CY13" s="386"/>
      <c r="CZ13" s="386"/>
      <c r="DA13" s="387"/>
      <c r="DB13" s="385">
        <v>9.6</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59045</v>
      </c>
      <c r="S14" s="517"/>
      <c r="T14" s="517"/>
      <c r="U14" s="517"/>
      <c r="V14" s="518"/>
      <c r="W14" s="519"/>
      <c r="X14" s="431"/>
      <c r="Y14" s="431"/>
      <c r="Z14" s="431"/>
      <c r="AA14" s="431"/>
      <c r="AB14" s="432"/>
      <c r="AC14" s="509">
        <v>2.7</v>
      </c>
      <c r="AD14" s="510"/>
      <c r="AE14" s="510"/>
      <c r="AF14" s="510"/>
      <c r="AG14" s="511"/>
      <c r="AH14" s="509">
        <v>2.9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80.400000000000006</v>
      </c>
      <c r="CU14" s="488"/>
      <c r="CV14" s="488"/>
      <c r="CW14" s="488"/>
      <c r="CX14" s="488"/>
      <c r="CY14" s="488"/>
      <c r="CZ14" s="488"/>
      <c r="DA14" s="489"/>
      <c r="DB14" s="520">
        <v>79.7</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58458</v>
      </c>
      <c r="S15" s="517"/>
      <c r="T15" s="517"/>
      <c r="U15" s="517"/>
      <c r="V15" s="518"/>
      <c r="W15" s="504" t="s">
        <v>130</v>
      </c>
      <c r="X15" s="428"/>
      <c r="Y15" s="428"/>
      <c r="Z15" s="428"/>
      <c r="AA15" s="428"/>
      <c r="AB15" s="429"/>
      <c r="AC15" s="391">
        <v>6267</v>
      </c>
      <c r="AD15" s="392"/>
      <c r="AE15" s="392"/>
      <c r="AF15" s="392"/>
      <c r="AG15" s="393"/>
      <c r="AH15" s="391">
        <v>6581</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5502072</v>
      </c>
      <c r="BO15" s="411"/>
      <c r="BP15" s="411"/>
      <c r="BQ15" s="411"/>
      <c r="BR15" s="411"/>
      <c r="BS15" s="411"/>
      <c r="BT15" s="411"/>
      <c r="BU15" s="412"/>
      <c r="BV15" s="410">
        <v>5312990</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25.9</v>
      </c>
      <c r="AD16" s="510"/>
      <c r="AE16" s="510"/>
      <c r="AF16" s="510"/>
      <c r="AG16" s="511"/>
      <c r="AH16" s="509">
        <v>26.5</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10207276</v>
      </c>
      <c r="BO16" s="416"/>
      <c r="BP16" s="416"/>
      <c r="BQ16" s="416"/>
      <c r="BR16" s="416"/>
      <c r="BS16" s="416"/>
      <c r="BT16" s="416"/>
      <c r="BU16" s="417"/>
      <c r="BV16" s="415">
        <v>10294207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17278</v>
      </c>
      <c r="AD17" s="392"/>
      <c r="AE17" s="392"/>
      <c r="AF17" s="392"/>
      <c r="AG17" s="393"/>
      <c r="AH17" s="391">
        <v>17522</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7002755</v>
      </c>
      <c r="BO17" s="416"/>
      <c r="BP17" s="416"/>
      <c r="BQ17" s="416"/>
      <c r="BR17" s="416"/>
      <c r="BS17" s="416"/>
      <c r="BT17" s="416"/>
      <c r="BU17" s="417"/>
      <c r="BV17" s="415">
        <v>6728288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139</v>
      </c>
      <c r="C18" s="478"/>
      <c r="D18" s="478"/>
      <c r="E18" s="479"/>
      <c r="F18" s="479"/>
      <c r="G18" s="479"/>
      <c r="H18" s="479"/>
      <c r="I18" s="479"/>
      <c r="J18" s="479"/>
      <c r="K18" s="479"/>
      <c r="L18" s="480">
        <v>98.91</v>
      </c>
      <c r="M18" s="480"/>
      <c r="N18" s="480"/>
      <c r="O18" s="480"/>
      <c r="P18" s="480"/>
      <c r="Q18" s="480"/>
      <c r="R18" s="481"/>
      <c r="S18" s="481"/>
      <c r="T18" s="481"/>
      <c r="U18" s="481"/>
      <c r="V18" s="482"/>
      <c r="W18" s="496"/>
      <c r="X18" s="497"/>
      <c r="Y18" s="497"/>
      <c r="Z18" s="497"/>
      <c r="AA18" s="497"/>
      <c r="AB18" s="505"/>
      <c r="AC18" s="379">
        <v>71.400000000000006</v>
      </c>
      <c r="AD18" s="380"/>
      <c r="AE18" s="380"/>
      <c r="AF18" s="380"/>
      <c r="AG18" s="483"/>
      <c r="AH18" s="379">
        <v>70.599999999999994</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13032923</v>
      </c>
      <c r="BO18" s="416"/>
      <c r="BP18" s="416"/>
      <c r="BQ18" s="416"/>
      <c r="BR18" s="416"/>
      <c r="BS18" s="416"/>
      <c r="BT18" s="416"/>
      <c r="BU18" s="417"/>
      <c r="BV18" s="415">
        <v>12948492</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141</v>
      </c>
      <c r="C19" s="478"/>
      <c r="D19" s="478"/>
      <c r="E19" s="479"/>
      <c r="F19" s="479"/>
      <c r="G19" s="479"/>
      <c r="H19" s="479"/>
      <c r="I19" s="479"/>
      <c r="J19" s="479"/>
      <c r="K19" s="479"/>
      <c r="L19" s="485">
        <v>579</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15715192</v>
      </c>
      <c r="BO19" s="416"/>
      <c r="BP19" s="416"/>
      <c r="BQ19" s="416"/>
      <c r="BR19" s="416"/>
      <c r="BS19" s="416"/>
      <c r="BT19" s="416"/>
      <c r="BU19" s="417"/>
      <c r="BV19" s="415">
        <v>15794265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143</v>
      </c>
      <c r="C20" s="478"/>
      <c r="D20" s="478"/>
      <c r="E20" s="479"/>
      <c r="F20" s="479"/>
      <c r="G20" s="479"/>
      <c r="H20" s="479"/>
      <c r="I20" s="479"/>
      <c r="J20" s="479"/>
      <c r="K20" s="479"/>
      <c r="L20" s="485">
        <v>21672</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21289695</v>
      </c>
      <c r="BO23" s="416"/>
      <c r="BP23" s="416"/>
      <c r="BQ23" s="416"/>
      <c r="BR23" s="416"/>
      <c r="BS23" s="416"/>
      <c r="BT23" s="416"/>
      <c r="BU23" s="417"/>
      <c r="BV23" s="415">
        <v>22385014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152</v>
      </c>
      <c r="F24" s="389"/>
      <c r="G24" s="389"/>
      <c r="H24" s="389"/>
      <c r="I24" s="389"/>
      <c r="J24" s="389"/>
      <c r="K24" s="390"/>
      <c r="L24" s="391">
        <v>1</v>
      </c>
      <c r="M24" s="392"/>
      <c r="N24" s="392"/>
      <c r="O24" s="392"/>
      <c r="P24" s="393"/>
      <c r="Q24" s="391">
        <v>7350</v>
      </c>
      <c r="R24" s="392"/>
      <c r="S24" s="392"/>
      <c r="T24" s="392"/>
      <c r="U24" s="392"/>
      <c r="V24" s="393"/>
      <c r="W24" s="457"/>
      <c r="X24" s="448"/>
      <c r="Y24" s="449"/>
      <c r="Z24" s="388" t="s">
        <v>153</v>
      </c>
      <c r="AA24" s="389"/>
      <c r="AB24" s="389"/>
      <c r="AC24" s="389"/>
      <c r="AD24" s="389"/>
      <c r="AE24" s="389"/>
      <c r="AF24" s="389"/>
      <c r="AG24" s="390"/>
      <c r="AH24" s="391">
        <v>417</v>
      </c>
      <c r="AI24" s="392"/>
      <c r="AJ24" s="392"/>
      <c r="AK24" s="392"/>
      <c r="AL24" s="393"/>
      <c r="AM24" s="391">
        <v>1261842</v>
      </c>
      <c r="AN24" s="392"/>
      <c r="AO24" s="392"/>
      <c r="AP24" s="392"/>
      <c r="AQ24" s="392"/>
      <c r="AR24" s="393"/>
      <c r="AS24" s="391">
        <v>3026</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16354355</v>
      </c>
      <c r="BO24" s="416"/>
      <c r="BP24" s="416"/>
      <c r="BQ24" s="416"/>
      <c r="BR24" s="416"/>
      <c r="BS24" s="416"/>
      <c r="BT24" s="416"/>
      <c r="BU24" s="417"/>
      <c r="BV24" s="415">
        <v>17178156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155</v>
      </c>
      <c r="F25" s="389"/>
      <c r="G25" s="389"/>
      <c r="H25" s="389"/>
      <c r="I25" s="389"/>
      <c r="J25" s="389"/>
      <c r="K25" s="390"/>
      <c r="L25" s="391">
        <v>1</v>
      </c>
      <c r="M25" s="392"/>
      <c r="N25" s="392"/>
      <c r="O25" s="392"/>
      <c r="P25" s="393"/>
      <c r="Q25" s="391">
        <v>6630</v>
      </c>
      <c r="R25" s="392"/>
      <c r="S25" s="392"/>
      <c r="T25" s="392"/>
      <c r="U25" s="392"/>
      <c r="V25" s="393"/>
      <c r="W25" s="457"/>
      <c r="X25" s="448"/>
      <c r="Y25" s="449"/>
      <c r="Z25" s="388" t="s">
        <v>156</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8784557</v>
      </c>
      <c r="BO25" s="411"/>
      <c r="BP25" s="411"/>
      <c r="BQ25" s="411"/>
      <c r="BR25" s="411"/>
      <c r="BS25" s="411"/>
      <c r="BT25" s="411"/>
      <c r="BU25" s="412"/>
      <c r="BV25" s="410">
        <v>9371322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158</v>
      </c>
      <c r="F26" s="389"/>
      <c r="G26" s="389"/>
      <c r="H26" s="389"/>
      <c r="I26" s="389"/>
      <c r="J26" s="389"/>
      <c r="K26" s="390"/>
      <c r="L26" s="391">
        <v>1</v>
      </c>
      <c r="M26" s="392"/>
      <c r="N26" s="392"/>
      <c r="O26" s="392"/>
      <c r="P26" s="393"/>
      <c r="Q26" s="391">
        <v>5840</v>
      </c>
      <c r="R26" s="392"/>
      <c r="S26" s="392"/>
      <c r="T26" s="392"/>
      <c r="U26" s="392"/>
      <c r="V26" s="393"/>
      <c r="W26" s="457"/>
      <c r="X26" s="448"/>
      <c r="Y26" s="449"/>
      <c r="Z26" s="388" t="s">
        <v>159</v>
      </c>
      <c r="AA26" s="470"/>
      <c r="AB26" s="470"/>
      <c r="AC26" s="470"/>
      <c r="AD26" s="470"/>
      <c r="AE26" s="470"/>
      <c r="AF26" s="470"/>
      <c r="AG26" s="471"/>
      <c r="AH26" s="391">
        <v>78</v>
      </c>
      <c r="AI26" s="392"/>
      <c r="AJ26" s="392"/>
      <c r="AK26" s="392"/>
      <c r="AL26" s="393"/>
      <c r="AM26" s="391">
        <v>242580</v>
      </c>
      <c r="AN26" s="392"/>
      <c r="AO26" s="392"/>
      <c r="AP26" s="392"/>
      <c r="AQ26" s="392"/>
      <c r="AR26" s="393"/>
      <c r="AS26" s="391">
        <v>3110</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161</v>
      </c>
      <c r="F27" s="389"/>
      <c r="G27" s="389"/>
      <c r="H27" s="389"/>
      <c r="I27" s="389"/>
      <c r="J27" s="389"/>
      <c r="K27" s="390"/>
      <c r="L27" s="391">
        <v>1</v>
      </c>
      <c r="M27" s="392"/>
      <c r="N27" s="392"/>
      <c r="O27" s="392"/>
      <c r="P27" s="393"/>
      <c r="Q27" s="391">
        <v>6180</v>
      </c>
      <c r="R27" s="392"/>
      <c r="S27" s="392"/>
      <c r="T27" s="392"/>
      <c r="U27" s="392"/>
      <c r="V27" s="393"/>
      <c r="W27" s="457"/>
      <c r="X27" s="448"/>
      <c r="Y27" s="449"/>
      <c r="Z27" s="388" t="s">
        <v>162</v>
      </c>
      <c r="AA27" s="389"/>
      <c r="AB27" s="389"/>
      <c r="AC27" s="389"/>
      <c r="AD27" s="389"/>
      <c r="AE27" s="389"/>
      <c r="AF27" s="389"/>
      <c r="AG27" s="390"/>
      <c r="AH27" s="391">
        <v>21</v>
      </c>
      <c r="AI27" s="392"/>
      <c r="AJ27" s="392"/>
      <c r="AK27" s="392"/>
      <c r="AL27" s="393"/>
      <c r="AM27" s="391">
        <v>67793</v>
      </c>
      <c r="AN27" s="392"/>
      <c r="AO27" s="392"/>
      <c r="AP27" s="392"/>
      <c r="AQ27" s="392"/>
      <c r="AR27" s="393"/>
      <c r="AS27" s="391">
        <v>3228</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212031</v>
      </c>
      <c r="BO27" s="419"/>
      <c r="BP27" s="419"/>
      <c r="BQ27" s="419"/>
      <c r="BR27" s="419"/>
      <c r="BS27" s="419"/>
      <c r="BT27" s="419"/>
      <c r="BU27" s="420"/>
      <c r="BV27" s="418">
        <v>212031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164</v>
      </c>
      <c r="F28" s="389"/>
      <c r="G28" s="389"/>
      <c r="H28" s="389"/>
      <c r="I28" s="389"/>
      <c r="J28" s="389"/>
      <c r="K28" s="390"/>
      <c r="L28" s="391">
        <v>1</v>
      </c>
      <c r="M28" s="392"/>
      <c r="N28" s="392"/>
      <c r="O28" s="392"/>
      <c r="P28" s="393"/>
      <c r="Q28" s="391">
        <v>5310</v>
      </c>
      <c r="R28" s="392"/>
      <c r="S28" s="392"/>
      <c r="T28" s="392"/>
      <c r="U28" s="392"/>
      <c r="V28" s="393"/>
      <c r="W28" s="457"/>
      <c r="X28" s="448"/>
      <c r="Y28" s="449"/>
      <c r="Z28" s="388" t="s">
        <v>165</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900913</v>
      </c>
      <c r="BO28" s="411"/>
      <c r="BP28" s="411"/>
      <c r="BQ28" s="411"/>
      <c r="BR28" s="411"/>
      <c r="BS28" s="411"/>
      <c r="BT28" s="411"/>
      <c r="BU28" s="412"/>
      <c r="BV28" s="410">
        <v>1060912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168</v>
      </c>
      <c r="F29" s="389"/>
      <c r="G29" s="389"/>
      <c r="H29" s="389"/>
      <c r="I29" s="389"/>
      <c r="J29" s="389"/>
      <c r="K29" s="390"/>
      <c r="L29" s="391">
        <v>14</v>
      </c>
      <c r="M29" s="392"/>
      <c r="N29" s="392"/>
      <c r="O29" s="392"/>
      <c r="P29" s="393"/>
      <c r="Q29" s="391">
        <v>4980</v>
      </c>
      <c r="R29" s="392"/>
      <c r="S29" s="392"/>
      <c r="T29" s="392"/>
      <c r="U29" s="392"/>
      <c r="V29" s="393"/>
      <c r="W29" s="458"/>
      <c r="X29" s="459"/>
      <c r="Y29" s="460"/>
      <c r="Z29" s="388" t="s">
        <v>169</v>
      </c>
      <c r="AA29" s="389"/>
      <c r="AB29" s="389"/>
      <c r="AC29" s="389"/>
      <c r="AD29" s="389"/>
      <c r="AE29" s="389"/>
      <c r="AF29" s="389"/>
      <c r="AG29" s="390"/>
      <c r="AH29" s="391">
        <v>438</v>
      </c>
      <c r="AI29" s="392"/>
      <c r="AJ29" s="392"/>
      <c r="AK29" s="392"/>
      <c r="AL29" s="393"/>
      <c r="AM29" s="391">
        <v>1329635</v>
      </c>
      <c r="AN29" s="392"/>
      <c r="AO29" s="392"/>
      <c r="AP29" s="392"/>
      <c r="AQ29" s="392"/>
      <c r="AR29" s="393"/>
      <c r="AS29" s="391">
        <v>3036</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79093</v>
      </c>
      <c r="BO29" s="416"/>
      <c r="BP29" s="416"/>
      <c r="BQ29" s="416"/>
      <c r="BR29" s="416"/>
      <c r="BS29" s="416"/>
      <c r="BT29" s="416"/>
      <c r="BU29" s="417"/>
      <c r="BV29" s="415" t="s">
        <v>121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100.1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576804</v>
      </c>
      <c r="BO30" s="419"/>
      <c r="BP30" s="419"/>
      <c r="BQ30" s="419"/>
      <c r="BR30" s="419"/>
      <c r="BS30" s="419"/>
      <c r="BT30" s="419"/>
      <c r="BU30" s="420"/>
      <c r="BV30" s="418">
        <v>695833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IF('各会計、関係団体の財政状況及び健全化判断比率'!B33="","",'各会計、関係団体の財政状況及び健全化判断比率'!B33)</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奈良広域水質検査センター組合</v>
      </c>
      <c r="BZ34" s="374"/>
      <c r="CA34" s="374"/>
      <c r="CB34" s="374"/>
      <c r="CC34" s="374"/>
      <c r="CD34" s="374"/>
      <c r="CE34" s="374"/>
      <c r="CF34" s="374"/>
      <c r="CG34" s="374"/>
      <c r="CH34" s="374"/>
      <c r="CI34" s="374"/>
      <c r="CJ34" s="374"/>
      <c r="CK34" s="374"/>
      <c r="CL34" s="374"/>
      <c r="CM34" s="374"/>
      <c r="CN34" s="167"/>
      <c r="CO34" s="375">
        <f>IF(CQ34="","",MAX(C34:D43,U34:V43,AM34:AN43,BE34:BF43,BW34:BX43)+1)</f>
        <v>14</v>
      </c>
      <c r="CP34" s="375"/>
      <c r="CQ34" s="374" t="str">
        <f>IF('各会計、関係団体の財政状況及び健全化判断比率'!BS7="","",'各会計、関係団体の財政状況及び健全化判断比率'!BS7)</f>
        <v>桜井市清掃公社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住宅新築資金等貸付金特別会計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IF('各会計、関係団体の財政状況及び健全化判断比率'!B34="","",'各会計、関係団体の財政状況及び健全化判断比率'!B34)</f>
        <v>簡易水道事業特別会計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桜井宇陀広域連合</v>
      </c>
      <c r="BZ35" s="374"/>
      <c r="CA35" s="374"/>
      <c r="CB35" s="374"/>
      <c r="CC35" s="374"/>
      <c r="CD35" s="374"/>
      <c r="CE35" s="374"/>
      <c r="CF35" s="374"/>
      <c r="CG35" s="374"/>
      <c r="CH35" s="374"/>
      <c r="CI35" s="374"/>
      <c r="CJ35" s="374"/>
      <c r="CK35" s="374"/>
      <c r="CL35" s="374"/>
      <c r="CM35" s="374"/>
      <c r="CN35" s="167"/>
      <c r="CO35" s="375">
        <f t="shared" ref="CO35:CO43" si="3">IF(CQ35="","",CO34+1)</f>
        <v>15</v>
      </c>
      <c r="CP35" s="375"/>
      <c r="CQ35" s="374" t="str">
        <f>IF('各会計、関係団体の財政状況及び健全化判断比率'!BS8="","",'各会計、関係団体の財政状況及び健全化判断比率'!BS8)</f>
        <v>桜井市医療センター</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奈良県後期高齢者医療広域連合</v>
      </c>
      <c r="BZ36" s="374"/>
      <c r="CA36" s="374"/>
      <c r="CB36" s="374"/>
      <c r="CC36" s="374"/>
      <c r="CD36" s="374"/>
      <c r="CE36" s="374"/>
      <c r="CF36" s="374"/>
      <c r="CG36" s="374"/>
      <c r="CH36" s="374"/>
      <c r="CI36" s="374"/>
      <c r="CJ36" s="374"/>
      <c r="CK36" s="374"/>
      <c r="CL36" s="374"/>
      <c r="CM36" s="374"/>
      <c r="CN36" s="167"/>
      <c r="CO36" s="375">
        <f t="shared" si="3"/>
        <v>16</v>
      </c>
      <c r="CP36" s="375"/>
      <c r="CQ36" s="374" t="str">
        <f>IF('各会計、関係団体の財政状況及び健全化判断比率'!BS9="","",'各会計、関係団体の財政状況及び健全化判断比率'!BS9)</f>
        <v>桜井市文化財協会</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駐車場事業特別会計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奈良県広域消防組合</v>
      </c>
      <c r="BZ37" s="374"/>
      <c r="CA37" s="374"/>
      <c r="CB37" s="374"/>
      <c r="CC37" s="374"/>
      <c r="CD37" s="374"/>
      <c r="CE37" s="374"/>
      <c r="CF37" s="374"/>
      <c r="CG37" s="374"/>
      <c r="CH37" s="374"/>
      <c r="CI37" s="374"/>
      <c r="CJ37" s="374"/>
      <c r="CK37" s="374"/>
      <c r="CL37" s="374"/>
      <c r="CM37" s="374"/>
      <c r="CN37" s="167"/>
      <c r="CO37" s="375">
        <f t="shared" si="3"/>
        <v>17</v>
      </c>
      <c r="CP37" s="375"/>
      <c r="CQ37" s="374" t="str">
        <f>IF('各会計、関係団体の財政状況及び健全化判断比率'!BS10="","",'各会計、関係団体の財政状況及び健全化判断比率'!BS10)</f>
        <v>桜井市体育協会</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x14ac:dyDescent="0.15">
      <c r="A34" s="22"/>
      <c r="B34" s="31"/>
      <c r="C34" s="1184" t="s">
        <v>534</v>
      </c>
      <c r="D34" s="1184"/>
      <c r="E34" s="1185"/>
      <c r="F34" s="32" t="s">
        <v>535</v>
      </c>
      <c r="G34" s="33" t="s">
        <v>536</v>
      </c>
      <c r="H34" s="33" t="s">
        <v>537</v>
      </c>
      <c r="I34" s="33" t="s">
        <v>538</v>
      </c>
      <c r="J34" s="34" t="s">
        <v>538</v>
      </c>
      <c r="K34" s="22"/>
      <c r="L34" s="22"/>
      <c r="M34" s="22"/>
      <c r="N34" s="22"/>
      <c r="O34" s="22"/>
      <c r="P34" s="22"/>
    </row>
    <row r="35" spans="1:16" ht="39" customHeight="1" x14ac:dyDescent="0.15">
      <c r="A35" s="22"/>
      <c r="B35" s="35"/>
      <c r="C35" s="1178" t="s">
        <v>539</v>
      </c>
      <c r="D35" s="1179"/>
      <c r="E35" s="1180"/>
      <c r="F35" s="36" t="s">
        <v>540</v>
      </c>
      <c r="G35" s="37" t="s">
        <v>541</v>
      </c>
      <c r="H35" s="37" t="s">
        <v>542</v>
      </c>
      <c r="I35" s="37" t="s">
        <v>543</v>
      </c>
      <c r="J35" s="38" t="s">
        <v>544</v>
      </c>
      <c r="K35" s="22"/>
      <c r="L35" s="22"/>
      <c r="M35" s="22"/>
      <c r="N35" s="22"/>
      <c r="O35" s="22"/>
      <c r="P35" s="22"/>
    </row>
    <row r="36" spans="1:16" ht="39" customHeight="1" x14ac:dyDescent="0.15">
      <c r="A36" s="22"/>
      <c r="B36" s="35"/>
      <c r="C36" s="1178" t="s">
        <v>545</v>
      </c>
      <c r="D36" s="1179"/>
      <c r="E36" s="1180"/>
      <c r="F36" s="36">
        <v>10.72</v>
      </c>
      <c r="G36" s="37">
        <v>9.11</v>
      </c>
      <c r="H36" s="37">
        <v>9.8699999999999992</v>
      </c>
      <c r="I36" s="37">
        <v>10.050000000000001</v>
      </c>
      <c r="J36" s="38">
        <v>10.65</v>
      </c>
      <c r="K36" s="22"/>
      <c r="L36" s="22"/>
      <c r="M36" s="22"/>
      <c r="N36" s="22"/>
      <c r="O36" s="22"/>
      <c r="P36" s="22"/>
    </row>
    <row r="37" spans="1:16" ht="39" customHeight="1" x14ac:dyDescent="0.15">
      <c r="A37" s="22"/>
      <c r="B37" s="35"/>
      <c r="C37" s="1178" t="s">
        <v>546</v>
      </c>
      <c r="D37" s="1179"/>
      <c r="E37" s="1180"/>
      <c r="F37" s="36">
        <v>5.93</v>
      </c>
      <c r="G37" s="37">
        <v>7.34</v>
      </c>
      <c r="H37" s="37">
        <v>3.74</v>
      </c>
      <c r="I37" s="37">
        <v>7.01</v>
      </c>
      <c r="J37" s="38">
        <v>4.67</v>
      </c>
      <c r="K37" s="22"/>
      <c r="L37" s="22"/>
      <c r="M37" s="22"/>
      <c r="N37" s="22"/>
      <c r="O37" s="22"/>
      <c r="P37" s="22"/>
    </row>
    <row r="38" spans="1:16" ht="39" customHeight="1" x14ac:dyDescent="0.15">
      <c r="A38" s="22"/>
      <c r="B38" s="35"/>
      <c r="C38" s="1178" t="s">
        <v>547</v>
      </c>
      <c r="D38" s="1179"/>
      <c r="E38" s="1180"/>
      <c r="F38" s="36">
        <v>4.12</v>
      </c>
      <c r="G38" s="37">
        <v>2.4700000000000002</v>
      </c>
      <c r="H38" s="37">
        <v>3.15</v>
      </c>
      <c r="I38" s="37">
        <v>0.04</v>
      </c>
      <c r="J38" s="38">
        <v>1.41</v>
      </c>
      <c r="K38" s="22"/>
      <c r="L38" s="22"/>
      <c r="M38" s="22"/>
      <c r="N38" s="22"/>
      <c r="O38" s="22"/>
      <c r="P38" s="22"/>
    </row>
    <row r="39" spans="1:16" ht="39" customHeight="1" x14ac:dyDescent="0.15">
      <c r="A39" s="22"/>
      <c r="B39" s="35"/>
      <c r="C39" s="1178" t="s">
        <v>548</v>
      </c>
      <c r="D39" s="1179"/>
      <c r="E39" s="1180"/>
      <c r="F39" s="36">
        <v>0.59</v>
      </c>
      <c r="G39" s="37">
        <v>0.28999999999999998</v>
      </c>
      <c r="H39" s="37">
        <v>0</v>
      </c>
      <c r="I39" s="37">
        <v>0.15</v>
      </c>
      <c r="J39" s="38">
        <v>1.21</v>
      </c>
      <c r="K39" s="22"/>
      <c r="L39" s="22"/>
      <c r="M39" s="22"/>
      <c r="N39" s="22"/>
      <c r="O39" s="22"/>
      <c r="P39" s="22"/>
    </row>
    <row r="40" spans="1:16" ht="39" customHeight="1" x14ac:dyDescent="0.15">
      <c r="A40" s="22"/>
      <c r="B40" s="35"/>
      <c r="C40" s="1178" t="s">
        <v>549</v>
      </c>
      <c r="D40" s="1179"/>
      <c r="E40" s="1180"/>
      <c r="F40" s="36">
        <v>0.2</v>
      </c>
      <c r="G40" s="37">
        <v>0.22</v>
      </c>
      <c r="H40" s="37">
        <v>0.24</v>
      </c>
      <c r="I40" s="37">
        <v>0.26</v>
      </c>
      <c r="J40" s="38">
        <v>0.38</v>
      </c>
      <c r="K40" s="22"/>
      <c r="L40" s="22"/>
      <c r="M40" s="22"/>
      <c r="N40" s="22"/>
      <c r="O40" s="22"/>
      <c r="P40" s="22"/>
    </row>
    <row r="41" spans="1:16" ht="39" customHeight="1" x14ac:dyDescent="0.15">
      <c r="A41" s="22"/>
      <c r="B41" s="35"/>
      <c r="C41" s="1178" t="s">
        <v>550</v>
      </c>
      <c r="D41" s="1179"/>
      <c r="E41" s="1180"/>
      <c r="F41" s="36">
        <v>0</v>
      </c>
      <c r="G41" s="37">
        <v>0</v>
      </c>
      <c r="H41" s="37">
        <v>0</v>
      </c>
      <c r="I41" s="37">
        <v>0.01</v>
      </c>
      <c r="J41" s="38">
        <v>0</v>
      </c>
      <c r="K41" s="22"/>
      <c r="L41" s="22"/>
      <c r="M41" s="22"/>
      <c r="N41" s="22"/>
      <c r="O41" s="22"/>
      <c r="P41" s="22"/>
    </row>
    <row r="42" spans="1:16" ht="39" customHeight="1" x14ac:dyDescent="0.15">
      <c r="A42" s="22"/>
      <c r="B42" s="39"/>
      <c r="C42" s="1178" t="s">
        <v>551</v>
      </c>
      <c r="D42" s="1179"/>
      <c r="E42" s="1180"/>
      <c r="F42" s="36" t="s">
        <v>487</v>
      </c>
      <c r="G42" s="37" t="s">
        <v>487</v>
      </c>
      <c r="H42" s="37" t="s">
        <v>487</v>
      </c>
      <c r="I42" s="37" t="s">
        <v>487</v>
      </c>
      <c r="J42" s="38" t="s">
        <v>487</v>
      </c>
      <c r="K42" s="22"/>
      <c r="L42" s="22"/>
      <c r="M42" s="22"/>
      <c r="N42" s="22"/>
      <c r="O42" s="22"/>
      <c r="P42" s="22"/>
    </row>
    <row r="43" spans="1:16" ht="39" customHeight="1" thickBot="1" x14ac:dyDescent="0.2">
      <c r="A43" s="22"/>
      <c r="B43" s="40"/>
      <c r="C43" s="1181" t="s">
        <v>552</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2746</v>
      </c>
      <c r="L45" s="60">
        <v>2699</v>
      </c>
      <c r="M45" s="60">
        <v>2894</v>
      </c>
      <c r="N45" s="60">
        <v>2741</v>
      </c>
      <c r="O45" s="61">
        <v>2592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487</v>
      </c>
      <c r="L46" s="64" t="s">
        <v>487</v>
      </c>
      <c r="M46" s="64" t="s">
        <v>487</v>
      </c>
      <c r="N46" s="64" t="s">
        <v>487</v>
      </c>
      <c r="O46" s="65" t="s">
        <v>487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487</v>
      </c>
      <c r="L47" s="64" t="s">
        <v>487</v>
      </c>
      <c r="M47" s="64" t="s">
        <v>487</v>
      </c>
      <c r="N47" s="64" t="s">
        <v>487</v>
      </c>
      <c r="O47" s="65" t="s">
        <v>487</v>
      </c>
      <c r="P47" s="48"/>
      <c r="Q47" s="48"/>
      <c r="R47" s="48"/>
      <c r="S47" s="48"/>
      <c r="T47" s="48"/>
      <c r="U47" s="48"/>
    </row>
    <row r="48" spans="1:21" ht="30.75" customHeight="1" x14ac:dyDescent="0.15">
      <c r="A48" s="48"/>
      <c r="B48" s="1196"/>
      <c r="C48" s="1197"/>
      <c r="D48" s="62"/>
      <c r="E48" s="1188" t="s">
        <v>15</v>
      </c>
      <c r="F48" s="1188"/>
      <c r="G48" s="1188"/>
      <c r="H48" s="1188"/>
      <c r="I48" s="1188"/>
      <c r="J48" s="1189"/>
      <c r="K48" s="63">
        <v>450</v>
      </c>
      <c r="L48" s="64">
        <v>447</v>
      </c>
      <c r="M48" s="64">
        <v>450</v>
      </c>
      <c r="N48" s="64">
        <v>450</v>
      </c>
      <c r="O48" s="65">
        <v>458</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487</v>
      </c>
      <c r="L49" s="64" t="s">
        <v>487</v>
      </c>
      <c r="M49" s="64">
        <v>0</v>
      </c>
      <c r="N49" s="64">
        <v>0</v>
      </c>
      <c r="O49" s="65">
        <v>17</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487</v>
      </c>
      <c r="L50" s="64" t="s">
        <v>487</v>
      </c>
      <c r="M50" s="64" t="s">
        <v>487</v>
      </c>
      <c r="N50" s="64" t="s">
        <v>487</v>
      </c>
      <c r="O50" s="65" t="s">
        <v>487</v>
      </c>
      <c r="P50" s="48"/>
      <c r="Q50" s="48"/>
      <c r="R50" s="48"/>
      <c r="S50" s="48"/>
      <c r="T50" s="48"/>
      <c r="U50" s="48"/>
    </row>
    <row r="51" spans="1:21" ht="30.75" customHeight="1" x14ac:dyDescent="0.15">
      <c r="A51" s="48"/>
      <c r="B51" s="1198"/>
      <c r="C51" s="1199"/>
      <c r="D51" s="66"/>
      <c r="E51" s="1188" t="s">
        <v>18</v>
      </c>
      <c r="F51" s="1188"/>
      <c r="G51" s="1188"/>
      <c r="H51" s="1188"/>
      <c r="I51" s="1188"/>
      <c r="J51" s="1189"/>
      <c r="K51" s="63">
        <v>1</v>
      </c>
      <c r="L51" s="64">
        <v>1</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2210</v>
      </c>
      <c r="L52" s="64">
        <v>2202</v>
      </c>
      <c r="M52" s="64">
        <v>2214</v>
      </c>
      <c r="N52" s="64">
        <v>2163</v>
      </c>
      <c r="O52" s="65">
        <v>2273</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987</v>
      </c>
      <c r="L53" s="69">
        <v>945</v>
      </c>
      <c r="M53" s="69">
        <v>1130</v>
      </c>
      <c r="N53" s="69">
        <v>1028</v>
      </c>
      <c r="O53" s="70">
        <v>794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527</v>
      </c>
      <c r="J40" s="79" t="s">
        <v>528</v>
      </c>
      <c r="K40" s="79" t="s">
        <v>529</v>
      </c>
      <c r="L40" s="79" t="s">
        <v>530</v>
      </c>
      <c r="M40" s="80" t="s">
        <v>531</v>
      </c>
    </row>
    <row r="41" spans="2:13" ht="27.75" customHeight="1" x14ac:dyDescent="0.15">
      <c r="B41" s="1214" t="s">
        <v>24</v>
      </c>
      <c r="C41" s="1215"/>
      <c r="D41" s="81"/>
      <c r="E41" s="1216" t="s">
        <v>25</v>
      </c>
      <c r="F41" s="1216"/>
      <c r="G41" s="1216"/>
      <c r="H41" s="1217"/>
      <c r="I41" s="82">
        <v>23261</v>
      </c>
      <c r="J41" s="83">
        <v>24038</v>
      </c>
      <c r="K41" s="83">
        <v>22824</v>
      </c>
      <c r="L41" s="83">
        <v>22385</v>
      </c>
      <c r="M41" s="84">
        <v>21290</v>
      </c>
    </row>
    <row r="42" spans="2:13" ht="27.75" customHeight="1" x14ac:dyDescent="0.15">
      <c r="B42" s="1204"/>
      <c r="C42" s="1205"/>
      <c r="D42" s="85"/>
      <c r="E42" s="1208" t="s">
        <v>26</v>
      </c>
      <c r="F42" s="1208"/>
      <c r="G42" s="1208"/>
      <c r="H42" s="1209"/>
      <c r="I42" s="86" t="s">
        <v>487</v>
      </c>
      <c r="J42" s="87" t="s">
        <v>487</v>
      </c>
      <c r="K42" s="87" t="s">
        <v>487</v>
      </c>
      <c r="L42" s="87" t="s">
        <v>487</v>
      </c>
      <c r="M42" s="88" t="s">
        <v>487</v>
      </c>
    </row>
    <row r="43" spans="2:13" ht="27.75" customHeight="1" x14ac:dyDescent="0.15">
      <c r="B43" s="1204"/>
      <c r="C43" s="1205"/>
      <c r="D43" s="85"/>
      <c r="E43" s="1208" t="s">
        <v>27</v>
      </c>
      <c r="F43" s="1208"/>
      <c r="G43" s="1208"/>
      <c r="H43" s="1209"/>
      <c r="I43" s="86">
        <v>9438</v>
      </c>
      <c r="J43" s="87">
        <v>9385</v>
      </c>
      <c r="K43" s="87">
        <v>9294</v>
      </c>
      <c r="L43" s="87">
        <v>9036</v>
      </c>
      <c r="M43" s="88">
        <v>8834</v>
      </c>
    </row>
    <row r="44" spans="2:13" ht="27.75" customHeight="1" x14ac:dyDescent="0.15">
      <c r="B44" s="1204"/>
      <c r="C44" s="1205"/>
      <c r="D44" s="85"/>
      <c r="E44" s="1208" t="s">
        <v>28</v>
      </c>
      <c r="F44" s="1208"/>
      <c r="G44" s="1208"/>
      <c r="H44" s="1209"/>
      <c r="I44" s="86" t="s">
        <v>487</v>
      </c>
      <c r="J44" s="87" t="s">
        <v>487</v>
      </c>
      <c r="K44" s="87">
        <v>144</v>
      </c>
      <c r="L44" s="87">
        <v>457</v>
      </c>
      <c r="M44" s="88">
        <v>1064</v>
      </c>
    </row>
    <row r="45" spans="2:13" ht="27.75" customHeight="1" x14ac:dyDescent="0.15">
      <c r="B45" s="1204"/>
      <c r="C45" s="1205"/>
      <c r="D45" s="85"/>
      <c r="E45" s="1208" t="s">
        <v>29</v>
      </c>
      <c r="F45" s="1208"/>
      <c r="G45" s="1208"/>
      <c r="H45" s="1209"/>
      <c r="I45" s="86">
        <v>4329</v>
      </c>
      <c r="J45" s="87">
        <v>3660</v>
      </c>
      <c r="K45" s="87">
        <v>3349</v>
      </c>
      <c r="L45" s="87">
        <v>3209</v>
      </c>
      <c r="M45" s="88">
        <v>2967</v>
      </c>
    </row>
    <row r="46" spans="2:13" ht="27.75" customHeight="1" x14ac:dyDescent="0.15">
      <c r="B46" s="1204"/>
      <c r="C46" s="1205"/>
      <c r="D46" s="89"/>
      <c r="E46" s="1208" t="s">
        <v>30</v>
      </c>
      <c r="F46" s="1208"/>
      <c r="G46" s="1208"/>
      <c r="H46" s="1209"/>
      <c r="I46" s="86">
        <v>1650</v>
      </c>
      <c r="J46" s="87" t="s">
        <v>487</v>
      </c>
      <c r="K46" s="87" t="s">
        <v>487</v>
      </c>
      <c r="L46" s="87" t="s">
        <v>487</v>
      </c>
      <c r="M46" s="88" t="s">
        <v>487</v>
      </c>
    </row>
    <row r="47" spans="2:13" ht="27.75" customHeight="1" x14ac:dyDescent="0.15">
      <c r="B47" s="1204"/>
      <c r="C47" s="1205"/>
      <c r="D47" s="90"/>
      <c r="E47" s="1218" t="s">
        <v>31</v>
      </c>
      <c r="F47" s="1219"/>
      <c r="G47" s="1219"/>
      <c r="H47" s="1220"/>
      <c r="I47" s="86" t="s">
        <v>487</v>
      </c>
      <c r="J47" s="87" t="s">
        <v>487</v>
      </c>
      <c r="K47" s="87" t="s">
        <v>487</v>
      </c>
      <c r="L47" s="87" t="s">
        <v>487</v>
      </c>
      <c r="M47" s="88" t="s">
        <v>487</v>
      </c>
    </row>
    <row r="48" spans="2:13" ht="27.75" customHeight="1" x14ac:dyDescent="0.15">
      <c r="B48" s="1204"/>
      <c r="C48" s="1205"/>
      <c r="D48" s="85"/>
      <c r="E48" s="1208" t="s">
        <v>32</v>
      </c>
      <c r="F48" s="1208"/>
      <c r="G48" s="1208"/>
      <c r="H48" s="1209"/>
      <c r="I48" s="86" t="s">
        <v>487</v>
      </c>
      <c r="J48" s="87" t="s">
        <v>487</v>
      </c>
      <c r="K48" s="87" t="s">
        <v>487</v>
      </c>
      <c r="L48" s="87" t="s">
        <v>487</v>
      </c>
      <c r="M48" s="88" t="s">
        <v>487</v>
      </c>
    </row>
    <row r="49" spans="2:13" ht="27.75" customHeight="1" x14ac:dyDescent="0.15">
      <c r="B49" s="1206"/>
      <c r="C49" s="1207"/>
      <c r="D49" s="85"/>
      <c r="E49" s="1208" t="s">
        <v>33</v>
      </c>
      <c r="F49" s="1208"/>
      <c r="G49" s="1208"/>
      <c r="H49" s="1209"/>
      <c r="I49" s="86" t="s">
        <v>487</v>
      </c>
      <c r="J49" s="87" t="s">
        <v>487</v>
      </c>
      <c r="K49" s="87" t="s">
        <v>487</v>
      </c>
      <c r="L49" s="87" t="s">
        <v>487</v>
      </c>
      <c r="M49" s="88" t="s">
        <v>487</v>
      </c>
    </row>
    <row r="50" spans="2:13" ht="27.75" customHeight="1" x14ac:dyDescent="0.15">
      <c r="B50" s="1202" t="s">
        <v>34</v>
      </c>
      <c r="C50" s="1203"/>
      <c r="D50" s="91"/>
      <c r="E50" s="1208" t="s">
        <v>35</v>
      </c>
      <c r="F50" s="1208"/>
      <c r="G50" s="1208"/>
      <c r="H50" s="1209"/>
      <c r="I50" s="86">
        <v>1870</v>
      </c>
      <c r="J50" s="87">
        <v>2593</v>
      </c>
      <c r="K50" s="87">
        <v>2637</v>
      </c>
      <c r="L50" s="87">
        <v>2690</v>
      </c>
      <c r="M50" s="88">
        <v>2304</v>
      </c>
    </row>
    <row r="51" spans="2:13" ht="27.75" customHeight="1" x14ac:dyDescent="0.15">
      <c r="B51" s="1204"/>
      <c r="C51" s="1205"/>
      <c r="D51" s="85"/>
      <c r="E51" s="1208" t="s">
        <v>36</v>
      </c>
      <c r="F51" s="1208"/>
      <c r="G51" s="1208"/>
      <c r="H51" s="1209"/>
      <c r="I51" s="86">
        <v>5812</v>
      </c>
      <c r="J51" s="87">
        <v>5186</v>
      </c>
      <c r="K51" s="87">
        <v>4911</v>
      </c>
      <c r="L51" s="87">
        <v>4739</v>
      </c>
      <c r="M51" s="88">
        <v>4480</v>
      </c>
    </row>
    <row r="52" spans="2:13" ht="27.75" customHeight="1" x14ac:dyDescent="0.15">
      <c r="B52" s="1206"/>
      <c r="C52" s="1207"/>
      <c r="D52" s="85"/>
      <c r="E52" s="1208" t="s">
        <v>37</v>
      </c>
      <c r="F52" s="1208"/>
      <c r="G52" s="1208"/>
      <c r="H52" s="1209"/>
      <c r="I52" s="86">
        <v>19544</v>
      </c>
      <c r="J52" s="87">
        <v>19190</v>
      </c>
      <c r="K52" s="87">
        <v>18765</v>
      </c>
      <c r="L52" s="87">
        <v>19004</v>
      </c>
      <c r="M52" s="88">
        <v>18764</v>
      </c>
    </row>
    <row r="53" spans="2:13" ht="27.75" customHeight="1" thickBot="1" x14ac:dyDescent="0.2">
      <c r="B53" s="1210" t="s">
        <v>21</v>
      </c>
      <c r="C53" s="1211"/>
      <c r="D53" s="92"/>
      <c r="E53" s="1212" t="s">
        <v>38</v>
      </c>
      <c r="F53" s="1212"/>
      <c r="G53" s="1212"/>
      <c r="H53" s="1213"/>
      <c r="I53" s="93">
        <v>11453</v>
      </c>
      <c r="J53" s="94">
        <v>10113</v>
      </c>
      <c r="K53" s="94">
        <v>9299</v>
      </c>
      <c r="L53" s="94">
        <v>8655</v>
      </c>
      <c r="M53" s="95">
        <v>8608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561</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561</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563</v>
      </c>
      <c r="I42" s="354"/>
      <c r="J42" s="354"/>
      <c r="K42" s="354"/>
      <c r="L42" s="246"/>
      <c r="M42" s="246"/>
      <c r="N42" s="246"/>
      <c r="O42" s="246"/>
    </row>
    <row r="43" spans="2:17" x14ac:dyDescent="0.15">
      <c r="B43" s="250"/>
      <c r="C43" s="246"/>
      <c r="D43" s="246"/>
      <c r="E43" s="246"/>
      <c r="F43" s="246"/>
      <c r="G43" s="1221"/>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564</v>
      </c>
    </row>
    <row r="50" spans="1:17" x14ac:dyDescent="0.15">
      <c r="B50" s="250"/>
      <c r="C50" s="246"/>
      <c r="D50" s="246"/>
      <c r="E50" s="246"/>
      <c r="F50" s="246"/>
      <c r="G50" s="1230"/>
      <c r="H50" s="1231"/>
      <c r="I50" s="1231"/>
      <c r="J50" s="1232"/>
      <c r="K50" s="356" t="s">
        <v>527</v>
      </c>
      <c r="L50" s="356" t="s">
        <v>528</v>
      </c>
      <c r="M50" s="356" t="s">
        <v>529</v>
      </c>
      <c r="N50" s="356" t="s">
        <v>530</v>
      </c>
      <c r="O50" s="356" t="s">
        <v>531</v>
      </c>
    </row>
    <row r="51" spans="1:17" x14ac:dyDescent="0.15">
      <c r="B51" s="250"/>
      <c r="C51" s="246"/>
      <c r="D51" s="246"/>
      <c r="E51" s="246"/>
      <c r="F51" s="246"/>
      <c r="G51" s="1233" t="s">
        <v>565</v>
      </c>
      <c r="H51" s="1234"/>
      <c r="I51" s="1239" t="s">
        <v>566</v>
      </c>
      <c r="J51" s="1239"/>
      <c r="K51" s="1241"/>
      <c r="L51" s="1241"/>
      <c r="M51" s="1241"/>
      <c r="N51" s="1241"/>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567</v>
      </c>
      <c r="J53" s="1243"/>
      <c r="K53" s="1250"/>
      <c r="L53" s="1250"/>
      <c r="M53" s="1250"/>
      <c r="N53" s="1250"/>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568</v>
      </c>
      <c r="H55" s="1245"/>
      <c r="I55" s="1243" t="s">
        <v>566</v>
      </c>
      <c r="J55" s="1243"/>
      <c r="K55" s="1241"/>
      <c r="L55" s="1241"/>
      <c r="M55" s="1241"/>
      <c r="N55" s="1241"/>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2" t="s">
        <v>567</v>
      </c>
      <c r="J57" s="1252"/>
      <c r="K57" s="1250"/>
      <c r="L57" s="1250"/>
      <c r="M57" s="1250"/>
      <c r="N57" s="1250"/>
      <c r="O57" s="1250"/>
      <c r="P57" s="359"/>
      <c r="Q57" s="358"/>
    </row>
    <row r="58" spans="1:17" s="357" customFormat="1" x14ac:dyDescent="0.15">
      <c r="A58" s="245"/>
      <c r="B58" s="358"/>
      <c r="C58" s="354"/>
      <c r="D58" s="354"/>
      <c r="E58" s="354"/>
      <c r="F58" s="354"/>
      <c r="G58" s="1248"/>
      <c r="H58" s="1249"/>
      <c r="I58" s="1252"/>
      <c r="J58" s="1252"/>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569</v>
      </c>
      <c r="C63" s="246"/>
      <c r="D63" s="246"/>
      <c r="E63" s="246"/>
      <c r="F63" s="246"/>
      <c r="G63" s="246"/>
      <c r="H63" s="246"/>
      <c r="I63" s="246"/>
      <c r="J63" s="246"/>
      <c r="K63" s="246"/>
      <c r="L63" s="246"/>
      <c r="M63" s="246"/>
      <c r="N63" s="246"/>
      <c r="O63" s="246"/>
    </row>
    <row r="64" spans="1:17" x14ac:dyDescent="0.15">
      <c r="B64" s="250"/>
      <c r="C64" s="246"/>
      <c r="D64" s="246"/>
      <c r="E64" s="246"/>
      <c r="F64" s="246"/>
      <c r="G64" s="353" t="s">
        <v>563</v>
      </c>
      <c r="I64" s="354"/>
      <c r="J64" s="354"/>
      <c r="K64" s="354"/>
      <c r="L64" s="246"/>
      <c r="M64" s="246"/>
      <c r="N64" s="246"/>
      <c r="O64" s="246"/>
    </row>
    <row r="65" spans="2:30" x14ac:dyDescent="0.15">
      <c r="B65" s="250"/>
      <c r="C65" s="246"/>
      <c r="D65" s="246"/>
      <c r="E65" s="246"/>
      <c r="F65" s="246"/>
      <c r="G65" s="1253" t="s">
        <v>570</v>
      </c>
      <c r="H65" s="1254"/>
      <c r="I65" s="1254"/>
      <c r="J65" s="1254"/>
      <c r="K65" s="1254"/>
      <c r="L65" s="1254"/>
      <c r="M65" s="1254"/>
      <c r="N65" s="1254"/>
      <c r="O65" s="1255"/>
    </row>
    <row r="66" spans="2:30" x14ac:dyDescent="0.15">
      <c r="B66" s="250"/>
      <c r="C66" s="246"/>
      <c r="D66" s="246"/>
      <c r="E66" s="246"/>
      <c r="F66" s="246"/>
      <c r="G66" s="1256"/>
      <c r="H66" s="1257"/>
      <c r="I66" s="1257"/>
      <c r="J66" s="1257"/>
      <c r="K66" s="1257"/>
      <c r="L66" s="1257"/>
      <c r="M66" s="1257"/>
      <c r="N66" s="1257"/>
      <c r="O66" s="1258"/>
    </row>
    <row r="67" spans="2:30" x14ac:dyDescent="0.15">
      <c r="B67" s="250"/>
      <c r="C67" s="246"/>
      <c r="D67" s="246"/>
      <c r="E67" s="246"/>
      <c r="F67" s="246"/>
      <c r="G67" s="1256"/>
      <c r="H67" s="1257"/>
      <c r="I67" s="1257"/>
      <c r="J67" s="1257"/>
      <c r="K67" s="1257"/>
      <c r="L67" s="1257"/>
      <c r="M67" s="1257"/>
      <c r="N67" s="1257"/>
      <c r="O67" s="1258"/>
    </row>
    <row r="68" spans="2:30" x14ac:dyDescent="0.15">
      <c r="B68" s="250"/>
      <c r="C68" s="246"/>
      <c r="D68" s="246"/>
      <c r="E68" s="246"/>
      <c r="F68" s="246"/>
      <c r="G68" s="1256"/>
      <c r="H68" s="1257"/>
      <c r="I68" s="1257"/>
      <c r="J68" s="1257"/>
      <c r="K68" s="1257"/>
      <c r="L68" s="1257"/>
      <c r="M68" s="1257"/>
      <c r="N68" s="1257"/>
      <c r="O68" s="1258"/>
    </row>
    <row r="69" spans="2:30" x14ac:dyDescent="0.15">
      <c r="B69" s="250"/>
      <c r="C69" s="246"/>
      <c r="D69" s="246"/>
      <c r="E69" s="246"/>
      <c r="F69" s="246"/>
      <c r="G69" s="1259"/>
      <c r="H69" s="1260"/>
      <c r="I69" s="1260"/>
      <c r="J69" s="1260"/>
      <c r="K69" s="1260"/>
      <c r="L69" s="1260"/>
      <c r="M69" s="1260"/>
      <c r="N69" s="1260"/>
      <c r="O69" s="126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571</v>
      </c>
      <c r="I71" s="370"/>
      <c r="J71" s="366"/>
      <c r="K71" s="366"/>
      <c r="L71" s="367"/>
      <c r="M71" s="366"/>
      <c r="N71" s="367"/>
      <c r="O71" s="368"/>
    </row>
    <row r="72" spans="2:30" x14ac:dyDescent="0.15">
      <c r="B72" s="250"/>
      <c r="C72" s="246"/>
      <c r="D72" s="246"/>
      <c r="E72" s="246"/>
      <c r="F72" s="246"/>
      <c r="G72" s="1230"/>
      <c r="H72" s="1231"/>
      <c r="I72" s="1231"/>
      <c r="J72" s="1232"/>
      <c r="K72" s="356" t="s">
        <v>527</v>
      </c>
      <c r="L72" s="356" t="s">
        <v>528</v>
      </c>
      <c r="M72" s="356" t="s">
        <v>529</v>
      </c>
      <c r="N72" s="356" t="s">
        <v>530</v>
      </c>
      <c r="O72" s="356" t="s">
        <v>531</v>
      </c>
    </row>
    <row r="73" spans="2:30" x14ac:dyDescent="0.15">
      <c r="B73" s="250"/>
      <c r="C73" s="246"/>
      <c r="D73" s="246"/>
      <c r="E73" s="246"/>
      <c r="F73" s="246"/>
      <c r="G73" s="1233" t="s">
        <v>565</v>
      </c>
      <c r="H73" s="1234"/>
      <c r="I73" s="1239" t="s">
        <v>566</v>
      </c>
      <c r="J73" s="1239"/>
      <c r="K73" s="1262">
        <v>109</v>
      </c>
      <c r="L73" s="1262">
        <v>95.1</v>
      </c>
      <c r="M73" s="1242">
        <v>88.1</v>
      </c>
      <c r="N73" s="1242">
        <v>79.7</v>
      </c>
      <c r="O73" s="1242">
        <v>80.400000000000006</v>
      </c>
      <c r="S73" s="245">
        <v>9.9</v>
      </c>
    </row>
    <row r="74" spans="2:30" x14ac:dyDescent="0.15">
      <c r="B74" s="250"/>
      <c r="C74" s="246"/>
      <c r="D74" s="246"/>
      <c r="E74" s="246"/>
      <c r="F74" s="246"/>
      <c r="G74" s="1235"/>
      <c r="H74" s="1236"/>
      <c r="I74" s="1240"/>
      <c r="J74" s="1240"/>
      <c r="K74" s="1262"/>
      <c r="L74" s="1262"/>
      <c r="M74" s="1242"/>
      <c r="N74" s="1242"/>
      <c r="O74" s="1242"/>
    </row>
    <row r="75" spans="2:30" x14ac:dyDescent="0.15">
      <c r="B75" s="250"/>
      <c r="C75" s="246"/>
      <c r="D75" s="246"/>
      <c r="E75" s="246"/>
      <c r="F75" s="246"/>
      <c r="G75" s="1235"/>
      <c r="H75" s="1236"/>
      <c r="I75" s="1243" t="s">
        <v>572</v>
      </c>
      <c r="J75" s="1243"/>
      <c r="K75" s="1263">
        <v>10.5</v>
      </c>
      <c r="L75" s="1263">
        <v>9.6999999999999993</v>
      </c>
      <c r="M75" s="1263">
        <v>9.6</v>
      </c>
      <c r="N75" s="1263">
        <v>9.6</v>
      </c>
      <c r="O75" s="1263">
        <v>9.1999999999999993</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568</v>
      </c>
      <c r="H77" s="1245"/>
      <c r="I77" s="1243" t="s">
        <v>566</v>
      </c>
      <c r="J77" s="1243"/>
      <c r="K77" s="1262">
        <v>67.900000000000006</v>
      </c>
      <c r="L77" s="1262">
        <v>56.6</v>
      </c>
      <c r="M77" s="1242">
        <v>61.3</v>
      </c>
      <c r="N77" s="1242">
        <v>33.6</v>
      </c>
      <c r="O77" s="1242">
        <v>35.299999999999997</v>
      </c>
      <c r="R77" s="245">
        <v>12.3</v>
      </c>
      <c r="T77" s="245">
        <v>11.1</v>
      </c>
    </row>
    <row r="78" spans="2:30" x14ac:dyDescent="0.15">
      <c r="B78" s="250"/>
      <c r="C78" s="246"/>
      <c r="D78" s="246"/>
      <c r="E78" s="246"/>
      <c r="F78" s="246"/>
      <c r="G78" s="1246"/>
      <c r="H78" s="1247"/>
      <c r="I78" s="1243"/>
      <c r="J78" s="1243"/>
      <c r="K78" s="1262"/>
      <c r="L78" s="1262"/>
      <c r="M78" s="1242"/>
      <c r="N78" s="1242"/>
      <c r="O78" s="1242"/>
    </row>
    <row r="79" spans="2:30" x14ac:dyDescent="0.15">
      <c r="B79" s="250"/>
      <c r="C79" s="246"/>
      <c r="D79" s="246"/>
      <c r="E79" s="246"/>
      <c r="F79" s="246"/>
      <c r="G79" s="1246"/>
      <c r="H79" s="1247"/>
      <c r="I79" s="1264" t="s">
        <v>572</v>
      </c>
      <c r="J79" s="1252"/>
      <c r="K79" s="1265">
        <v>10.199999999999999</v>
      </c>
      <c r="L79" s="1265">
        <v>9.6</v>
      </c>
      <c r="M79" s="1265">
        <v>9.3000000000000007</v>
      </c>
      <c r="N79" s="1265">
        <v>7</v>
      </c>
      <c r="O79" s="1265">
        <v>6.9</v>
      </c>
      <c r="V79" s="245">
        <v>53.5</v>
      </c>
      <c r="X79" s="245">
        <v>48.2</v>
      </c>
      <c r="Z79" s="245">
        <v>34.200000000000003</v>
      </c>
      <c r="AB79" s="245">
        <v>30.3</v>
      </c>
      <c r="AD79" s="245">
        <v>28.9</v>
      </c>
    </row>
    <row r="80" spans="2:30" x14ac:dyDescent="0.15">
      <c r="B80" s="250"/>
      <c r="C80" s="246"/>
      <c r="D80" s="246"/>
      <c r="E80" s="246"/>
      <c r="F80" s="246"/>
      <c r="G80" s="1248"/>
      <c r="H80" s="1249"/>
      <c r="I80" s="1252"/>
      <c r="J80" s="1252"/>
      <c r="K80" s="1265"/>
      <c r="L80" s="1265"/>
      <c r="M80" s="1265"/>
      <c r="N80" s="1265"/>
      <c r="O80" s="1265"/>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526</v>
      </c>
      <c r="G2" s="113"/>
      <c r="H2" s="114"/>
    </row>
    <row r="3" spans="1:8" x14ac:dyDescent="0.15">
      <c r="A3" s="110" t="s">
        <v>519</v>
      </c>
      <c r="B3" s="115"/>
      <c r="C3" s="116"/>
      <c r="D3" s="117">
        <v>25786</v>
      </c>
      <c r="E3" s="118"/>
      <c r="F3" s="119">
        <v>36396</v>
      </c>
      <c r="G3" s="120"/>
      <c r="H3" s="121"/>
    </row>
    <row r="4" spans="1:8" x14ac:dyDescent="0.15">
      <c r="A4" s="122"/>
      <c r="B4" s="123"/>
      <c r="C4" s="124"/>
      <c r="D4" s="125">
        <v>8056</v>
      </c>
      <c r="E4" s="126"/>
      <c r="F4" s="127">
        <v>19057</v>
      </c>
      <c r="G4" s="128"/>
      <c r="H4" s="129"/>
    </row>
    <row r="5" spans="1:8" x14ac:dyDescent="0.15">
      <c r="A5" s="110" t="s">
        <v>521</v>
      </c>
      <c r="B5" s="115"/>
      <c r="C5" s="116"/>
      <c r="D5" s="117">
        <v>21580</v>
      </c>
      <c r="E5" s="118"/>
      <c r="F5" s="119">
        <v>62256</v>
      </c>
      <c r="G5" s="120"/>
      <c r="H5" s="121"/>
    </row>
    <row r="6" spans="1:8" x14ac:dyDescent="0.15">
      <c r="A6" s="122"/>
      <c r="B6" s="123"/>
      <c r="C6" s="124"/>
      <c r="D6" s="125">
        <v>9514</v>
      </c>
      <c r="E6" s="126"/>
      <c r="F6" s="127">
        <v>24482</v>
      </c>
      <c r="G6" s="128"/>
      <c r="H6" s="129"/>
    </row>
    <row r="7" spans="1:8" x14ac:dyDescent="0.15">
      <c r="A7" s="110" t="s">
        <v>522</v>
      </c>
      <c r="B7" s="115"/>
      <c r="C7" s="116"/>
      <c r="D7" s="117">
        <v>14383</v>
      </c>
      <c r="E7" s="118"/>
      <c r="F7" s="119">
        <v>53896</v>
      </c>
      <c r="G7" s="120"/>
      <c r="H7" s="121"/>
    </row>
    <row r="8" spans="1:8" x14ac:dyDescent="0.15">
      <c r="A8" s="122"/>
      <c r="B8" s="123"/>
      <c r="C8" s="124"/>
      <c r="D8" s="125">
        <v>7991</v>
      </c>
      <c r="E8" s="126"/>
      <c r="F8" s="127">
        <v>20608</v>
      </c>
      <c r="G8" s="128"/>
      <c r="H8" s="129"/>
    </row>
    <row r="9" spans="1:8" x14ac:dyDescent="0.15">
      <c r="A9" s="110" t="s">
        <v>523</v>
      </c>
      <c r="B9" s="115"/>
      <c r="C9" s="116"/>
      <c r="D9" s="117">
        <v>28169</v>
      </c>
      <c r="E9" s="118"/>
      <c r="F9" s="119">
        <v>47278</v>
      </c>
      <c r="G9" s="120"/>
      <c r="H9" s="121"/>
    </row>
    <row r="10" spans="1:8" x14ac:dyDescent="0.15">
      <c r="A10" s="122"/>
      <c r="B10" s="123"/>
      <c r="C10" s="124"/>
      <c r="D10" s="125">
        <v>23638</v>
      </c>
      <c r="E10" s="126"/>
      <c r="F10" s="127">
        <v>24096</v>
      </c>
      <c r="G10" s="128"/>
      <c r="H10" s="129"/>
    </row>
    <row r="11" spans="1:8" x14ac:dyDescent="0.15">
      <c r="A11" s="110" t="s">
        <v>524</v>
      </c>
      <c r="B11" s="115"/>
      <c r="C11" s="116"/>
      <c r="D11" s="117">
        <v>28726</v>
      </c>
      <c r="E11" s="118"/>
      <c r="F11" s="119">
        <v>44504</v>
      </c>
      <c r="G11" s="120"/>
      <c r="H11" s="121"/>
    </row>
    <row r="12" spans="1:8" x14ac:dyDescent="0.15">
      <c r="A12" s="122"/>
      <c r="B12" s="123"/>
      <c r="C12" s="130"/>
      <c r="D12" s="125">
        <v>15841</v>
      </c>
      <c r="E12" s="126"/>
      <c r="F12" s="127">
        <v>25876</v>
      </c>
      <c r="G12" s="128"/>
      <c r="H12" s="129"/>
    </row>
    <row r="13" spans="1:8" x14ac:dyDescent="0.15">
      <c r="A13" s="110"/>
      <c r="B13" s="115"/>
      <c r="C13" s="131"/>
      <c r="D13" s="132">
        <v>23729</v>
      </c>
      <c r="E13" s="133"/>
      <c r="F13" s="134">
        <v>48866</v>
      </c>
      <c r="G13" s="135"/>
      <c r="H13" s="121"/>
    </row>
    <row r="14" spans="1:8" x14ac:dyDescent="0.15">
      <c r="A14" s="122"/>
      <c r="B14" s="123"/>
      <c r="C14" s="124"/>
      <c r="D14" s="125">
        <v>13008</v>
      </c>
      <c r="E14" s="126"/>
      <c r="F14" s="127">
        <v>22824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5.2</v>
      </c>
      <c r="C19" s="136">
        <f>ROUND(VALUE(SUBSTITUTE(実質収支比率等に係る経年分析!G$48,"▲","-")),2)</f>
        <v>6.77</v>
      </c>
      <c r="D19" s="136">
        <f>ROUND(VALUE(SUBSTITUTE(実質収支比率等に係る経年分析!H$48,"▲","-")),2)</f>
        <v>3.3</v>
      </c>
      <c r="E19" s="136">
        <f>ROUND(VALUE(SUBSTITUTE(実質収支比率等に係る経年分析!I$48,"▲","-")),2)</f>
        <v>6.59</v>
      </c>
      <c r="F19" s="136">
        <f>ROUND(VALUE(SUBSTITUTE(実質収支比率等に係る経年分析!J$48,"▲","-")),2)</f>
        <v>4.26</v>
      </c>
    </row>
    <row r="20" spans="1:11" x14ac:dyDescent="0.15">
      <c r="A20" s="136" t="s">
        <v>43</v>
      </c>
      <c r="B20" s="136">
        <f>ROUND(VALUE(SUBSTITUTE(実質収支比率等に係る経年分析!F$47,"▲","-")),2)</f>
        <v>5.61</v>
      </c>
      <c r="C20" s="136">
        <f>ROUND(VALUE(SUBSTITUTE(実質収支比率等に係る経年分析!G$47,"▲","-")),2)</f>
        <v>8.1999999999999993</v>
      </c>
      <c r="D20" s="136">
        <f>ROUND(VALUE(SUBSTITUTE(実質収支比率等に係る経年分析!H$47,"▲","-")),2)</f>
        <v>9.2799999999999994</v>
      </c>
      <c r="E20" s="136">
        <f>ROUND(VALUE(SUBSTITUTE(実質収支比率等に係る経年分析!I$47,"▲","-")),2)</f>
        <v>8.41</v>
      </c>
      <c r="F20" s="136">
        <f>ROUND(VALUE(SUBSTITUTE(実質収支比率等に係る経年分析!J$47,"▲","-")),2)</f>
        <v>7.26</v>
      </c>
    </row>
    <row r="21" spans="1:11" x14ac:dyDescent="0.15">
      <c r="A21" s="136" t="s">
        <v>44</v>
      </c>
      <c r="B21" s="136">
        <f>IF(ISNUMBER(VALUE(SUBSTITUTE(実質収支比率等に係る経年分析!F$49,"▲","-"))),ROUND(VALUE(SUBSTITUTE(実質収支比率等に係る経年分析!F$49,"▲","-")),2),NA())</f>
        <v>4.51</v>
      </c>
      <c r="C21" s="136">
        <f>IF(ISNUMBER(VALUE(SUBSTITUTE(実質収支比率等に係る経年分析!G$49,"▲","-"))),ROUND(VALUE(SUBSTITUTE(実質収支比率等に係る経年分析!G$49,"▲","-")),2),NA())</f>
        <v>4.2699999999999996</v>
      </c>
      <c r="D21" s="136">
        <f>IF(ISNUMBER(VALUE(SUBSTITUTE(実質収支比率等に係る経年分析!H$49,"▲","-"))),ROUND(VALUE(SUBSTITUTE(実質収支比率等に係る経年分析!H$49,"▲","-")),2),NA())</f>
        <v>-2.44</v>
      </c>
      <c r="E21" s="136">
        <f>IF(ISNUMBER(VALUE(SUBSTITUTE(実質収支比率等に係る経年分析!I$49,"▲","-"))),ROUND(VALUE(SUBSTITUTE(実質収支比率等に係る経年分析!I$49,"▲","-")),2),NA())</f>
        <v>2.78</v>
      </c>
      <c r="F21" s="136">
        <f>IF(ISNUMBER(VALUE(SUBSTITUTE(実質収支比率等に係る経年分析!J$49,"▲","-"))),ROUND(VALUE(SUBSTITUTE(実質収支比率等に係る経年分析!J$49,"▲","-")),2),NA())</f>
        <v>-2.99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簡易水道事業特別会計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0.22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0.38</v>
      </c>
    </row>
    <row r="31" spans="1:11" x14ac:dyDescent="0.15">
      <c r="A31" s="137" t="str">
        <f>IF(連結実質赤字比率に係る赤字・黒字の構成分析!C$39="",NA(),連結実質赤字比率に係る赤字・黒字の構成分析!C$39)</f>
        <v>介護保険特別会計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0.59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0.28999999999999998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1.21</v>
      </c>
    </row>
    <row r="32" spans="1:11" x14ac:dyDescent="0.15">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4.12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2.4700000000000002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3.15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1.41</v>
      </c>
    </row>
    <row r="33" spans="1:16" x14ac:dyDescent="0.15">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5.93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7.34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3.74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7.01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4.67</v>
      </c>
    </row>
    <row r="34" spans="1:16" x14ac:dyDescent="0.15">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10.72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9.11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9.8699999999999992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10.050000000000001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10.65</v>
      </c>
    </row>
    <row r="35" spans="1:16" x14ac:dyDescent="0.15">
      <c r="A35" s="137" t="str">
        <f>IF(連結実質赤字比率に係る赤字・黒字の構成分析!C$35="",NA(),連結実質赤字比率に係る赤字・黒字の構成分析!C$35)</f>
        <v>住宅新築資金等貸付金特別会計</v>
      </c>
      <c r="B35" s="137">
        <f>IF(ROUND(VALUE(SUBSTITUTE(連結実質赤字比率に係る赤字・黒字の構成分析!F$35,"▲", "-")), 2) &lt; 0, ABS(ROUND(VALUE(SUBSTITUTE(連結実質赤字比率に係る赤字・黒字の構成分析!F$35,"▲", "-")), 2)), NA())</f>
        <v>0.72</v>
      </c>
      <c r="C35" s="137" t="e">
        <f>IF(ROUND(VALUE(SUBSTITUTE(連結実質赤字比率に係る赤字・黒字の構成分析!F$35,"▲", "-")), 2) &gt;= 0, ABS(ROUND(VALUE(SUBSTITUTE(連結実質赤字比率に係る赤字・黒字の構成分析!F$35,"▲", "-")), 2)), NA())</f>
        <v>#N/A</v>
      </c>
      <c r="D35" s="137">
        <f>IF(ROUND(VALUE(SUBSTITUTE(連結実質赤字比率に係る赤字・黒字の構成分析!G$35,"▲", "-")), 2) &lt; 0, ABS(ROUND(VALUE(SUBSTITUTE(連結実質赤字比率に係る赤字・黒字の構成分析!G$35,"▲", "-")), 2)), NA())</f>
        <v>0.57999999999999996</v>
      </c>
      <c r="E35" s="137" t="e">
        <f>IF(ROUND(VALUE(SUBSTITUTE(連結実質赤字比率に係る赤字・黒字の構成分析!G$35,"▲", "-")), 2) &gt;= 0, ABS(ROUND(VALUE(SUBSTITUTE(連結実質赤字比率に係る赤字・黒字の構成分析!G$35,"▲", "-")), 2)), NA())</f>
        <v>#N/A</v>
      </c>
      <c r="F35" s="137">
        <f>IF(ROUND(VALUE(SUBSTITUTE(連結実質赤字比率に係る赤字・黒字の構成分析!H$35,"▲", "-")), 2) &lt; 0, ABS(ROUND(VALUE(SUBSTITUTE(連結実質赤字比率に係る赤字・黒字の構成分析!H$35,"▲", "-")), 2)), NA())</f>
        <v>0.45</v>
      </c>
      <c r="G35" s="137" t="e">
        <f>IF(ROUND(VALUE(SUBSTITUTE(連結実質赤字比率に係る赤字・黒字の構成分析!H$35,"▲", "-")), 2) &gt;= 0, ABS(ROUND(VALUE(SUBSTITUTE(連結実質赤字比率に係る赤字・黒字の構成分析!H$35,"▲", "-")), 2)), NA())</f>
        <v>#N/A</v>
      </c>
      <c r="H35" s="137">
        <f>IF(ROUND(VALUE(SUBSTITUTE(連結実質赤字比率に係る赤字・黒字の構成分析!I$35,"▲", "-")), 2) &lt; 0, ABS(ROUND(VALUE(SUBSTITUTE(連結実質赤字比率に係る赤字・黒字の構成分析!I$35,"▲", "-")), 2)), NA())</f>
        <v>0.42</v>
      </c>
      <c r="I35" s="137" t="e">
        <f>IF(ROUND(VALUE(SUBSTITUTE(連結実質赤字比率に係る赤字・黒字の構成分析!I$35,"▲", "-")), 2) &gt;= 0, ABS(ROUND(VALUE(SUBSTITUTE(連結実質赤字比率に係る赤字・黒字の構成分析!I$35,"▲", "-")), 2)), NA())</f>
        <v>#N/A</v>
      </c>
      <c r="J35" s="137">
        <f>IF(ROUND(VALUE(SUBSTITUTE(連結実質赤字比率に係る赤字・黒字の構成分析!J$35,"▲", "-")), 2) &lt; 0, ABS(ROUND(VALUE(SUBSTITUTE(連結実質赤字比率に係る赤字・黒字の構成分析!J$35,"▲", "-")), 2)), NA())</f>
        <v>0.41</v>
      </c>
      <c r="K35" s="137" t="e">
        <f>IF(ROUND(VALUE(SUBSTITUTE(連結実質赤字比率に係る赤字・黒字の構成分析!J$35,"▲", "-")), 2) &gt;= 0, ABS(ROUND(VALUE(SUBSTITUTE(連結実質赤字比率に係る赤字・黒字の構成分析!J$35,"▲", "-")), 2)), NA())</f>
        <v>#N/A</v>
      </c>
    </row>
    <row r="36" spans="1:16" x14ac:dyDescent="0.15">
      <c r="A36" s="137" t="str">
        <f>IF(連結実質赤字比率に係る赤字・黒字の構成分析!C$34="",NA(),連結実質赤字比率に係る赤字・黒字の構成分析!C$34)</f>
        <v>駐車場事業特別会計</v>
      </c>
      <c r="B36" s="137">
        <f>IF(ROUND(VALUE(SUBSTITUTE(連結実質赤字比率に係る赤字・黒字の構成分析!F$34,"▲", "-")), 2) &lt; 0, ABS(ROUND(VALUE(SUBSTITUTE(連結実質赤字比率に係る赤字・黒字の構成分析!F$34,"▲", "-")), 2)), NA())</f>
        <v>0.54</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0.66</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0.82</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0.97</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0.97</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2210</v>
      </c>
      <c r="E42" s="138"/>
      <c r="F42" s="138"/>
      <c r="G42" s="138">
        <f>'実質公債費比率（分子）の構造'!L$52</f>
        <v>2202</v>
      </c>
      <c r="H42" s="138"/>
      <c r="I42" s="138"/>
      <c r="J42" s="138">
        <f>'実質公債費比率（分子）の構造'!M$52</f>
        <v>2214</v>
      </c>
      <c r="K42" s="138"/>
      <c r="L42" s="138"/>
      <c r="M42" s="138">
        <f>'実質公債費比率（分子）の構造'!N$52</f>
        <v>2163</v>
      </c>
      <c r="N42" s="138"/>
      <c r="O42" s="138"/>
      <c r="P42" s="138">
        <f>'実質公債費比率（分子）の構造'!O$52</f>
        <v>2273</v>
      </c>
    </row>
    <row r="43" spans="1:16" x14ac:dyDescent="0.15">
      <c r="A43" s="138" t="s">
        <v>52</v>
      </c>
      <c r="B43" s="138">
        <f>'実質公債費比率（分子）の構造'!K$51</f>
        <v>1</v>
      </c>
      <c r="C43" s="138"/>
      <c r="D43" s="138"/>
      <c r="E43" s="138">
        <f>'実質公債費比率（分子）の構造'!L$51</f>
        <v>1</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t="str">
        <f>'実質公債費比率（分子）の構造'!K$49</f>
        <v>-</v>
      </c>
      <c r="C45" s="138"/>
      <c r="D45" s="138"/>
      <c r="E45" s="138" t="str">
        <f>'実質公債費比率（分子）の構造'!L$49</f>
        <v>-</v>
      </c>
      <c r="F45" s="138"/>
      <c r="G45" s="138"/>
      <c r="H45" s="138">
        <f>'実質公債費比率（分子）の構造'!M$49</f>
        <v>0</v>
      </c>
      <c r="I45" s="138"/>
      <c r="J45" s="138"/>
      <c r="K45" s="138">
        <f>'実質公債費比率（分子）の構造'!N$49</f>
        <v>0</v>
      </c>
      <c r="L45" s="138"/>
      <c r="M45" s="138"/>
      <c r="N45" s="138">
        <f>'実質公債費比率（分子）の構造'!O$49</f>
        <v>17</v>
      </c>
      <c r="O45" s="138"/>
      <c r="P45" s="138"/>
    </row>
    <row r="46" spans="1:16" x14ac:dyDescent="0.15">
      <c r="A46" s="138" t="s">
        <v>55</v>
      </c>
      <c r="B46" s="138">
        <f>'実質公債費比率（分子）の構造'!K$48</f>
        <v>450</v>
      </c>
      <c r="C46" s="138"/>
      <c r="D46" s="138"/>
      <c r="E46" s="138">
        <f>'実質公債費比率（分子）の構造'!L$48</f>
        <v>447</v>
      </c>
      <c r="F46" s="138"/>
      <c r="G46" s="138"/>
      <c r="H46" s="138">
        <f>'実質公債費比率（分子）の構造'!M$48</f>
        <v>450</v>
      </c>
      <c r="I46" s="138"/>
      <c r="J46" s="138"/>
      <c r="K46" s="138">
        <f>'実質公債費比率（分子）の構造'!N$48</f>
        <v>450</v>
      </c>
      <c r="L46" s="138"/>
      <c r="M46" s="138"/>
      <c r="N46" s="138">
        <f>'実質公債費比率（分子）の構造'!O$48</f>
        <v>458</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2746</v>
      </c>
      <c r="C49" s="138"/>
      <c r="D49" s="138"/>
      <c r="E49" s="138">
        <f>'実質公債費比率（分子）の構造'!L$45</f>
        <v>2699</v>
      </c>
      <c r="F49" s="138"/>
      <c r="G49" s="138"/>
      <c r="H49" s="138">
        <f>'実質公債費比率（分子）の構造'!M$45</f>
        <v>2894</v>
      </c>
      <c r="I49" s="138"/>
      <c r="J49" s="138"/>
      <c r="K49" s="138">
        <f>'実質公債費比率（分子）の構造'!N$45</f>
        <v>2741</v>
      </c>
      <c r="L49" s="138"/>
      <c r="M49" s="138"/>
      <c r="N49" s="138">
        <f>'実質公債費比率（分子）の構造'!O$45</f>
        <v>2592</v>
      </c>
      <c r="O49" s="138"/>
      <c r="P49" s="138"/>
    </row>
    <row r="50" spans="1:16" x14ac:dyDescent="0.15">
      <c r="A50" s="138" t="s">
        <v>59</v>
      </c>
      <c r="B50" s="138" t="e">
        <f>NA()</f>
        <v>#N/A</v>
      </c>
      <c r="C50" s="138">
        <f>IF(ISNUMBER('実質公債費比率（分子）の構造'!K$53),'実質公債費比率（分子）の構造'!K$53,NA())</f>
        <v>987</v>
      </c>
      <c r="D50" s="138" t="e">
        <f>NA()</f>
        <v>#N/A</v>
      </c>
      <c r="E50" s="138" t="e">
        <f>NA()</f>
        <v>#N/A</v>
      </c>
      <c r="F50" s="138">
        <f>IF(ISNUMBER('実質公債費比率（分子）の構造'!L$53),'実質公債費比率（分子）の構造'!L$53,NA())</f>
        <v>945</v>
      </c>
      <c r="G50" s="138" t="e">
        <f>NA()</f>
        <v>#N/A</v>
      </c>
      <c r="H50" s="138" t="e">
        <f>NA()</f>
        <v>#N/A</v>
      </c>
      <c r="I50" s="138">
        <f>IF(ISNUMBER('実質公債費比率（分子）の構造'!M$53),'実質公債費比率（分子）の構造'!M$53,NA())</f>
        <v>1130</v>
      </c>
      <c r="J50" s="138" t="e">
        <f>NA()</f>
        <v>#N/A</v>
      </c>
      <c r="K50" s="138" t="e">
        <f>NA()</f>
        <v>#N/A</v>
      </c>
      <c r="L50" s="138">
        <f>IF(ISNUMBER('実質公債費比率（分子）の構造'!N$53),'実質公債費比率（分子）の構造'!N$53,NA())</f>
        <v>1028</v>
      </c>
      <c r="M50" s="138" t="e">
        <f>NA()</f>
        <v>#N/A</v>
      </c>
      <c r="N50" s="138" t="e">
        <f>NA()</f>
        <v>#N/A</v>
      </c>
      <c r="O50" s="138">
        <f>IF(ISNUMBER('実質公債費比率（分子）の構造'!O$53),'実質公債費比率（分子）の構造'!O$53,NA())</f>
        <v>794</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19544</v>
      </c>
      <c r="E56" s="137"/>
      <c r="F56" s="137"/>
      <c r="G56" s="137">
        <f>'将来負担比率（分子）の構造'!J$52</f>
        <v>19190</v>
      </c>
      <c r="H56" s="137"/>
      <c r="I56" s="137"/>
      <c r="J56" s="137">
        <f>'将来負担比率（分子）の構造'!K$52</f>
        <v>18765</v>
      </c>
      <c r="K56" s="137"/>
      <c r="L56" s="137"/>
      <c r="M56" s="137">
        <f>'将来負担比率（分子）の構造'!L$52</f>
        <v>19004</v>
      </c>
      <c r="N56" s="137"/>
      <c r="O56" s="137"/>
      <c r="P56" s="137">
        <f>'将来負担比率（分子）の構造'!M$52</f>
        <v>18764</v>
      </c>
    </row>
    <row r="57" spans="1:16" x14ac:dyDescent="0.15">
      <c r="A57" s="137" t="s">
        <v>36</v>
      </c>
      <c r="B57" s="137"/>
      <c r="C57" s="137"/>
      <c r="D57" s="137">
        <f>'将来負担比率（分子）の構造'!I$51</f>
        <v>5812</v>
      </c>
      <c r="E57" s="137"/>
      <c r="F57" s="137"/>
      <c r="G57" s="137">
        <f>'将来負担比率（分子）の構造'!J$51</f>
        <v>5186</v>
      </c>
      <c r="H57" s="137"/>
      <c r="I57" s="137"/>
      <c r="J57" s="137">
        <f>'将来負担比率（分子）の構造'!K$51</f>
        <v>4911</v>
      </c>
      <c r="K57" s="137"/>
      <c r="L57" s="137"/>
      <c r="M57" s="137">
        <f>'将来負担比率（分子）の構造'!L$51</f>
        <v>4739</v>
      </c>
      <c r="N57" s="137"/>
      <c r="O57" s="137"/>
      <c r="P57" s="137">
        <f>'将来負担比率（分子）の構造'!M$51</f>
        <v>4480</v>
      </c>
    </row>
    <row r="58" spans="1:16" x14ac:dyDescent="0.15">
      <c r="A58" s="137" t="s">
        <v>35</v>
      </c>
      <c r="B58" s="137"/>
      <c r="C58" s="137"/>
      <c r="D58" s="137">
        <f>'将来負担比率（分子）の構造'!I$50</f>
        <v>1870</v>
      </c>
      <c r="E58" s="137"/>
      <c r="F58" s="137"/>
      <c r="G58" s="137">
        <f>'将来負担比率（分子）の構造'!J$50</f>
        <v>2593</v>
      </c>
      <c r="H58" s="137"/>
      <c r="I58" s="137"/>
      <c r="J58" s="137">
        <f>'将来負担比率（分子）の構造'!K$50</f>
        <v>2637</v>
      </c>
      <c r="K58" s="137"/>
      <c r="L58" s="137"/>
      <c r="M58" s="137">
        <f>'将来負担比率（分子）の構造'!L$50</f>
        <v>2690</v>
      </c>
      <c r="N58" s="137"/>
      <c r="O58" s="137"/>
      <c r="P58" s="137">
        <f>'将来負担比率（分子）の構造'!M$50</f>
        <v>2304</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1650</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4329</v>
      </c>
      <c r="C62" s="137"/>
      <c r="D62" s="137"/>
      <c r="E62" s="137">
        <f>'将来負担比率（分子）の構造'!J$45</f>
        <v>3660</v>
      </c>
      <c r="F62" s="137"/>
      <c r="G62" s="137"/>
      <c r="H62" s="137">
        <f>'将来負担比率（分子）の構造'!K$45</f>
        <v>3349</v>
      </c>
      <c r="I62" s="137"/>
      <c r="J62" s="137"/>
      <c r="K62" s="137">
        <f>'将来負担比率（分子）の構造'!L$45</f>
        <v>3209</v>
      </c>
      <c r="L62" s="137"/>
      <c r="M62" s="137"/>
      <c r="N62" s="137">
        <f>'将来負担比率（分子）の構造'!M$45</f>
        <v>2967</v>
      </c>
      <c r="O62" s="137"/>
      <c r="P62" s="137"/>
    </row>
    <row r="63" spans="1:16" x14ac:dyDescent="0.15">
      <c r="A63" s="137" t="s">
        <v>28</v>
      </c>
      <c r="B63" s="137" t="str">
        <f>'将来負担比率（分子）の構造'!I$44</f>
        <v>-</v>
      </c>
      <c r="C63" s="137"/>
      <c r="D63" s="137"/>
      <c r="E63" s="137" t="str">
        <f>'将来負担比率（分子）の構造'!J$44</f>
        <v>-</v>
      </c>
      <c r="F63" s="137"/>
      <c r="G63" s="137"/>
      <c r="H63" s="137">
        <f>'将来負担比率（分子）の構造'!K$44</f>
        <v>144</v>
      </c>
      <c r="I63" s="137"/>
      <c r="J63" s="137"/>
      <c r="K63" s="137">
        <f>'将来負担比率（分子）の構造'!L$44</f>
        <v>457</v>
      </c>
      <c r="L63" s="137"/>
      <c r="M63" s="137"/>
      <c r="N63" s="137">
        <f>'将来負担比率（分子）の構造'!M$44</f>
        <v>1064</v>
      </c>
      <c r="O63" s="137"/>
      <c r="P63" s="137"/>
    </row>
    <row r="64" spans="1:16" x14ac:dyDescent="0.15">
      <c r="A64" s="137" t="s">
        <v>27</v>
      </c>
      <c r="B64" s="137">
        <f>'将来負担比率（分子）の構造'!I$43</f>
        <v>9438</v>
      </c>
      <c r="C64" s="137"/>
      <c r="D64" s="137"/>
      <c r="E64" s="137">
        <f>'将来負担比率（分子）の構造'!J$43</f>
        <v>9385</v>
      </c>
      <c r="F64" s="137"/>
      <c r="G64" s="137"/>
      <c r="H64" s="137">
        <f>'将来負担比率（分子）の構造'!K$43</f>
        <v>9294</v>
      </c>
      <c r="I64" s="137"/>
      <c r="J64" s="137"/>
      <c r="K64" s="137">
        <f>'将来負担比率（分子）の構造'!L$43</f>
        <v>9036</v>
      </c>
      <c r="L64" s="137"/>
      <c r="M64" s="137"/>
      <c r="N64" s="137">
        <f>'将来負担比率（分子）の構造'!M$43</f>
        <v>8834</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23261</v>
      </c>
      <c r="C66" s="137"/>
      <c r="D66" s="137"/>
      <c r="E66" s="137">
        <f>'将来負担比率（分子）の構造'!J$41</f>
        <v>24038</v>
      </c>
      <c r="F66" s="137"/>
      <c r="G66" s="137"/>
      <c r="H66" s="137">
        <f>'将来負担比率（分子）の構造'!K$41</f>
        <v>22824</v>
      </c>
      <c r="I66" s="137"/>
      <c r="J66" s="137"/>
      <c r="K66" s="137">
        <f>'将来負担比率（分子）の構造'!L$41</f>
        <v>22385</v>
      </c>
      <c r="L66" s="137"/>
      <c r="M66" s="137"/>
      <c r="N66" s="137">
        <f>'将来負担比率（分子）の構造'!M$41</f>
        <v>21290</v>
      </c>
      <c r="O66" s="137"/>
      <c r="P66" s="137"/>
    </row>
    <row r="67" spans="1:16" x14ac:dyDescent="0.15">
      <c r="A67" s="137" t="s">
        <v>63</v>
      </c>
      <c r="B67" s="137" t="e">
        <f>NA()</f>
        <v>#N/A</v>
      </c>
      <c r="C67" s="137">
        <f>IF(ISNUMBER('将来負担比率（分子）の構造'!I$53), IF('将来負担比率（分子）の構造'!I$53 &lt; 0, 0, '将来負担比率（分子）の構造'!I$53), NA())</f>
        <v>11453</v>
      </c>
      <c r="D67" s="137" t="e">
        <f>NA()</f>
        <v>#N/A</v>
      </c>
      <c r="E67" s="137" t="e">
        <f>NA()</f>
        <v>#N/A</v>
      </c>
      <c r="F67" s="137">
        <f>IF(ISNUMBER('将来負担比率（分子）の構造'!J$53), IF('将来負担比率（分子）の構造'!J$53 &lt; 0, 0, '将来負担比率（分子）の構造'!J$53), NA())</f>
        <v>10113</v>
      </c>
      <c r="G67" s="137" t="e">
        <f>NA()</f>
        <v>#N/A</v>
      </c>
      <c r="H67" s="137" t="e">
        <f>NA()</f>
        <v>#N/A</v>
      </c>
      <c r="I67" s="137">
        <f>IF(ISNUMBER('将来負担比率（分子）の構造'!K$53), IF('将来負担比率（分子）の構造'!K$53 &lt; 0, 0, '将来負担比率（分子）の構造'!K$53), NA())</f>
        <v>9299</v>
      </c>
      <c r="J67" s="137" t="e">
        <f>NA()</f>
        <v>#N/A</v>
      </c>
      <c r="K67" s="137" t="e">
        <f>NA()</f>
        <v>#N/A</v>
      </c>
      <c r="L67" s="137">
        <f>IF(ISNUMBER('将来負担比率（分子）の構造'!L$53), IF('将来負担比率（分子）の構造'!L$53 &lt; 0, 0, '将来負担比率（分子）の構造'!L$53), NA())</f>
        <v>8655</v>
      </c>
      <c r="M67" s="137" t="e">
        <f>NA()</f>
        <v>#N/A</v>
      </c>
      <c r="N67" s="137" t="e">
        <f>NA()</f>
        <v>#N/A</v>
      </c>
      <c r="O67" s="137">
        <f>IF(ISNUMBER('将来負担比率（分子）の構造'!M$53), IF('将来負担比率（分子）の構造'!M$53 &lt; 0, 0, '将来負担比率（分子）の構造'!M$53), NA())</f>
        <v>8608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207</v>
      </c>
      <c r="C5" s="708"/>
      <c r="D5" s="708"/>
      <c r="E5" s="708"/>
      <c r="F5" s="708"/>
      <c r="G5" s="708"/>
      <c r="H5" s="708"/>
      <c r="I5" s="708"/>
      <c r="J5" s="708"/>
      <c r="K5" s="708"/>
      <c r="L5" s="708"/>
      <c r="M5" s="708"/>
      <c r="N5" s="708"/>
      <c r="O5" s="708"/>
      <c r="P5" s="708"/>
      <c r="Q5" s="709"/>
      <c r="R5" s="670">
        <v>6263521</v>
      </c>
      <c r="S5" s="671"/>
      <c r="T5" s="671"/>
      <c r="U5" s="671"/>
      <c r="V5" s="671"/>
      <c r="W5" s="671"/>
      <c r="X5" s="671"/>
      <c r="Y5" s="718"/>
      <c r="Z5" s="731">
        <v>26.6</v>
      </c>
      <c r="AA5" s="731"/>
      <c r="AB5" s="731"/>
      <c r="AC5" s="731"/>
      <c r="AD5" s="732">
        <v>5819149</v>
      </c>
      <c r="AE5" s="732"/>
      <c r="AF5" s="732"/>
      <c r="AG5" s="732"/>
      <c r="AH5" s="732"/>
      <c r="AI5" s="732"/>
      <c r="AJ5" s="732"/>
      <c r="AK5" s="732"/>
      <c r="AL5" s="719">
        <v>49.5</v>
      </c>
      <c r="AM5" s="688"/>
      <c r="AN5" s="688"/>
      <c r="AO5" s="720"/>
      <c r="AP5" s="707" t="s">
        <v>208</v>
      </c>
      <c r="AQ5" s="708"/>
      <c r="AR5" s="708"/>
      <c r="AS5" s="708"/>
      <c r="AT5" s="708"/>
      <c r="AU5" s="708"/>
      <c r="AV5" s="708"/>
      <c r="AW5" s="708"/>
      <c r="AX5" s="708"/>
      <c r="AY5" s="708"/>
      <c r="AZ5" s="708"/>
      <c r="BA5" s="708"/>
      <c r="BB5" s="708"/>
      <c r="BC5" s="708"/>
      <c r="BD5" s="708"/>
      <c r="BE5" s="708"/>
      <c r="BF5" s="709"/>
      <c r="BG5" s="620">
        <v>5819149</v>
      </c>
      <c r="BH5" s="621"/>
      <c r="BI5" s="621"/>
      <c r="BJ5" s="621"/>
      <c r="BK5" s="621"/>
      <c r="BL5" s="621"/>
      <c r="BM5" s="621"/>
      <c r="BN5" s="622"/>
      <c r="BO5" s="673">
        <v>92.9</v>
      </c>
      <c r="BP5" s="673"/>
      <c r="BQ5" s="673"/>
      <c r="BR5" s="673"/>
      <c r="BS5" s="674">
        <v>36169</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209</v>
      </c>
      <c r="CS5" s="726"/>
      <c r="CT5" s="726"/>
      <c r="CU5" s="726"/>
      <c r="CV5" s="726"/>
      <c r="CW5" s="726"/>
      <c r="CX5" s="726"/>
      <c r="CY5" s="727"/>
      <c r="CZ5" s="725" t="s">
        <v>201</v>
      </c>
      <c r="DA5" s="726"/>
      <c r="DB5" s="726"/>
      <c r="DC5" s="727"/>
      <c r="DD5" s="725" t="s">
        <v>210</v>
      </c>
      <c r="DE5" s="726"/>
      <c r="DF5" s="726"/>
      <c r="DG5" s="726"/>
      <c r="DH5" s="726"/>
      <c r="DI5" s="726"/>
      <c r="DJ5" s="726"/>
      <c r="DK5" s="726"/>
      <c r="DL5" s="726"/>
      <c r="DM5" s="726"/>
      <c r="DN5" s="726"/>
      <c r="DO5" s="726"/>
      <c r="DP5" s="727"/>
      <c r="DQ5" s="725" t="s">
        <v>211</v>
      </c>
      <c r="DR5" s="726"/>
      <c r="DS5" s="726"/>
      <c r="DT5" s="726"/>
      <c r="DU5" s="726"/>
      <c r="DV5" s="726"/>
      <c r="DW5" s="726"/>
      <c r="DX5" s="726"/>
      <c r="DY5" s="726"/>
      <c r="DZ5" s="726"/>
      <c r="EA5" s="726"/>
      <c r="EB5" s="726"/>
      <c r="EC5" s="727"/>
    </row>
    <row r="6" spans="2:143" ht="11.25" customHeight="1" x14ac:dyDescent="0.15">
      <c r="B6" s="617" t="s">
        <v>212</v>
      </c>
      <c r="C6" s="618"/>
      <c r="D6" s="618"/>
      <c r="E6" s="618"/>
      <c r="F6" s="618"/>
      <c r="G6" s="618"/>
      <c r="H6" s="618"/>
      <c r="I6" s="618"/>
      <c r="J6" s="618"/>
      <c r="K6" s="618"/>
      <c r="L6" s="618"/>
      <c r="M6" s="618"/>
      <c r="N6" s="618"/>
      <c r="O6" s="618"/>
      <c r="P6" s="618"/>
      <c r="Q6" s="619"/>
      <c r="R6" s="620">
        <v>154984</v>
      </c>
      <c r="S6" s="621"/>
      <c r="T6" s="621"/>
      <c r="U6" s="621"/>
      <c r="V6" s="621"/>
      <c r="W6" s="621"/>
      <c r="X6" s="621"/>
      <c r="Y6" s="622"/>
      <c r="Z6" s="673">
        <v>0.7</v>
      </c>
      <c r="AA6" s="673"/>
      <c r="AB6" s="673"/>
      <c r="AC6" s="673"/>
      <c r="AD6" s="674">
        <v>154984</v>
      </c>
      <c r="AE6" s="674"/>
      <c r="AF6" s="674"/>
      <c r="AG6" s="674"/>
      <c r="AH6" s="674"/>
      <c r="AI6" s="674"/>
      <c r="AJ6" s="674"/>
      <c r="AK6" s="674"/>
      <c r="AL6" s="643">
        <v>1.3</v>
      </c>
      <c r="AM6" s="675"/>
      <c r="AN6" s="675"/>
      <c r="AO6" s="676"/>
      <c r="AP6" s="617" t="s">
        <v>213</v>
      </c>
      <c r="AQ6" s="618"/>
      <c r="AR6" s="618"/>
      <c r="AS6" s="618"/>
      <c r="AT6" s="618"/>
      <c r="AU6" s="618"/>
      <c r="AV6" s="618"/>
      <c r="AW6" s="618"/>
      <c r="AX6" s="618"/>
      <c r="AY6" s="618"/>
      <c r="AZ6" s="618"/>
      <c r="BA6" s="618"/>
      <c r="BB6" s="618"/>
      <c r="BC6" s="618"/>
      <c r="BD6" s="618"/>
      <c r="BE6" s="618"/>
      <c r="BF6" s="619"/>
      <c r="BG6" s="620">
        <v>5819149</v>
      </c>
      <c r="BH6" s="621"/>
      <c r="BI6" s="621"/>
      <c r="BJ6" s="621"/>
      <c r="BK6" s="621"/>
      <c r="BL6" s="621"/>
      <c r="BM6" s="621"/>
      <c r="BN6" s="622"/>
      <c r="BO6" s="673">
        <v>92.9</v>
      </c>
      <c r="BP6" s="673"/>
      <c r="BQ6" s="673"/>
      <c r="BR6" s="673"/>
      <c r="BS6" s="674">
        <v>36169</v>
      </c>
      <c r="BT6" s="674"/>
      <c r="BU6" s="674"/>
      <c r="BV6" s="674"/>
      <c r="BW6" s="674"/>
      <c r="BX6" s="674"/>
      <c r="BY6" s="674"/>
      <c r="BZ6" s="674"/>
      <c r="CA6" s="674"/>
      <c r="CB6" s="710"/>
      <c r="CD6" s="677" t="s">
        <v>214</v>
      </c>
      <c r="CE6" s="678"/>
      <c r="CF6" s="678"/>
      <c r="CG6" s="678"/>
      <c r="CH6" s="678"/>
      <c r="CI6" s="678"/>
      <c r="CJ6" s="678"/>
      <c r="CK6" s="678"/>
      <c r="CL6" s="678"/>
      <c r="CM6" s="678"/>
      <c r="CN6" s="678"/>
      <c r="CO6" s="678"/>
      <c r="CP6" s="678"/>
      <c r="CQ6" s="679"/>
      <c r="CR6" s="620">
        <v>221577</v>
      </c>
      <c r="CS6" s="621"/>
      <c r="CT6" s="621"/>
      <c r="CU6" s="621"/>
      <c r="CV6" s="621"/>
      <c r="CW6" s="621"/>
      <c r="CX6" s="621"/>
      <c r="CY6" s="622"/>
      <c r="CZ6" s="673">
        <v>1</v>
      </c>
      <c r="DA6" s="673"/>
      <c r="DB6" s="673"/>
      <c r="DC6" s="673"/>
      <c r="DD6" s="626" t="s">
        <v>215</v>
      </c>
      <c r="DE6" s="621"/>
      <c r="DF6" s="621"/>
      <c r="DG6" s="621"/>
      <c r="DH6" s="621"/>
      <c r="DI6" s="621"/>
      <c r="DJ6" s="621"/>
      <c r="DK6" s="621"/>
      <c r="DL6" s="621"/>
      <c r="DM6" s="621"/>
      <c r="DN6" s="621"/>
      <c r="DO6" s="621"/>
      <c r="DP6" s="622"/>
      <c r="DQ6" s="626">
        <v>221577</v>
      </c>
      <c r="DR6" s="621"/>
      <c r="DS6" s="621"/>
      <c r="DT6" s="621"/>
      <c r="DU6" s="621"/>
      <c r="DV6" s="621"/>
      <c r="DW6" s="621"/>
      <c r="DX6" s="621"/>
      <c r="DY6" s="621"/>
      <c r="DZ6" s="621"/>
      <c r="EA6" s="621"/>
      <c r="EB6" s="621"/>
      <c r="EC6" s="656"/>
    </row>
    <row r="7" spans="2:143" ht="11.25" customHeight="1" x14ac:dyDescent="0.15">
      <c r="B7" s="617" t="s">
        <v>216</v>
      </c>
      <c r="C7" s="618"/>
      <c r="D7" s="618"/>
      <c r="E7" s="618"/>
      <c r="F7" s="618"/>
      <c r="G7" s="618"/>
      <c r="H7" s="618"/>
      <c r="I7" s="618"/>
      <c r="J7" s="618"/>
      <c r="K7" s="618"/>
      <c r="L7" s="618"/>
      <c r="M7" s="618"/>
      <c r="N7" s="618"/>
      <c r="O7" s="618"/>
      <c r="P7" s="618"/>
      <c r="Q7" s="619"/>
      <c r="R7" s="620">
        <v>11927</v>
      </c>
      <c r="S7" s="621"/>
      <c r="T7" s="621"/>
      <c r="U7" s="621"/>
      <c r="V7" s="621"/>
      <c r="W7" s="621"/>
      <c r="X7" s="621"/>
      <c r="Y7" s="622"/>
      <c r="Z7" s="673">
        <v>0.1</v>
      </c>
      <c r="AA7" s="673"/>
      <c r="AB7" s="673"/>
      <c r="AC7" s="673"/>
      <c r="AD7" s="674">
        <v>11927</v>
      </c>
      <c r="AE7" s="674"/>
      <c r="AF7" s="674"/>
      <c r="AG7" s="674"/>
      <c r="AH7" s="674"/>
      <c r="AI7" s="674"/>
      <c r="AJ7" s="674"/>
      <c r="AK7" s="674"/>
      <c r="AL7" s="643">
        <v>0.1</v>
      </c>
      <c r="AM7" s="675"/>
      <c r="AN7" s="675"/>
      <c r="AO7" s="676"/>
      <c r="AP7" s="617" t="s">
        <v>217</v>
      </c>
      <c r="AQ7" s="618"/>
      <c r="AR7" s="618"/>
      <c r="AS7" s="618"/>
      <c r="AT7" s="618"/>
      <c r="AU7" s="618"/>
      <c r="AV7" s="618"/>
      <c r="AW7" s="618"/>
      <c r="AX7" s="618"/>
      <c r="AY7" s="618"/>
      <c r="AZ7" s="618"/>
      <c r="BA7" s="618"/>
      <c r="BB7" s="618"/>
      <c r="BC7" s="618"/>
      <c r="BD7" s="618"/>
      <c r="BE7" s="618"/>
      <c r="BF7" s="619"/>
      <c r="BG7" s="620">
        <v>2765217</v>
      </c>
      <c r="BH7" s="621"/>
      <c r="BI7" s="621"/>
      <c r="BJ7" s="621"/>
      <c r="BK7" s="621"/>
      <c r="BL7" s="621"/>
      <c r="BM7" s="621"/>
      <c r="BN7" s="622"/>
      <c r="BO7" s="673">
        <v>44.1</v>
      </c>
      <c r="BP7" s="673"/>
      <c r="BQ7" s="673"/>
      <c r="BR7" s="673"/>
      <c r="BS7" s="674">
        <v>36169</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3077551</v>
      </c>
      <c r="CS7" s="621"/>
      <c r="CT7" s="621"/>
      <c r="CU7" s="621"/>
      <c r="CV7" s="621"/>
      <c r="CW7" s="621"/>
      <c r="CX7" s="621"/>
      <c r="CY7" s="622"/>
      <c r="CZ7" s="673">
        <v>13.4</v>
      </c>
      <c r="DA7" s="673"/>
      <c r="DB7" s="673"/>
      <c r="DC7" s="673"/>
      <c r="DD7" s="626">
        <v>275140</v>
      </c>
      <c r="DE7" s="621"/>
      <c r="DF7" s="621"/>
      <c r="DG7" s="621"/>
      <c r="DH7" s="621"/>
      <c r="DI7" s="621"/>
      <c r="DJ7" s="621"/>
      <c r="DK7" s="621"/>
      <c r="DL7" s="621"/>
      <c r="DM7" s="621"/>
      <c r="DN7" s="621"/>
      <c r="DO7" s="621"/>
      <c r="DP7" s="622"/>
      <c r="DQ7" s="626">
        <v>2279521</v>
      </c>
      <c r="DR7" s="621"/>
      <c r="DS7" s="621"/>
      <c r="DT7" s="621"/>
      <c r="DU7" s="621"/>
      <c r="DV7" s="621"/>
      <c r="DW7" s="621"/>
      <c r="DX7" s="621"/>
      <c r="DY7" s="621"/>
      <c r="DZ7" s="621"/>
      <c r="EA7" s="621"/>
      <c r="EB7" s="621"/>
      <c r="EC7" s="656"/>
    </row>
    <row r="8" spans="2:143" ht="11.25" customHeight="1" x14ac:dyDescent="0.15">
      <c r="B8" s="617" t="s">
        <v>219</v>
      </c>
      <c r="C8" s="618"/>
      <c r="D8" s="618"/>
      <c r="E8" s="618"/>
      <c r="F8" s="618"/>
      <c r="G8" s="618"/>
      <c r="H8" s="618"/>
      <c r="I8" s="618"/>
      <c r="J8" s="618"/>
      <c r="K8" s="618"/>
      <c r="L8" s="618"/>
      <c r="M8" s="618"/>
      <c r="N8" s="618"/>
      <c r="O8" s="618"/>
      <c r="P8" s="618"/>
      <c r="Q8" s="619"/>
      <c r="R8" s="620">
        <v>45913</v>
      </c>
      <c r="S8" s="621"/>
      <c r="T8" s="621"/>
      <c r="U8" s="621"/>
      <c r="V8" s="621"/>
      <c r="W8" s="621"/>
      <c r="X8" s="621"/>
      <c r="Y8" s="622"/>
      <c r="Z8" s="673">
        <v>0.2</v>
      </c>
      <c r="AA8" s="673"/>
      <c r="AB8" s="673"/>
      <c r="AC8" s="673"/>
      <c r="AD8" s="674">
        <v>45913</v>
      </c>
      <c r="AE8" s="674"/>
      <c r="AF8" s="674"/>
      <c r="AG8" s="674"/>
      <c r="AH8" s="674"/>
      <c r="AI8" s="674"/>
      <c r="AJ8" s="674"/>
      <c r="AK8" s="674"/>
      <c r="AL8" s="643">
        <v>0.4</v>
      </c>
      <c r="AM8" s="675"/>
      <c r="AN8" s="675"/>
      <c r="AO8" s="676"/>
      <c r="AP8" s="617" t="s">
        <v>220</v>
      </c>
      <c r="AQ8" s="618"/>
      <c r="AR8" s="618"/>
      <c r="AS8" s="618"/>
      <c r="AT8" s="618"/>
      <c r="AU8" s="618"/>
      <c r="AV8" s="618"/>
      <c r="AW8" s="618"/>
      <c r="AX8" s="618"/>
      <c r="AY8" s="618"/>
      <c r="AZ8" s="618"/>
      <c r="BA8" s="618"/>
      <c r="BB8" s="618"/>
      <c r="BC8" s="618"/>
      <c r="BD8" s="618"/>
      <c r="BE8" s="618"/>
      <c r="BF8" s="619"/>
      <c r="BG8" s="620">
        <v>90649</v>
      </c>
      <c r="BH8" s="621"/>
      <c r="BI8" s="621"/>
      <c r="BJ8" s="621"/>
      <c r="BK8" s="621"/>
      <c r="BL8" s="621"/>
      <c r="BM8" s="621"/>
      <c r="BN8" s="622"/>
      <c r="BO8" s="673">
        <v>1.4</v>
      </c>
      <c r="BP8" s="673"/>
      <c r="BQ8" s="673"/>
      <c r="BR8" s="673"/>
      <c r="BS8" s="626" t="s">
        <v>112</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9711440</v>
      </c>
      <c r="CS8" s="621"/>
      <c r="CT8" s="621"/>
      <c r="CU8" s="621"/>
      <c r="CV8" s="621"/>
      <c r="CW8" s="621"/>
      <c r="CX8" s="621"/>
      <c r="CY8" s="622"/>
      <c r="CZ8" s="673">
        <v>42.4</v>
      </c>
      <c r="DA8" s="673"/>
      <c r="DB8" s="673"/>
      <c r="DC8" s="673"/>
      <c r="DD8" s="626">
        <v>304022</v>
      </c>
      <c r="DE8" s="621"/>
      <c r="DF8" s="621"/>
      <c r="DG8" s="621"/>
      <c r="DH8" s="621"/>
      <c r="DI8" s="621"/>
      <c r="DJ8" s="621"/>
      <c r="DK8" s="621"/>
      <c r="DL8" s="621"/>
      <c r="DM8" s="621"/>
      <c r="DN8" s="621"/>
      <c r="DO8" s="621"/>
      <c r="DP8" s="622"/>
      <c r="DQ8" s="626">
        <v>4568261</v>
      </c>
      <c r="DR8" s="621"/>
      <c r="DS8" s="621"/>
      <c r="DT8" s="621"/>
      <c r="DU8" s="621"/>
      <c r="DV8" s="621"/>
      <c r="DW8" s="621"/>
      <c r="DX8" s="621"/>
      <c r="DY8" s="621"/>
      <c r="DZ8" s="621"/>
      <c r="EA8" s="621"/>
      <c r="EB8" s="621"/>
      <c r="EC8" s="656"/>
    </row>
    <row r="9" spans="2:143" ht="11.25" customHeight="1" x14ac:dyDescent="0.15">
      <c r="B9" s="617" t="s">
        <v>222</v>
      </c>
      <c r="C9" s="618"/>
      <c r="D9" s="618"/>
      <c r="E9" s="618"/>
      <c r="F9" s="618"/>
      <c r="G9" s="618"/>
      <c r="H9" s="618"/>
      <c r="I9" s="618"/>
      <c r="J9" s="618"/>
      <c r="K9" s="618"/>
      <c r="L9" s="618"/>
      <c r="M9" s="618"/>
      <c r="N9" s="618"/>
      <c r="O9" s="618"/>
      <c r="P9" s="618"/>
      <c r="Q9" s="619"/>
      <c r="R9" s="620">
        <v>23868</v>
      </c>
      <c r="S9" s="621"/>
      <c r="T9" s="621"/>
      <c r="U9" s="621"/>
      <c r="V9" s="621"/>
      <c r="W9" s="621"/>
      <c r="X9" s="621"/>
      <c r="Y9" s="622"/>
      <c r="Z9" s="673">
        <v>0.1</v>
      </c>
      <c r="AA9" s="673"/>
      <c r="AB9" s="673"/>
      <c r="AC9" s="673"/>
      <c r="AD9" s="674">
        <v>23868</v>
      </c>
      <c r="AE9" s="674"/>
      <c r="AF9" s="674"/>
      <c r="AG9" s="674"/>
      <c r="AH9" s="674"/>
      <c r="AI9" s="674"/>
      <c r="AJ9" s="674"/>
      <c r="AK9" s="674"/>
      <c r="AL9" s="643">
        <v>0.2</v>
      </c>
      <c r="AM9" s="675"/>
      <c r="AN9" s="675"/>
      <c r="AO9" s="676"/>
      <c r="AP9" s="617" t="s">
        <v>223</v>
      </c>
      <c r="AQ9" s="618"/>
      <c r="AR9" s="618"/>
      <c r="AS9" s="618"/>
      <c r="AT9" s="618"/>
      <c r="AU9" s="618"/>
      <c r="AV9" s="618"/>
      <c r="AW9" s="618"/>
      <c r="AX9" s="618"/>
      <c r="AY9" s="618"/>
      <c r="AZ9" s="618"/>
      <c r="BA9" s="618"/>
      <c r="BB9" s="618"/>
      <c r="BC9" s="618"/>
      <c r="BD9" s="618"/>
      <c r="BE9" s="618"/>
      <c r="BF9" s="619"/>
      <c r="BG9" s="620">
        <v>2379373</v>
      </c>
      <c r="BH9" s="621"/>
      <c r="BI9" s="621"/>
      <c r="BJ9" s="621"/>
      <c r="BK9" s="621"/>
      <c r="BL9" s="621"/>
      <c r="BM9" s="621"/>
      <c r="BN9" s="622"/>
      <c r="BO9" s="673">
        <v>38</v>
      </c>
      <c r="BP9" s="673"/>
      <c r="BQ9" s="673"/>
      <c r="BR9" s="673"/>
      <c r="BS9" s="626" t="s">
        <v>112</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2398114</v>
      </c>
      <c r="CS9" s="621"/>
      <c r="CT9" s="621"/>
      <c r="CU9" s="621"/>
      <c r="CV9" s="621"/>
      <c r="CW9" s="621"/>
      <c r="CX9" s="621"/>
      <c r="CY9" s="622"/>
      <c r="CZ9" s="673">
        <v>10.5</v>
      </c>
      <c r="DA9" s="673"/>
      <c r="DB9" s="673"/>
      <c r="DC9" s="673"/>
      <c r="DD9" s="626">
        <v>331695</v>
      </c>
      <c r="DE9" s="621"/>
      <c r="DF9" s="621"/>
      <c r="DG9" s="621"/>
      <c r="DH9" s="621"/>
      <c r="DI9" s="621"/>
      <c r="DJ9" s="621"/>
      <c r="DK9" s="621"/>
      <c r="DL9" s="621"/>
      <c r="DM9" s="621"/>
      <c r="DN9" s="621"/>
      <c r="DO9" s="621"/>
      <c r="DP9" s="622"/>
      <c r="DQ9" s="626">
        <v>1875623</v>
      </c>
      <c r="DR9" s="621"/>
      <c r="DS9" s="621"/>
      <c r="DT9" s="621"/>
      <c r="DU9" s="621"/>
      <c r="DV9" s="621"/>
      <c r="DW9" s="621"/>
      <c r="DX9" s="621"/>
      <c r="DY9" s="621"/>
      <c r="DZ9" s="621"/>
      <c r="EA9" s="621"/>
      <c r="EB9" s="621"/>
      <c r="EC9" s="656"/>
    </row>
    <row r="10" spans="2:143" ht="11.25" customHeight="1" x14ac:dyDescent="0.15">
      <c r="B10" s="617" t="s">
        <v>225</v>
      </c>
      <c r="C10" s="618"/>
      <c r="D10" s="618"/>
      <c r="E10" s="618"/>
      <c r="F10" s="618"/>
      <c r="G10" s="618"/>
      <c r="H10" s="618"/>
      <c r="I10" s="618"/>
      <c r="J10" s="618"/>
      <c r="K10" s="618"/>
      <c r="L10" s="618"/>
      <c r="M10" s="618"/>
      <c r="N10" s="618"/>
      <c r="O10" s="618"/>
      <c r="P10" s="618"/>
      <c r="Q10" s="619"/>
      <c r="R10" s="620">
        <v>839990</v>
      </c>
      <c r="S10" s="621"/>
      <c r="T10" s="621"/>
      <c r="U10" s="621"/>
      <c r="V10" s="621"/>
      <c r="W10" s="621"/>
      <c r="X10" s="621"/>
      <c r="Y10" s="622"/>
      <c r="Z10" s="673">
        <v>3.6</v>
      </c>
      <c r="AA10" s="673"/>
      <c r="AB10" s="673"/>
      <c r="AC10" s="673"/>
      <c r="AD10" s="674">
        <v>839990</v>
      </c>
      <c r="AE10" s="674"/>
      <c r="AF10" s="674"/>
      <c r="AG10" s="674"/>
      <c r="AH10" s="674"/>
      <c r="AI10" s="674"/>
      <c r="AJ10" s="674"/>
      <c r="AK10" s="674"/>
      <c r="AL10" s="643">
        <v>7.2</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109139</v>
      </c>
      <c r="BH10" s="621"/>
      <c r="BI10" s="621"/>
      <c r="BJ10" s="621"/>
      <c r="BK10" s="621"/>
      <c r="BL10" s="621"/>
      <c r="BM10" s="621"/>
      <c r="BN10" s="622"/>
      <c r="BO10" s="673">
        <v>1.7</v>
      </c>
      <c r="BP10" s="673"/>
      <c r="BQ10" s="673"/>
      <c r="BR10" s="673"/>
      <c r="BS10" s="626" t="s">
        <v>112</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t="s">
        <v>112</v>
      </c>
      <c r="CS10" s="621"/>
      <c r="CT10" s="621"/>
      <c r="CU10" s="621"/>
      <c r="CV10" s="621"/>
      <c r="CW10" s="621"/>
      <c r="CX10" s="621"/>
      <c r="CY10" s="622"/>
      <c r="CZ10" s="673" t="s">
        <v>112</v>
      </c>
      <c r="DA10" s="673"/>
      <c r="DB10" s="673"/>
      <c r="DC10" s="673"/>
      <c r="DD10" s="626" t="s">
        <v>112</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x14ac:dyDescent="0.15">
      <c r="B11" s="617" t="s">
        <v>228</v>
      </c>
      <c r="C11" s="618"/>
      <c r="D11" s="618"/>
      <c r="E11" s="618"/>
      <c r="F11" s="618"/>
      <c r="G11" s="618"/>
      <c r="H11" s="618"/>
      <c r="I11" s="618"/>
      <c r="J11" s="618"/>
      <c r="K11" s="618"/>
      <c r="L11" s="618"/>
      <c r="M11" s="618"/>
      <c r="N11" s="618"/>
      <c r="O11" s="618"/>
      <c r="P11" s="618"/>
      <c r="Q11" s="619"/>
      <c r="R11" s="620">
        <v>9114</v>
      </c>
      <c r="S11" s="621"/>
      <c r="T11" s="621"/>
      <c r="U11" s="621"/>
      <c r="V11" s="621"/>
      <c r="W11" s="621"/>
      <c r="X11" s="621"/>
      <c r="Y11" s="622"/>
      <c r="Z11" s="673">
        <v>0</v>
      </c>
      <c r="AA11" s="673"/>
      <c r="AB11" s="673"/>
      <c r="AC11" s="673"/>
      <c r="AD11" s="674">
        <v>9114</v>
      </c>
      <c r="AE11" s="674"/>
      <c r="AF11" s="674"/>
      <c r="AG11" s="674"/>
      <c r="AH11" s="674"/>
      <c r="AI11" s="674"/>
      <c r="AJ11" s="674"/>
      <c r="AK11" s="674"/>
      <c r="AL11" s="643">
        <v>0.1</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186056</v>
      </c>
      <c r="BH11" s="621"/>
      <c r="BI11" s="621"/>
      <c r="BJ11" s="621"/>
      <c r="BK11" s="621"/>
      <c r="BL11" s="621"/>
      <c r="BM11" s="621"/>
      <c r="BN11" s="622"/>
      <c r="BO11" s="673">
        <v>3</v>
      </c>
      <c r="BP11" s="673"/>
      <c r="BQ11" s="673"/>
      <c r="BR11" s="673"/>
      <c r="BS11" s="626">
        <v>36169</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264301</v>
      </c>
      <c r="CS11" s="621"/>
      <c r="CT11" s="621"/>
      <c r="CU11" s="621"/>
      <c r="CV11" s="621"/>
      <c r="CW11" s="621"/>
      <c r="CX11" s="621"/>
      <c r="CY11" s="622"/>
      <c r="CZ11" s="673">
        <v>1.2</v>
      </c>
      <c r="DA11" s="673"/>
      <c r="DB11" s="673"/>
      <c r="DC11" s="673"/>
      <c r="DD11" s="626">
        <v>50486</v>
      </c>
      <c r="DE11" s="621"/>
      <c r="DF11" s="621"/>
      <c r="DG11" s="621"/>
      <c r="DH11" s="621"/>
      <c r="DI11" s="621"/>
      <c r="DJ11" s="621"/>
      <c r="DK11" s="621"/>
      <c r="DL11" s="621"/>
      <c r="DM11" s="621"/>
      <c r="DN11" s="621"/>
      <c r="DO11" s="621"/>
      <c r="DP11" s="622"/>
      <c r="DQ11" s="626">
        <v>170553</v>
      </c>
      <c r="DR11" s="621"/>
      <c r="DS11" s="621"/>
      <c r="DT11" s="621"/>
      <c r="DU11" s="621"/>
      <c r="DV11" s="621"/>
      <c r="DW11" s="621"/>
      <c r="DX11" s="621"/>
      <c r="DY11" s="621"/>
      <c r="DZ11" s="621"/>
      <c r="EA11" s="621"/>
      <c r="EB11" s="621"/>
      <c r="EC11" s="656"/>
    </row>
    <row r="12" spans="2:143" ht="11.25" customHeight="1" x14ac:dyDescent="0.15">
      <c r="B12" s="617" t="s">
        <v>231</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2534509</v>
      </c>
      <c r="BH12" s="621"/>
      <c r="BI12" s="621"/>
      <c r="BJ12" s="621"/>
      <c r="BK12" s="621"/>
      <c r="BL12" s="621"/>
      <c r="BM12" s="621"/>
      <c r="BN12" s="622"/>
      <c r="BO12" s="673">
        <v>40.5</v>
      </c>
      <c r="BP12" s="673"/>
      <c r="BQ12" s="673"/>
      <c r="BR12" s="673"/>
      <c r="BS12" s="626" t="s">
        <v>112</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452721</v>
      </c>
      <c r="CS12" s="621"/>
      <c r="CT12" s="621"/>
      <c r="CU12" s="621"/>
      <c r="CV12" s="621"/>
      <c r="CW12" s="621"/>
      <c r="CX12" s="621"/>
      <c r="CY12" s="622"/>
      <c r="CZ12" s="673">
        <v>2</v>
      </c>
      <c r="DA12" s="673"/>
      <c r="DB12" s="673"/>
      <c r="DC12" s="673"/>
      <c r="DD12" s="626">
        <v>7373</v>
      </c>
      <c r="DE12" s="621"/>
      <c r="DF12" s="621"/>
      <c r="DG12" s="621"/>
      <c r="DH12" s="621"/>
      <c r="DI12" s="621"/>
      <c r="DJ12" s="621"/>
      <c r="DK12" s="621"/>
      <c r="DL12" s="621"/>
      <c r="DM12" s="621"/>
      <c r="DN12" s="621"/>
      <c r="DO12" s="621"/>
      <c r="DP12" s="622"/>
      <c r="DQ12" s="626">
        <v>285020</v>
      </c>
      <c r="DR12" s="621"/>
      <c r="DS12" s="621"/>
      <c r="DT12" s="621"/>
      <c r="DU12" s="621"/>
      <c r="DV12" s="621"/>
      <c r="DW12" s="621"/>
      <c r="DX12" s="621"/>
      <c r="DY12" s="621"/>
      <c r="DZ12" s="621"/>
      <c r="EA12" s="621"/>
      <c r="EB12" s="621"/>
      <c r="EC12" s="656"/>
    </row>
    <row r="13" spans="2:143" ht="11.25" customHeight="1" x14ac:dyDescent="0.15">
      <c r="B13" s="617" t="s">
        <v>234</v>
      </c>
      <c r="C13" s="618"/>
      <c r="D13" s="618"/>
      <c r="E13" s="618"/>
      <c r="F13" s="618"/>
      <c r="G13" s="618"/>
      <c r="H13" s="618"/>
      <c r="I13" s="618"/>
      <c r="J13" s="618"/>
      <c r="K13" s="618"/>
      <c r="L13" s="618"/>
      <c r="M13" s="618"/>
      <c r="N13" s="618"/>
      <c r="O13" s="618"/>
      <c r="P13" s="618"/>
      <c r="Q13" s="619"/>
      <c r="R13" s="620">
        <v>37787</v>
      </c>
      <c r="S13" s="621"/>
      <c r="T13" s="621"/>
      <c r="U13" s="621"/>
      <c r="V13" s="621"/>
      <c r="W13" s="621"/>
      <c r="X13" s="621"/>
      <c r="Y13" s="622"/>
      <c r="Z13" s="673">
        <v>0.2</v>
      </c>
      <c r="AA13" s="673"/>
      <c r="AB13" s="673"/>
      <c r="AC13" s="673"/>
      <c r="AD13" s="674">
        <v>37787</v>
      </c>
      <c r="AE13" s="674"/>
      <c r="AF13" s="674"/>
      <c r="AG13" s="674"/>
      <c r="AH13" s="674"/>
      <c r="AI13" s="674"/>
      <c r="AJ13" s="674"/>
      <c r="AK13" s="674"/>
      <c r="AL13" s="643">
        <v>0.3</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2512419</v>
      </c>
      <c r="BH13" s="621"/>
      <c r="BI13" s="621"/>
      <c r="BJ13" s="621"/>
      <c r="BK13" s="621"/>
      <c r="BL13" s="621"/>
      <c r="BM13" s="621"/>
      <c r="BN13" s="622"/>
      <c r="BO13" s="673">
        <v>40.1</v>
      </c>
      <c r="BP13" s="673"/>
      <c r="BQ13" s="673"/>
      <c r="BR13" s="673"/>
      <c r="BS13" s="626" t="s">
        <v>112</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1534665</v>
      </c>
      <c r="CS13" s="621"/>
      <c r="CT13" s="621"/>
      <c r="CU13" s="621"/>
      <c r="CV13" s="621"/>
      <c r="CW13" s="621"/>
      <c r="CX13" s="621"/>
      <c r="CY13" s="622"/>
      <c r="CZ13" s="673">
        <v>6.7</v>
      </c>
      <c r="DA13" s="673"/>
      <c r="DB13" s="673"/>
      <c r="DC13" s="673"/>
      <c r="DD13" s="626">
        <v>456162</v>
      </c>
      <c r="DE13" s="621"/>
      <c r="DF13" s="621"/>
      <c r="DG13" s="621"/>
      <c r="DH13" s="621"/>
      <c r="DI13" s="621"/>
      <c r="DJ13" s="621"/>
      <c r="DK13" s="621"/>
      <c r="DL13" s="621"/>
      <c r="DM13" s="621"/>
      <c r="DN13" s="621"/>
      <c r="DO13" s="621"/>
      <c r="DP13" s="622"/>
      <c r="DQ13" s="626">
        <v>1077248</v>
      </c>
      <c r="DR13" s="621"/>
      <c r="DS13" s="621"/>
      <c r="DT13" s="621"/>
      <c r="DU13" s="621"/>
      <c r="DV13" s="621"/>
      <c r="DW13" s="621"/>
      <c r="DX13" s="621"/>
      <c r="DY13" s="621"/>
      <c r="DZ13" s="621"/>
      <c r="EA13" s="621"/>
      <c r="EB13" s="621"/>
      <c r="EC13" s="656"/>
    </row>
    <row r="14" spans="2:143" ht="11.25" customHeight="1" x14ac:dyDescent="0.15">
      <c r="B14" s="617" t="s">
        <v>237</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146841</v>
      </c>
      <c r="BH14" s="621"/>
      <c r="BI14" s="621"/>
      <c r="BJ14" s="621"/>
      <c r="BK14" s="621"/>
      <c r="BL14" s="621"/>
      <c r="BM14" s="621"/>
      <c r="BN14" s="622"/>
      <c r="BO14" s="673">
        <v>2.2999999999999998</v>
      </c>
      <c r="BP14" s="673"/>
      <c r="BQ14" s="673"/>
      <c r="BR14" s="673"/>
      <c r="BS14" s="626" t="s">
        <v>112</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819836</v>
      </c>
      <c r="CS14" s="621"/>
      <c r="CT14" s="621"/>
      <c r="CU14" s="621"/>
      <c r="CV14" s="621"/>
      <c r="CW14" s="621"/>
      <c r="CX14" s="621"/>
      <c r="CY14" s="622"/>
      <c r="CZ14" s="673">
        <v>3.6</v>
      </c>
      <c r="DA14" s="673"/>
      <c r="DB14" s="673"/>
      <c r="DC14" s="673"/>
      <c r="DD14" s="626">
        <v>31188</v>
      </c>
      <c r="DE14" s="621"/>
      <c r="DF14" s="621"/>
      <c r="DG14" s="621"/>
      <c r="DH14" s="621"/>
      <c r="DI14" s="621"/>
      <c r="DJ14" s="621"/>
      <c r="DK14" s="621"/>
      <c r="DL14" s="621"/>
      <c r="DM14" s="621"/>
      <c r="DN14" s="621"/>
      <c r="DO14" s="621"/>
      <c r="DP14" s="622"/>
      <c r="DQ14" s="626">
        <v>783509</v>
      </c>
      <c r="DR14" s="621"/>
      <c r="DS14" s="621"/>
      <c r="DT14" s="621"/>
      <c r="DU14" s="621"/>
      <c r="DV14" s="621"/>
      <c r="DW14" s="621"/>
      <c r="DX14" s="621"/>
      <c r="DY14" s="621"/>
      <c r="DZ14" s="621"/>
      <c r="EA14" s="621"/>
      <c r="EB14" s="621"/>
      <c r="EC14" s="656"/>
    </row>
    <row r="15" spans="2:143" ht="11.25" customHeight="1" x14ac:dyDescent="0.15">
      <c r="B15" s="617" t="s">
        <v>240</v>
      </c>
      <c r="C15" s="618"/>
      <c r="D15" s="618"/>
      <c r="E15" s="618"/>
      <c r="F15" s="618"/>
      <c r="G15" s="618"/>
      <c r="H15" s="618"/>
      <c r="I15" s="618"/>
      <c r="J15" s="618"/>
      <c r="K15" s="618"/>
      <c r="L15" s="618"/>
      <c r="M15" s="618"/>
      <c r="N15" s="618"/>
      <c r="O15" s="618"/>
      <c r="P15" s="618"/>
      <c r="Q15" s="619"/>
      <c r="R15" s="620">
        <v>30431</v>
      </c>
      <c r="S15" s="621"/>
      <c r="T15" s="621"/>
      <c r="U15" s="621"/>
      <c r="V15" s="621"/>
      <c r="W15" s="621"/>
      <c r="X15" s="621"/>
      <c r="Y15" s="622"/>
      <c r="Z15" s="673">
        <v>0.1</v>
      </c>
      <c r="AA15" s="673"/>
      <c r="AB15" s="673"/>
      <c r="AC15" s="673"/>
      <c r="AD15" s="674">
        <v>30431</v>
      </c>
      <c r="AE15" s="674"/>
      <c r="AF15" s="674"/>
      <c r="AG15" s="674"/>
      <c r="AH15" s="674"/>
      <c r="AI15" s="674"/>
      <c r="AJ15" s="674"/>
      <c r="AK15" s="674"/>
      <c r="AL15" s="643">
        <v>0.3</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372582</v>
      </c>
      <c r="BH15" s="621"/>
      <c r="BI15" s="621"/>
      <c r="BJ15" s="621"/>
      <c r="BK15" s="621"/>
      <c r="BL15" s="621"/>
      <c r="BM15" s="621"/>
      <c r="BN15" s="622"/>
      <c r="BO15" s="673">
        <v>5.9</v>
      </c>
      <c r="BP15" s="673"/>
      <c r="BQ15" s="673"/>
      <c r="BR15" s="673"/>
      <c r="BS15" s="626" t="s">
        <v>112</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1600340</v>
      </c>
      <c r="CS15" s="621"/>
      <c r="CT15" s="621"/>
      <c r="CU15" s="621"/>
      <c r="CV15" s="621"/>
      <c r="CW15" s="621"/>
      <c r="CX15" s="621"/>
      <c r="CY15" s="622"/>
      <c r="CZ15" s="673">
        <v>7</v>
      </c>
      <c r="DA15" s="673"/>
      <c r="DB15" s="673"/>
      <c r="DC15" s="673"/>
      <c r="DD15" s="626">
        <v>228023</v>
      </c>
      <c r="DE15" s="621"/>
      <c r="DF15" s="621"/>
      <c r="DG15" s="621"/>
      <c r="DH15" s="621"/>
      <c r="DI15" s="621"/>
      <c r="DJ15" s="621"/>
      <c r="DK15" s="621"/>
      <c r="DL15" s="621"/>
      <c r="DM15" s="621"/>
      <c r="DN15" s="621"/>
      <c r="DO15" s="621"/>
      <c r="DP15" s="622"/>
      <c r="DQ15" s="626">
        <v>1162809</v>
      </c>
      <c r="DR15" s="621"/>
      <c r="DS15" s="621"/>
      <c r="DT15" s="621"/>
      <c r="DU15" s="621"/>
      <c r="DV15" s="621"/>
      <c r="DW15" s="621"/>
      <c r="DX15" s="621"/>
      <c r="DY15" s="621"/>
      <c r="DZ15" s="621"/>
      <c r="EA15" s="621"/>
      <c r="EB15" s="621"/>
      <c r="EC15" s="656"/>
    </row>
    <row r="16" spans="2:143" ht="11.25" customHeight="1" x14ac:dyDescent="0.15">
      <c r="B16" s="617" t="s">
        <v>243</v>
      </c>
      <c r="C16" s="618"/>
      <c r="D16" s="618"/>
      <c r="E16" s="618"/>
      <c r="F16" s="618"/>
      <c r="G16" s="618"/>
      <c r="H16" s="618"/>
      <c r="I16" s="618"/>
      <c r="J16" s="618"/>
      <c r="K16" s="618"/>
      <c r="L16" s="618"/>
      <c r="M16" s="618"/>
      <c r="N16" s="618"/>
      <c r="O16" s="618"/>
      <c r="P16" s="618"/>
      <c r="Q16" s="619"/>
      <c r="R16" s="620">
        <v>5730715</v>
      </c>
      <c r="S16" s="621"/>
      <c r="T16" s="621"/>
      <c r="U16" s="621"/>
      <c r="V16" s="621"/>
      <c r="W16" s="621"/>
      <c r="X16" s="621"/>
      <c r="Y16" s="622"/>
      <c r="Z16" s="673">
        <v>24.4</v>
      </c>
      <c r="AA16" s="673"/>
      <c r="AB16" s="673"/>
      <c r="AC16" s="673"/>
      <c r="AD16" s="674">
        <v>4701771</v>
      </c>
      <c r="AE16" s="674"/>
      <c r="AF16" s="674"/>
      <c r="AG16" s="674"/>
      <c r="AH16" s="674"/>
      <c r="AI16" s="674"/>
      <c r="AJ16" s="674"/>
      <c r="AK16" s="674"/>
      <c r="AL16" s="643">
        <v>40</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v>15427</v>
      </c>
      <c r="CS16" s="621"/>
      <c r="CT16" s="621"/>
      <c r="CU16" s="621"/>
      <c r="CV16" s="621"/>
      <c r="CW16" s="621"/>
      <c r="CX16" s="621"/>
      <c r="CY16" s="622"/>
      <c r="CZ16" s="673">
        <v>0.1</v>
      </c>
      <c r="DA16" s="673"/>
      <c r="DB16" s="673"/>
      <c r="DC16" s="673"/>
      <c r="DD16" s="626" t="s">
        <v>112</v>
      </c>
      <c r="DE16" s="621"/>
      <c r="DF16" s="621"/>
      <c r="DG16" s="621"/>
      <c r="DH16" s="621"/>
      <c r="DI16" s="621"/>
      <c r="DJ16" s="621"/>
      <c r="DK16" s="621"/>
      <c r="DL16" s="621"/>
      <c r="DM16" s="621"/>
      <c r="DN16" s="621"/>
      <c r="DO16" s="621"/>
      <c r="DP16" s="622"/>
      <c r="DQ16" s="626">
        <v>7453</v>
      </c>
      <c r="DR16" s="621"/>
      <c r="DS16" s="621"/>
      <c r="DT16" s="621"/>
      <c r="DU16" s="621"/>
      <c r="DV16" s="621"/>
      <c r="DW16" s="621"/>
      <c r="DX16" s="621"/>
      <c r="DY16" s="621"/>
      <c r="DZ16" s="621"/>
      <c r="EA16" s="621"/>
      <c r="EB16" s="621"/>
      <c r="EC16" s="656"/>
    </row>
    <row r="17" spans="2:133" ht="11.25" customHeight="1" x14ac:dyDescent="0.15">
      <c r="B17" s="617" t="s">
        <v>246</v>
      </c>
      <c r="C17" s="618"/>
      <c r="D17" s="618"/>
      <c r="E17" s="618"/>
      <c r="F17" s="618"/>
      <c r="G17" s="618"/>
      <c r="H17" s="618"/>
      <c r="I17" s="618"/>
      <c r="J17" s="618"/>
      <c r="K17" s="618"/>
      <c r="L17" s="618"/>
      <c r="M17" s="618"/>
      <c r="N17" s="618"/>
      <c r="O17" s="618"/>
      <c r="P17" s="618"/>
      <c r="Q17" s="619"/>
      <c r="R17" s="620">
        <v>4701771</v>
      </c>
      <c r="S17" s="621"/>
      <c r="T17" s="621"/>
      <c r="U17" s="621"/>
      <c r="V17" s="621"/>
      <c r="W17" s="621"/>
      <c r="X17" s="621"/>
      <c r="Y17" s="622"/>
      <c r="Z17" s="673">
        <v>20</v>
      </c>
      <c r="AA17" s="673"/>
      <c r="AB17" s="673"/>
      <c r="AC17" s="673"/>
      <c r="AD17" s="674">
        <v>4701771</v>
      </c>
      <c r="AE17" s="674"/>
      <c r="AF17" s="674"/>
      <c r="AG17" s="674"/>
      <c r="AH17" s="674"/>
      <c r="AI17" s="674"/>
      <c r="AJ17" s="674"/>
      <c r="AK17" s="674"/>
      <c r="AL17" s="643">
        <v>40</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2816213</v>
      </c>
      <c r="CS17" s="621"/>
      <c r="CT17" s="621"/>
      <c r="CU17" s="621"/>
      <c r="CV17" s="621"/>
      <c r="CW17" s="621"/>
      <c r="CX17" s="621"/>
      <c r="CY17" s="622"/>
      <c r="CZ17" s="673">
        <v>12.3</v>
      </c>
      <c r="DA17" s="673"/>
      <c r="DB17" s="673"/>
      <c r="DC17" s="673"/>
      <c r="DD17" s="626" t="s">
        <v>112</v>
      </c>
      <c r="DE17" s="621"/>
      <c r="DF17" s="621"/>
      <c r="DG17" s="621"/>
      <c r="DH17" s="621"/>
      <c r="DI17" s="621"/>
      <c r="DJ17" s="621"/>
      <c r="DK17" s="621"/>
      <c r="DL17" s="621"/>
      <c r="DM17" s="621"/>
      <c r="DN17" s="621"/>
      <c r="DO17" s="621"/>
      <c r="DP17" s="622"/>
      <c r="DQ17" s="626">
        <v>2692231</v>
      </c>
      <c r="DR17" s="621"/>
      <c r="DS17" s="621"/>
      <c r="DT17" s="621"/>
      <c r="DU17" s="621"/>
      <c r="DV17" s="621"/>
      <c r="DW17" s="621"/>
      <c r="DX17" s="621"/>
      <c r="DY17" s="621"/>
      <c r="DZ17" s="621"/>
      <c r="EA17" s="621"/>
      <c r="EB17" s="621"/>
      <c r="EC17" s="656"/>
    </row>
    <row r="18" spans="2:133" ht="11.25" customHeight="1" x14ac:dyDescent="0.15">
      <c r="B18" s="617" t="s">
        <v>249</v>
      </c>
      <c r="C18" s="618"/>
      <c r="D18" s="618"/>
      <c r="E18" s="618"/>
      <c r="F18" s="618"/>
      <c r="G18" s="618"/>
      <c r="H18" s="618"/>
      <c r="I18" s="618"/>
      <c r="J18" s="618"/>
      <c r="K18" s="618"/>
      <c r="L18" s="618"/>
      <c r="M18" s="618"/>
      <c r="N18" s="618"/>
      <c r="O18" s="618"/>
      <c r="P18" s="618"/>
      <c r="Q18" s="619"/>
      <c r="R18" s="620">
        <v>1028944</v>
      </c>
      <c r="S18" s="621"/>
      <c r="T18" s="621"/>
      <c r="U18" s="621"/>
      <c r="V18" s="621"/>
      <c r="W18" s="621"/>
      <c r="X18" s="621"/>
      <c r="Y18" s="622"/>
      <c r="Z18" s="673">
        <v>4.4000000000000004</v>
      </c>
      <c r="AA18" s="673"/>
      <c r="AB18" s="673"/>
      <c r="AC18" s="673"/>
      <c r="AD18" s="674" t="s">
        <v>112</v>
      </c>
      <c r="AE18" s="674"/>
      <c r="AF18" s="674"/>
      <c r="AG18" s="674"/>
      <c r="AH18" s="674"/>
      <c r="AI18" s="674"/>
      <c r="AJ18" s="674"/>
      <c r="AK18" s="674"/>
      <c r="AL18" s="643" t="s">
        <v>112</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252</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444372</v>
      </c>
      <c r="BH19" s="621"/>
      <c r="BI19" s="621"/>
      <c r="BJ19" s="621"/>
      <c r="BK19" s="621"/>
      <c r="BL19" s="621"/>
      <c r="BM19" s="621"/>
      <c r="BN19" s="622"/>
      <c r="BO19" s="673">
        <v>7.1</v>
      </c>
      <c r="BP19" s="673"/>
      <c r="BQ19" s="673"/>
      <c r="BR19" s="673"/>
      <c r="BS19" s="626" t="s">
        <v>112</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255</v>
      </c>
      <c r="C20" s="618"/>
      <c r="D20" s="618"/>
      <c r="E20" s="618"/>
      <c r="F20" s="618"/>
      <c r="G20" s="618"/>
      <c r="H20" s="618"/>
      <c r="I20" s="618"/>
      <c r="J20" s="618"/>
      <c r="K20" s="618"/>
      <c r="L20" s="618"/>
      <c r="M20" s="618"/>
      <c r="N20" s="618"/>
      <c r="O20" s="618"/>
      <c r="P20" s="618"/>
      <c r="Q20" s="619"/>
      <c r="R20" s="620">
        <v>13148250</v>
      </c>
      <c r="S20" s="621"/>
      <c r="T20" s="621"/>
      <c r="U20" s="621"/>
      <c r="V20" s="621"/>
      <c r="W20" s="621"/>
      <c r="X20" s="621"/>
      <c r="Y20" s="622"/>
      <c r="Z20" s="673">
        <v>55.9</v>
      </c>
      <c r="AA20" s="673"/>
      <c r="AB20" s="673"/>
      <c r="AC20" s="673"/>
      <c r="AD20" s="674">
        <v>11674934</v>
      </c>
      <c r="AE20" s="674"/>
      <c r="AF20" s="674"/>
      <c r="AG20" s="674"/>
      <c r="AH20" s="674"/>
      <c r="AI20" s="674"/>
      <c r="AJ20" s="674"/>
      <c r="AK20" s="674"/>
      <c r="AL20" s="643">
        <v>99.4</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444372</v>
      </c>
      <c r="BH20" s="621"/>
      <c r="BI20" s="621"/>
      <c r="BJ20" s="621"/>
      <c r="BK20" s="621"/>
      <c r="BL20" s="621"/>
      <c r="BM20" s="621"/>
      <c r="BN20" s="622"/>
      <c r="BO20" s="673">
        <v>7.1</v>
      </c>
      <c r="BP20" s="673"/>
      <c r="BQ20" s="673"/>
      <c r="BR20" s="673"/>
      <c r="BS20" s="626" t="s">
        <v>112</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22912185</v>
      </c>
      <c r="CS20" s="621"/>
      <c r="CT20" s="621"/>
      <c r="CU20" s="621"/>
      <c r="CV20" s="621"/>
      <c r="CW20" s="621"/>
      <c r="CX20" s="621"/>
      <c r="CY20" s="622"/>
      <c r="CZ20" s="673">
        <v>100</v>
      </c>
      <c r="DA20" s="673"/>
      <c r="DB20" s="673"/>
      <c r="DC20" s="673"/>
      <c r="DD20" s="626">
        <v>1684089</v>
      </c>
      <c r="DE20" s="621"/>
      <c r="DF20" s="621"/>
      <c r="DG20" s="621"/>
      <c r="DH20" s="621"/>
      <c r="DI20" s="621"/>
      <c r="DJ20" s="621"/>
      <c r="DK20" s="621"/>
      <c r="DL20" s="621"/>
      <c r="DM20" s="621"/>
      <c r="DN20" s="621"/>
      <c r="DO20" s="621"/>
      <c r="DP20" s="622"/>
      <c r="DQ20" s="626">
        <v>15123805</v>
      </c>
      <c r="DR20" s="621"/>
      <c r="DS20" s="621"/>
      <c r="DT20" s="621"/>
      <c r="DU20" s="621"/>
      <c r="DV20" s="621"/>
      <c r="DW20" s="621"/>
      <c r="DX20" s="621"/>
      <c r="DY20" s="621"/>
      <c r="DZ20" s="621"/>
      <c r="EA20" s="621"/>
      <c r="EB20" s="621"/>
      <c r="EC20" s="656"/>
    </row>
    <row r="21" spans="2:133" ht="11.25" customHeight="1" x14ac:dyDescent="0.15">
      <c r="B21" s="617" t="s">
        <v>258</v>
      </c>
      <c r="C21" s="618"/>
      <c r="D21" s="618"/>
      <c r="E21" s="618"/>
      <c r="F21" s="618"/>
      <c r="G21" s="618"/>
      <c r="H21" s="618"/>
      <c r="I21" s="618"/>
      <c r="J21" s="618"/>
      <c r="K21" s="618"/>
      <c r="L21" s="618"/>
      <c r="M21" s="618"/>
      <c r="N21" s="618"/>
      <c r="O21" s="618"/>
      <c r="P21" s="618"/>
      <c r="Q21" s="619"/>
      <c r="R21" s="620">
        <v>7736</v>
      </c>
      <c r="S21" s="621"/>
      <c r="T21" s="621"/>
      <c r="U21" s="621"/>
      <c r="V21" s="621"/>
      <c r="W21" s="621"/>
      <c r="X21" s="621"/>
      <c r="Y21" s="622"/>
      <c r="Z21" s="673">
        <v>0</v>
      </c>
      <c r="AA21" s="673"/>
      <c r="AB21" s="673"/>
      <c r="AC21" s="673"/>
      <c r="AD21" s="674">
        <v>7736</v>
      </c>
      <c r="AE21" s="674"/>
      <c r="AF21" s="674"/>
      <c r="AG21" s="674"/>
      <c r="AH21" s="674"/>
      <c r="AI21" s="674"/>
      <c r="AJ21" s="674"/>
      <c r="AK21" s="674"/>
      <c r="AL21" s="643">
        <v>0.1</v>
      </c>
      <c r="AM21" s="675"/>
      <c r="AN21" s="675"/>
      <c r="AO21" s="676"/>
      <c r="AP21" s="714" t="s">
        <v>259</v>
      </c>
      <c r="AQ21" s="721"/>
      <c r="AR21" s="721"/>
      <c r="AS21" s="721"/>
      <c r="AT21" s="721"/>
      <c r="AU21" s="721"/>
      <c r="AV21" s="721"/>
      <c r="AW21" s="721"/>
      <c r="AX21" s="721"/>
      <c r="AY21" s="721"/>
      <c r="AZ21" s="721"/>
      <c r="BA21" s="721"/>
      <c r="BB21" s="721"/>
      <c r="BC21" s="721"/>
      <c r="BD21" s="721"/>
      <c r="BE21" s="721"/>
      <c r="BF21" s="716"/>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260</v>
      </c>
      <c r="C22" s="618"/>
      <c r="D22" s="618"/>
      <c r="E22" s="618"/>
      <c r="F22" s="618"/>
      <c r="G22" s="618"/>
      <c r="H22" s="618"/>
      <c r="I22" s="618"/>
      <c r="J22" s="618"/>
      <c r="K22" s="618"/>
      <c r="L22" s="618"/>
      <c r="M22" s="618"/>
      <c r="N22" s="618"/>
      <c r="O22" s="618"/>
      <c r="P22" s="618"/>
      <c r="Q22" s="619"/>
      <c r="R22" s="620">
        <v>419711</v>
      </c>
      <c r="S22" s="621"/>
      <c r="T22" s="621"/>
      <c r="U22" s="621"/>
      <c r="V22" s="621"/>
      <c r="W22" s="621"/>
      <c r="X22" s="621"/>
      <c r="Y22" s="622"/>
      <c r="Z22" s="673">
        <v>1.8</v>
      </c>
      <c r="AA22" s="673"/>
      <c r="AB22" s="673"/>
      <c r="AC22" s="673"/>
      <c r="AD22" s="674" t="s">
        <v>112</v>
      </c>
      <c r="AE22" s="674"/>
      <c r="AF22" s="674"/>
      <c r="AG22" s="674"/>
      <c r="AH22" s="674"/>
      <c r="AI22" s="674"/>
      <c r="AJ22" s="674"/>
      <c r="AK22" s="674"/>
      <c r="AL22" s="643" t="s">
        <v>112</v>
      </c>
      <c r="AM22" s="675"/>
      <c r="AN22" s="675"/>
      <c r="AO22" s="676"/>
      <c r="AP22" s="714" t="s">
        <v>261</v>
      </c>
      <c r="AQ22" s="721"/>
      <c r="AR22" s="721"/>
      <c r="AS22" s="721"/>
      <c r="AT22" s="721"/>
      <c r="AU22" s="721"/>
      <c r="AV22" s="721"/>
      <c r="AW22" s="721"/>
      <c r="AX22" s="721"/>
      <c r="AY22" s="721"/>
      <c r="AZ22" s="721"/>
      <c r="BA22" s="721"/>
      <c r="BB22" s="721"/>
      <c r="BC22" s="721"/>
      <c r="BD22" s="721"/>
      <c r="BE22" s="721"/>
      <c r="BF22" s="716"/>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263</v>
      </c>
      <c r="C23" s="618"/>
      <c r="D23" s="618"/>
      <c r="E23" s="618"/>
      <c r="F23" s="618"/>
      <c r="G23" s="618"/>
      <c r="H23" s="618"/>
      <c r="I23" s="618"/>
      <c r="J23" s="618"/>
      <c r="K23" s="618"/>
      <c r="L23" s="618"/>
      <c r="M23" s="618"/>
      <c r="N23" s="618"/>
      <c r="O23" s="618"/>
      <c r="P23" s="618"/>
      <c r="Q23" s="619"/>
      <c r="R23" s="620">
        <v>287411</v>
      </c>
      <c r="S23" s="621"/>
      <c r="T23" s="621"/>
      <c r="U23" s="621"/>
      <c r="V23" s="621"/>
      <c r="W23" s="621"/>
      <c r="X23" s="621"/>
      <c r="Y23" s="622"/>
      <c r="Z23" s="673">
        <v>1.2</v>
      </c>
      <c r="AA23" s="673"/>
      <c r="AB23" s="673"/>
      <c r="AC23" s="673"/>
      <c r="AD23" s="674">
        <v>36447</v>
      </c>
      <c r="AE23" s="674"/>
      <c r="AF23" s="674"/>
      <c r="AG23" s="674"/>
      <c r="AH23" s="674"/>
      <c r="AI23" s="674"/>
      <c r="AJ23" s="674"/>
      <c r="AK23" s="674"/>
      <c r="AL23" s="643">
        <v>0.3</v>
      </c>
      <c r="AM23" s="675"/>
      <c r="AN23" s="675"/>
      <c r="AO23" s="676"/>
      <c r="AP23" s="714" t="s">
        <v>264</v>
      </c>
      <c r="AQ23" s="721"/>
      <c r="AR23" s="721"/>
      <c r="AS23" s="721"/>
      <c r="AT23" s="721"/>
      <c r="AU23" s="721"/>
      <c r="AV23" s="721"/>
      <c r="AW23" s="721"/>
      <c r="AX23" s="721"/>
      <c r="AY23" s="721"/>
      <c r="AZ23" s="721"/>
      <c r="BA23" s="721"/>
      <c r="BB23" s="721"/>
      <c r="BC23" s="721"/>
      <c r="BD23" s="721"/>
      <c r="BE23" s="721"/>
      <c r="BF23" s="716"/>
      <c r="BG23" s="620">
        <v>444372</v>
      </c>
      <c r="BH23" s="621"/>
      <c r="BI23" s="621"/>
      <c r="BJ23" s="621"/>
      <c r="BK23" s="621"/>
      <c r="BL23" s="621"/>
      <c r="BM23" s="621"/>
      <c r="BN23" s="622"/>
      <c r="BO23" s="673">
        <v>7.1</v>
      </c>
      <c r="BP23" s="673"/>
      <c r="BQ23" s="673"/>
      <c r="BR23" s="673"/>
      <c r="BS23" s="626" t="s">
        <v>112</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x14ac:dyDescent="0.15">
      <c r="B24" s="617" t="s">
        <v>270</v>
      </c>
      <c r="C24" s="618"/>
      <c r="D24" s="618"/>
      <c r="E24" s="618"/>
      <c r="F24" s="618"/>
      <c r="G24" s="618"/>
      <c r="H24" s="618"/>
      <c r="I24" s="618"/>
      <c r="J24" s="618"/>
      <c r="K24" s="618"/>
      <c r="L24" s="618"/>
      <c r="M24" s="618"/>
      <c r="N24" s="618"/>
      <c r="O24" s="618"/>
      <c r="P24" s="618"/>
      <c r="Q24" s="619"/>
      <c r="R24" s="620">
        <v>376078</v>
      </c>
      <c r="S24" s="621"/>
      <c r="T24" s="621"/>
      <c r="U24" s="621"/>
      <c r="V24" s="621"/>
      <c r="W24" s="621"/>
      <c r="X24" s="621"/>
      <c r="Y24" s="622"/>
      <c r="Z24" s="673">
        <v>1.6</v>
      </c>
      <c r="AA24" s="673"/>
      <c r="AB24" s="673"/>
      <c r="AC24" s="673"/>
      <c r="AD24" s="674" t="s">
        <v>112</v>
      </c>
      <c r="AE24" s="674"/>
      <c r="AF24" s="674"/>
      <c r="AG24" s="674"/>
      <c r="AH24" s="674"/>
      <c r="AI24" s="674"/>
      <c r="AJ24" s="674"/>
      <c r="AK24" s="674"/>
      <c r="AL24" s="643" t="s">
        <v>112</v>
      </c>
      <c r="AM24" s="675"/>
      <c r="AN24" s="675"/>
      <c r="AO24" s="676"/>
      <c r="AP24" s="714" t="s">
        <v>271</v>
      </c>
      <c r="AQ24" s="721"/>
      <c r="AR24" s="721"/>
      <c r="AS24" s="721"/>
      <c r="AT24" s="721"/>
      <c r="AU24" s="721"/>
      <c r="AV24" s="721"/>
      <c r="AW24" s="721"/>
      <c r="AX24" s="721"/>
      <c r="AY24" s="721"/>
      <c r="AZ24" s="721"/>
      <c r="BA24" s="721"/>
      <c r="BB24" s="721"/>
      <c r="BC24" s="721"/>
      <c r="BD24" s="721"/>
      <c r="BE24" s="721"/>
      <c r="BF24" s="716"/>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12626339</v>
      </c>
      <c r="CS24" s="671"/>
      <c r="CT24" s="671"/>
      <c r="CU24" s="671"/>
      <c r="CV24" s="671"/>
      <c r="CW24" s="671"/>
      <c r="CX24" s="671"/>
      <c r="CY24" s="718"/>
      <c r="CZ24" s="722">
        <v>55.1</v>
      </c>
      <c r="DA24" s="723"/>
      <c r="DB24" s="723"/>
      <c r="DC24" s="724"/>
      <c r="DD24" s="717">
        <v>7836800</v>
      </c>
      <c r="DE24" s="671"/>
      <c r="DF24" s="671"/>
      <c r="DG24" s="671"/>
      <c r="DH24" s="671"/>
      <c r="DI24" s="671"/>
      <c r="DJ24" s="671"/>
      <c r="DK24" s="718"/>
      <c r="DL24" s="717">
        <v>7801914</v>
      </c>
      <c r="DM24" s="671"/>
      <c r="DN24" s="671"/>
      <c r="DO24" s="671"/>
      <c r="DP24" s="671"/>
      <c r="DQ24" s="671"/>
      <c r="DR24" s="671"/>
      <c r="DS24" s="671"/>
      <c r="DT24" s="671"/>
      <c r="DU24" s="671"/>
      <c r="DV24" s="718"/>
      <c r="DW24" s="719">
        <v>62.7</v>
      </c>
      <c r="DX24" s="688"/>
      <c r="DY24" s="688"/>
      <c r="DZ24" s="688"/>
      <c r="EA24" s="688"/>
      <c r="EB24" s="688"/>
      <c r="EC24" s="720"/>
    </row>
    <row r="25" spans="2:133" ht="11.25" customHeight="1" x14ac:dyDescent="0.15">
      <c r="B25" s="617" t="s">
        <v>273</v>
      </c>
      <c r="C25" s="618"/>
      <c r="D25" s="618"/>
      <c r="E25" s="618"/>
      <c r="F25" s="618"/>
      <c r="G25" s="618"/>
      <c r="H25" s="618"/>
      <c r="I25" s="618"/>
      <c r="J25" s="618"/>
      <c r="K25" s="618"/>
      <c r="L25" s="618"/>
      <c r="M25" s="618"/>
      <c r="N25" s="618"/>
      <c r="O25" s="618"/>
      <c r="P25" s="618"/>
      <c r="Q25" s="619"/>
      <c r="R25" s="620">
        <v>4123803</v>
      </c>
      <c r="S25" s="621"/>
      <c r="T25" s="621"/>
      <c r="U25" s="621"/>
      <c r="V25" s="621"/>
      <c r="W25" s="621"/>
      <c r="X25" s="621"/>
      <c r="Y25" s="622"/>
      <c r="Z25" s="673">
        <v>17.5</v>
      </c>
      <c r="AA25" s="673"/>
      <c r="AB25" s="673"/>
      <c r="AC25" s="673"/>
      <c r="AD25" s="674" t="s">
        <v>112</v>
      </c>
      <c r="AE25" s="674"/>
      <c r="AF25" s="674"/>
      <c r="AG25" s="674"/>
      <c r="AH25" s="674"/>
      <c r="AI25" s="674"/>
      <c r="AJ25" s="674"/>
      <c r="AK25" s="674"/>
      <c r="AL25" s="643" t="s">
        <v>112</v>
      </c>
      <c r="AM25" s="675"/>
      <c r="AN25" s="675"/>
      <c r="AO25" s="676"/>
      <c r="AP25" s="714" t="s">
        <v>274</v>
      </c>
      <c r="AQ25" s="721"/>
      <c r="AR25" s="721"/>
      <c r="AS25" s="721"/>
      <c r="AT25" s="721"/>
      <c r="AU25" s="721"/>
      <c r="AV25" s="721"/>
      <c r="AW25" s="721"/>
      <c r="AX25" s="721"/>
      <c r="AY25" s="721"/>
      <c r="AZ25" s="721"/>
      <c r="BA25" s="721"/>
      <c r="BB25" s="721"/>
      <c r="BC25" s="721"/>
      <c r="BD25" s="721"/>
      <c r="BE25" s="721"/>
      <c r="BF25" s="716"/>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3959890</v>
      </c>
      <c r="CS25" s="639"/>
      <c r="CT25" s="639"/>
      <c r="CU25" s="639"/>
      <c r="CV25" s="639"/>
      <c r="CW25" s="639"/>
      <c r="CX25" s="639"/>
      <c r="CY25" s="640"/>
      <c r="CZ25" s="623">
        <v>17.3</v>
      </c>
      <c r="DA25" s="641"/>
      <c r="DB25" s="641"/>
      <c r="DC25" s="642"/>
      <c r="DD25" s="626">
        <v>3367967</v>
      </c>
      <c r="DE25" s="639"/>
      <c r="DF25" s="639"/>
      <c r="DG25" s="639"/>
      <c r="DH25" s="639"/>
      <c r="DI25" s="639"/>
      <c r="DJ25" s="639"/>
      <c r="DK25" s="640"/>
      <c r="DL25" s="626">
        <v>3333212</v>
      </c>
      <c r="DM25" s="639"/>
      <c r="DN25" s="639"/>
      <c r="DO25" s="639"/>
      <c r="DP25" s="639"/>
      <c r="DQ25" s="639"/>
      <c r="DR25" s="639"/>
      <c r="DS25" s="639"/>
      <c r="DT25" s="639"/>
      <c r="DU25" s="639"/>
      <c r="DV25" s="640"/>
      <c r="DW25" s="643">
        <v>26.8</v>
      </c>
      <c r="DX25" s="644"/>
      <c r="DY25" s="644"/>
      <c r="DZ25" s="644"/>
      <c r="EA25" s="644"/>
      <c r="EB25" s="644"/>
      <c r="EC25" s="645"/>
    </row>
    <row r="26" spans="2:133" ht="11.25" customHeight="1" x14ac:dyDescent="0.15">
      <c r="B26" s="711" t="s">
        <v>276</v>
      </c>
      <c r="C26" s="712"/>
      <c r="D26" s="712"/>
      <c r="E26" s="712"/>
      <c r="F26" s="712"/>
      <c r="G26" s="712"/>
      <c r="H26" s="712"/>
      <c r="I26" s="712"/>
      <c r="J26" s="712"/>
      <c r="K26" s="712"/>
      <c r="L26" s="712"/>
      <c r="M26" s="712"/>
      <c r="N26" s="712"/>
      <c r="O26" s="712"/>
      <c r="P26" s="712"/>
      <c r="Q26" s="713"/>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4" t="s">
        <v>277</v>
      </c>
      <c r="AQ26" s="715"/>
      <c r="AR26" s="715"/>
      <c r="AS26" s="715"/>
      <c r="AT26" s="715"/>
      <c r="AU26" s="715"/>
      <c r="AV26" s="715"/>
      <c r="AW26" s="715"/>
      <c r="AX26" s="715"/>
      <c r="AY26" s="715"/>
      <c r="AZ26" s="715"/>
      <c r="BA26" s="715"/>
      <c r="BB26" s="715"/>
      <c r="BC26" s="715"/>
      <c r="BD26" s="715"/>
      <c r="BE26" s="715"/>
      <c r="BF26" s="716"/>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2520279</v>
      </c>
      <c r="CS26" s="621"/>
      <c r="CT26" s="621"/>
      <c r="CU26" s="621"/>
      <c r="CV26" s="621"/>
      <c r="CW26" s="621"/>
      <c r="CX26" s="621"/>
      <c r="CY26" s="622"/>
      <c r="CZ26" s="623">
        <v>11</v>
      </c>
      <c r="DA26" s="641"/>
      <c r="DB26" s="641"/>
      <c r="DC26" s="642"/>
      <c r="DD26" s="626">
        <v>2219534</v>
      </c>
      <c r="DE26" s="621"/>
      <c r="DF26" s="621"/>
      <c r="DG26" s="621"/>
      <c r="DH26" s="621"/>
      <c r="DI26" s="621"/>
      <c r="DJ26" s="621"/>
      <c r="DK26" s="622"/>
      <c r="DL26" s="626" t="s">
        <v>215</v>
      </c>
      <c r="DM26" s="621"/>
      <c r="DN26" s="621"/>
      <c r="DO26" s="621"/>
      <c r="DP26" s="621"/>
      <c r="DQ26" s="621"/>
      <c r="DR26" s="621"/>
      <c r="DS26" s="621"/>
      <c r="DT26" s="621"/>
      <c r="DU26" s="621"/>
      <c r="DV26" s="622"/>
      <c r="DW26" s="643" t="s">
        <v>215</v>
      </c>
      <c r="DX26" s="644"/>
      <c r="DY26" s="644"/>
      <c r="DZ26" s="644"/>
      <c r="EA26" s="644"/>
      <c r="EB26" s="644"/>
      <c r="EC26" s="645"/>
    </row>
    <row r="27" spans="2:133" ht="11.25" customHeight="1" x14ac:dyDescent="0.15">
      <c r="B27" s="617" t="s">
        <v>279</v>
      </c>
      <c r="C27" s="618"/>
      <c r="D27" s="618"/>
      <c r="E27" s="618"/>
      <c r="F27" s="618"/>
      <c r="G27" s="618"/>
      <c r="H27" s="618"/>
      <c r="I27" s="618"/>
      <c r="J27" s="618"/>
      <c r="K27" s="618"/>
      <c r="L27" s="618"/>
      <c r="M27" s="618"/>
      <c r="N27" s="618"/>
      <c r="O27" s="618"/>
      <c r="P27" s="618"/>
      <c r="Q27" s="619"/>
      <c r="R27" s="620">
        <v>1590233</v>
      </c>
      <c r="S27" s="621"/>
      <c r="T27" s="621"/>
      <c r="U27" s="621"/>
      <c r="V27" s="621"/>
      <c r="W27" s="621"/>
      <c r="X27" s="621"/>
      <c r="Y27" s="622"/>
      <c r="Z27" s="673">
        <v>6.8</v>
      </c>
      <c r="AA27" s="673"/>
      <c r="AB27" s="673"/>
      <c r="AC27" s="673"/>
      <c r="AD27" s="674" t="s">
        <v>112</v>
      </c>
      <c r="AE27" s="674"/>
      <c r="AF27" s="674"/>
      <c r="AG27" s="674"/>
      <c r="AH27" s="674"/>
      <c r="AI27" s="674"/>
      <c r="AJ27" s="674"/>
      <c r="AK27" s="674"/>
      <c r="AL27" s="643" t="s">
        <v>112</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6263521</v>
      </c>
      <c r="BH27" s="621"/>
      <c r="BI27" s="621"/>
      <c r="BJ27" s="621"/>
      <c r="BK27" s="621"/>
      <c r="BL27" s="621"/>
      <c r="BM27" s="621"/>
      <c r="BN27" s="622"/>
      <c r="BO27" s="673">
        <v>100</v>
      </c>
      <c r="BP27" s="673"/>
      <c r="BQ27" s="673"/>
      <c r="BR27" s="673"/>
      <c r="BS27" s="626">
        <v>36169</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5850263</v>
      </c>
      <c r="CS27" s="639"/>
      <c r="CT27" s="639"/>
      <c r="CU27" s="639"/>
      <c r="CV27" s="639"/>
      <c r="CW27" s="639"/>
      <c r="CX27" s="639"/>
      <c r="CY27" s="640"/>
      <c r="CZ27" s="623">
        <v>25.5</v>
      </c>
      <c r="DA27" s="641"/>
      <c r="DB27" s="641"/>
      <c r="DC27" s="642"/>
      <c r="DD27" s="626">
        <v>1776629</v>
      </c>
      <c r="DE27" s="639"/>
      <c r="DF27" s="639"/>
      <c r="DG27" s="639"/>
      <c r="DH27" s="639"/>
      <c r="DI27" s="639"/>
      <c r="DJ27" s="639"/>
      <c r="DK27" s="640"/>
      <c r="DL27" s="626">
        <v>1776499</v>
      </c>
      <c r="DM27" s="639"/>
      <c r="DN27" s="639"/>
      <c r="DO27" s="639"/>
      <c r="DP27" s="639"/>
      <c r="DQ27" s="639"/>
      <c r="DR27" s="639"/>
      <c r="DS27" s="639"/>
      <c r="DT27" s="639"/>
      <c r="DU27" s="639"/>
      <c r="DV27" s="640"/>
      <c r="DW27" s="643">
        <v>14.3</v>
      </c>
      <c r="DX27" s="644"/>
      <c r="DY27" s="644"/>
      <c r="DZ27" s="644"/>
      <c r="EA27" s="644"/>
      <c r="EB27" s="644"/>
      <c r="EC27" s="645"/>
    </row>
    <row r="28" spans="2:133" ht="11.25" customHeight="1" x14ac:dyDescent="0.15">
      <c r="B28" s="617" t="s">
        <v>282</v>
      </c>
      <c r="C28" s="618"/>
      <c r="D28" s="618"/>
      <c r="E28" s="618"/>
      <c r="F28" s="618"/>
      <c r="G28" s="618"/>
      <c r="H28" s="618"/>
      <c r="I28" s="618"/>
      <c r="J28" s="618"/>
      <c r="K28" s="618"/>
      <c r="L28" s="618"/>
      <c r="M28" s="618"/>
      <c r="N28" s="618"/>
      <c r="O28" s="618"/>
      <c r="P28" s="618"/>
      <c r="Q28" s="619"/>
      <c r="R28" s="620">
        <v>129485</v>
      </c>
      <c r="S28" s="621"/>
      <c r="T28" s="621"/>
      <c r="U28" s="621"/>
      <c r="V28" s="621"/>
      <c r="W28" s="621"/>
      <c r="X28" s="621"/>
      <c r="Y28" s="622"/>
      <c r="Z28" s="673">
        <v>0.6</v>
      </c>
      <c r="AA28" s="673"/>
      <c r="AB28" s="673"/>
      <c r="AC28" s="673"/>
      <c r="AD28" s="674">
        <v>19799</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2816186</v>
      </c>
      <c r="CS28" s="621"/>
      <c r="CT28" s="621"/>
      <c r="CU28" s="621"/>
      <c r="CV28" s="621"/>
      <c r="CW28" s="621"/>
      <c r="CX28" s="621"/>
      <c r="CY28" s="622"/>
      <c r="CZ28" s="623">
        <v>12.3</v>
      </c>
      <c r="DA28" s="641"/>
      <c r="DB28" s="641"/>
      <c r="DC28" s="642"/>
      <c r="DD28" s="626">
        <v>2692204</v>
      </c>
      <c r="DE28" s="621"/>
      <c r="DF28" s="621"/>
      <c r="DG28" s="621"/>
      <c r="DH28" s="621"/>
      <c r="DI28" s="621"/>
      <c r="DJ28" s="621"/>
      <c r="DK28" s="622"/>
      <c r="DL28" s="626">
        <v>2692203</v>
      </c>
      <c r="DM28" s="621"/>
      <c r="DN28" s="621"/>
      <c r="DO28" s="621"/>
      <c r="DP28" s="621"/>
      <c r="DQ28" s="621"/>
      <c r="DR28" s="621"/>
      <c r="DS28" s="621"/>
      <c r="DT28" s="621"/>
      <c r="DU28" s="621"/>
      <c r="DV28" s="622"/>
      <c r="DW28" s="643">
        <v>21.6</v>
      </c>
      <c r="DX28" s="644"/>
      <c r="DY28" s="644"/>
      <c r="DZ28" s="644"/>
      <c r="EA28" s="644"/>
      <c r="EB28" s="644"/>
      <c r="EC28" s="645"/>
    </row>
    <row r="29" spans="2:133" ht="11.25" customHeight="1" x14ac:dyDescent="0.15">
      <c r="B29" s="617" t="s">
        <v>284</v>
      </c>
      <c r="C29" s="618"/>
      <c r="D29" s="618"/>
      <c r="E29" s="618"/>
      <c r="F29" s="618"/>
      <c r="G29" s="618"/>
      <c r="H29" s="618"/>
      <c r="I29" s="618"/>
      <c r="J29" s="618"/>
      <c r="K29" s="618"/>
      <c r="L29" s="618"/>
      <c r="M29" s="618"/>
      <c r="N29" s="618"/>
      <c r="O29" s="618"/>
      <c r="P29" s="618"/>
      <c r="Q29" s="619"/>
      <c r="R29" s="620">
        <v>5612</v>
      </c>
      <c r="S29" s="621"/>
      <c r="T29" s="621"/>
      <c r="U29" s="621"/>
      <c r="V29" s="621"/>
      <c r="W29" s="621"/>
      <c r="X29" s="621"/>
      <c r="Y29" s="622"/>
      <c r="Z29" s="673">
        <v>0</v>
      </c>
      <c r="AA29" s="673"/>
      <c r="AB29" s="673"/>
      <c r="AC29" s="673"/>
      <c r="AD29" s="674" t="s">
        <v>112</v>
      </c>
      <c r="AE29" s="674"/>
      <c r="AF29" s="674"/>
      <c r="AG29" s="674"/>
      <c r="AH29" s="674"/>
      <c r="AI29" s="674"/>
      <c r="AJ29" s="674"/>
      <c r="AK29" s="674"/>
      <c r="AL29" s="643" t="s">
        <v>112</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58</v>
      </c>
      <c r="CG29" s="654"/>
      <c r="CH29" s="654"/>
      <c r="CI29" s="654"/>
      <c r="CJ29" s="654"/>
      <c r="CK29" s="654"/>
      <c r="CL29" s="654"/>
      <c r="CM29" s="654"/>
      <c r="CN29" s="654"/>
      <c r="CO29" s="654"/>
      <c r="CP29" s="654"/>
      <c r="CQ29" s="655"/>
      <c r="CR29" s="620">
        <v>2815992</v>
      </c>
      <c r="CS29" s="639"/>
      <c r="CT29" s="639"/>
      <c r="CU29" s="639"/>
      <c r="CV29" s="639"/>
      <c r="CW29" s="639"/>
      <c r="CX29" s="639"/>
      <c r="CY29" s="640"/>
      <c r="CZ29" s="623">
        <v>12.3</v>
      </c>
      <c r="DA29" s="641"/>
      <c r="DB29" s="641"/>
      <c r="DC29" s="642"/>
      <c r="DD29" s="626">
        <v>2692010</v>
      </c>
      <c r="DE29" s="639"/>
      <c r="DF29" s="639"/>
      <c r="DG29" s="639"/>
      <c r="DH29" s="639"/>
      <c r="DI29" s="639"/>
      <c r="DJ29" s="639"/>
      <c r="DK29" s="640"/>
      <c r="DL29" s="626">
        <v>2692009</v>
      </c>
      <c r="DM29" s="639"/>
      <c r="DN29" s="639"/>
      <c r="DO29" s="639"/>
      <c r="DP29" s="639"/>
      <c r="DQ29" s="639"/>
      <c r="DR29" s="639"/>
      <c r="DS29" s="639"/>
      <c r="DT29" s="639"/>
      <c r="DU29" s="639"/>
      <c r="DV29" s="640"/>
      <c r="DW29" s="643">
        <v>21.6</v>
      </c>
      <c r="DX29" s="644"/>
      <c r="DY29" s="644"/>
      <c r="DZ29" s="644"/>
      <c r="EA29" s="644"/>
      <c r="EB29" s="644"/>
      <c r="EC29" s="645"/>
    </row>
    <row r="30" spans="2:133" ht="11.25" customHeight="1" x14ac:dyDescent="0.15">
      <c r="B30" s="617" t="s">
        <v>288</v>
      </c>
      <c r="C30" s="618"/>
      <c r="D30" s="618"/>
      <c r="E30" s="618"/>
      <c r="F30" s="618"/>
      <c r="G30" s="618"/>
      <c r="H30" s="618"/>
      <c r="I30" s="618"/>
      <c r="J30" s="618"/>
      <c r="K30" s="618"/>
      <c r="L30" s="618"/>
      <c r="M30" s="618"/>
      <c r="N30" s="618"/>
      <c r="O30" s="618"/>
      <c r="P30" s="618"/>
      <c r="Q30" s="619"/>
      <c r="R30" s="620">
        <v>761832</v>
      </c>
      <c r="S30" s="621"/>
      <c r="T30" s="621"/>
      <c r="U30" s="621"/>
      <c r="V30" s="621"/>
      <c r="W30" s="621"/>
      <c r="X30" s="621"/>
      <c r="Y30" s="622"/>
      <c r="Z30" s="673">
        <v>3.2</v>
      </c>
      <c r="AA30" s="673"/>
      <c r="AB30" s="673"/>
      <c r="AC30" s="673"/>
      <c r="AD30" s="674" t="s">
        <v>112</v>
      </c>
      <c r="AE30" s="674"/>
      <c r="AF30" s="674"/>
      <c r="AG30" s="674"/>
      <c r="AH30" s="674"/>
      <c r="AI30" s="674"/>
      <c r="AJ30" s="674"/>
      <c r="AK30" s="674"/>
      <c r="AL30" s="643" t="s">
        <v>112</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99.5</v>
      </c>
      <c r="BH30" s="687"/>
      <c r="BI30" s="687"/>
      <c r="BJ30" s="687"/>
      <c r="BK30" s="687"/>
      <c r="BL30" s="687"/>
      <c r="BM30" s="688">
        <v>98.9</v>
      </c>
      <c r="BN30" s="687"/>
      <c r="BO30" s="687"/>
      <c r="BP30" s="687"/>
      <c r="BQ30" s="689"/>
      <c r="BR30" s="686">
        <v>99.6</v>
      </c>
      <c r="BS30" s="687"/>
      <c r="BT30" s="687"/>
      <c r="BU30" s="687"/>
      <c r="BV30" s="687"/>
      <c r="BW30" s="687"/>
      <c r="BX30" s="688">
        <v>98.3</v>
      </c>
      <c r="BY30" s="687"/>
      <c r="BZ30" s="687"/>
      <c r="CA30" s="687"/>
      <c r="CB30" s="689"/>
      <c r="CD30" s="692"/>
      <c r="CE30" s="693"/>
      <c r="CF30" s="657" t="s">
        <v>291</v>
      </c>
      <c r="CG30" s="654"/>
      <c r="CH30" s="654"/>
      <c r="CI30" s="654"/>
      <c r="CJ30" s="654"/>
      <c r="CK30" s="654"/>
      <c r="CL30" s="654"/>
      <c r="CM30" s="654"/>
      <c r="CN30" s="654"/>
      <c r="CO30" s="654"/>
      <c r="CP30" s="654"/>
      <c r="CQ30" s="655"/>
      <c r="CR30" s="620">
        <v>2590619</v>
      </c>
      <c r="CS30" s="621"/>
      <c r="CT30" s="621"/>
      <c r="CU30" s="621"/>
      <c r="CV30" s="621"/>
      <c r="CW30" s="621"/>
      <c r="CX30" s="621"/>
      <c r="CY30" s="622"/>
      <c r="CZ30" s="623">
        <v>11.3</v>
      </c>
      <c r="DA30" s="641"/>
      <c r="DB30" s="641"/>
      <c r="DC30" s="642"/>
      <c r="DD30" s="626">
        <v>2470082</v>
      </c>
      <c r="DE30" s="621"/>
      <c r="DF30" s="621"/>
      <c r="DG30" s="621"/>
      <c r="DH30" s="621"/>
      <c r="DI30" s="621"/>
      <c r="DJ30" s="621"/>
      <c r="DK30" s="622"/>
      <c r="DL30" s="626">
        <v>2470081</v>
      </c>
      <c r="DM30" s="621"/>
      <c r="DN30" s="621"/>
      <c r="DO30" s="621"/>
      <c r="DP30" s="621"/>
      <c r="DQ30" s="621"/>
      <c r="DR30" s="621"/>
      <c r="DS30" s="621"/>
      <c r="DT30" s="621"/>
      <c r="DU30" s="621"/>
      <c r="DV30" s="622"/>
      <c r="DW30" s="643">
        <v>19.8</v>
      </c>
      <c r="DX30" s="644"/>
      <c r="DY30" s="644"/>
      <c r="DZ30" s="644"/>
      <c r="EA30" s="644"/>
      <c r="EB30" s="644"/>
      <c r="EC30" s="645"/>
    </row>
    <row r="31" spans="2:133" ht="11.25" customHeight="1" x14ac:dyDescent="0.15">
      <c r="B31" s="617" t="s">
        <v>292</v>
      </c>
      <c r="C31" s="618"/>
      <c r="D31" s="618"/>
      <c r="E31" s="618"/>
      <c r="F31" s="618"/>
      <c r="G31" s="618"/>
      <c r="H31" s="618"/>
      <c r="I31" s="618"/>
      <c r="J31" s="618"/>
      <c r="K31" s="618"/>
      <c r="L31" s="618"/>
      <c r="M31" s="618"/>
      <c r="N31" s="618"/>
      <c r="O31" s="618"/>
      <c r="P31" s="618"/>
      <c r="Q31" s="619"/>
      <c r="R31" s="620">
        <v>872710</v>
      </c>
      <c r="S31" s="621"/>
      <c r="T31" s="621"/>
      <c r="U31" s="621"/>
      <c r="V31" s="621"/>
      <c r="W31" s="621"/>
      <c r="X31" s="621"/>
      <c r="Y31" s="622"/>
      <c r="Z31" s="673">
        <v>3.7</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99.6</v>
      </c>
      <c r="BH31" s="639"/>
      <c r="BI31" s="639"/>
      <c r="BJ31" s="639"/>
      <c r="BK31" s="639"/>
      <c r="BL31" s="639"/>
      <c r="BM31" s="675">
        <v>99.1</v>
      </c>
      <c r="BN31" s="685"/>
      <c r="BO31" s="685"/>
      <c r="BP31" s="685"/>
      <c r="BQ31" s="649"/>
      <c r="BR31" s="684">
        <v>99.6</v>
      </c>
      <c r="BS31" s="639"/>
      <c r="BT31" s="639"/>
      <c r="BU31" s="639"/>
      <c r="BV31" s="639"/>
      <c r="BW31" s="639"/>
      <c r="BX31" s="675">
        <v>98.6</v>
      </c>
      <c r="BY31" s="685"/>
      <c r="BZ31" s="685"/>
      <c r="CA31" s="685"/>
      <c r="CB31" s="649"/>
      <c r="CD31" s="692"/>
      <c r="CE31" s="693"/>
      <c r="CF31" s="657" t="s">
        <v>295</v>
      </c>
      <c r="CG31" s="654"/>
      <c r="CH31" s="654"/>
      <c r="CI31" s="654"/>
      <c r="CJ31" s="654"/>
      <c r="CK31" s="654"/>
      <c r="CL31" s="654"/>
      <c r="CM31" s="654"/>
      <c r="CN31" s="654"/>
      <c r="CO31" s="654"/>
      <c r="CP31" s="654"/>
      <c r="CQ31" s="655"/>
      <c r="CR31" s="620">
        <v>225373</v>
      </c>
      <c r="CS31" s="639"/>
      <c r="CT31" s="639"/>
      <c r="CU31" s="639"/>
      <c r="CV31" s="639"/>
      <c r="CW31" s="639"/>
      <c r="CX31" s="639"/>
      <c r="CY31" s="640"/>
      <c r="CZ31" s="623">
        <v>1</v>
      </c>
      <c r="DA31" s="641"/>
      <c r="DB31" s="641"/>
      <c r="DC31" s="642"/>
      <c r="DD31" s="626">
        <v>221928</v>
      </c>
      <c r="DE31" s="639"/>
      <c r="DF31" s="639"/>
      <c r="DG31" s="639"/>
      <c r="DH31" s="639"/>
      <c r="DI31" s="639"/>
      <c r="DJ31" s="639"/>
      <c r="DK31" s="640"/>
      <c r="DL31" s="626">
        <v>221928</v>
      </c>
      <c r="DM31" s="639"/>
      <c r="DN31" s="639"/>
      <c r="DO31" s="639"/>
      <c r="DP31" s="639"/>
      <c r="DQ31" s="639"/>
      <c r="DR31" s="639"/>
      <c r="DS31" s="639"/>
      <c r="DT31" s="639"/>
      <c r="DU31" s="639"/>
      <c r="DV31" s="640"/>
      <c r="DW31" s="643">
        <v>1.8</v>
      </c>
      <c r="DX31" s="644"/>
      <c r="DY31" s="644"/>
      <c r="DZ31" s="644"/>
      <c r="EA31" s="644"/>
      <c r="EB31" s="644"/>
      <c r="EC31" s="645"/>
    </row>
    <row r="32" spans="2:133" ht="11.25" customHeight="1" x14ac:dyDescent="0.15">
      <c r="B32" s="617" t="s">
        <v>296</v>
      </c>
      <c r="C32" s="618"/>
      <c r="D32" s="618"/>
      <c r="E32" s="618"/>
      <c r="F32" s="618"/>
      <c r="G32" s="618"/>
      <c r="H32" s="618"/>
      <c r="I32" s="618"/>
      <c r="J32" s="618"/>
      <c r="K32" s="618"/>
      <c r="L32" s="618"/>
      <c r="M32" s="618"/>
      <c r="N32" s="618"/>
      <c r="O32" s="618"/>
      <c r="P32" s="618"/>
      <c r="Q32" s="619"/>
      <c r="R32" s="620">
        <v>285411</v>
      </c>
      <c r="S32" s="621"/>
      <c r="T32" s="621"/>
      <c r="U32" s="621"/>
      <c r="V32" s="621"/>
      <c r="W32" s="621"/>
      <c r="X32" s="621"/>
      <c r="Y32" s="622"/>
      <c r="Z32" s="673">
        <v>1.2</v>
      </c>
      <c r="AA32" s="673"/>
      <c r="AB32" s="673"/>
      <c r="AC32" s="673"/>
      <c r="AD32" s="674">
        <v>5445</v>
      </c>
      <c r="AE32" s="674"/>
      <c r="AF32" s="674"/>
      <c r="AG32" s="674"/>
      <c r="AH32" s="674"/>
      <c r="AI32" s="674"/>
      <c r="AJ32" s="674"/>
      <c r="AK32" s="674"/>
      <c r="AL32" s="643">
        <v>0</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99.5</v>
      </c>
      <c r="BH32" s="605"/>
      <c r="BI32" s="605"/>
      <c r="BJ32" s="605"/>
      <c r="BK32" s="605"/>
      <c r="BL32" s="605"/>
      <c r="BM32" s="668">
        <v>98.6</v>
      </c>
      <c r="BN32" s="605"/>
      <c r="BO32" s="605"/>
      <c r="BP32" s="605"/>
      <c r="BQ32" s="662"/>
      <c r="BR32" s="683">
        <v>99.6</v>
      </c>
      <c r="BS32" s="605"/>
      <c r="BT32" s="605"/>
      <c r="BU32" s="605"/>
      <c r="BV32" s="605"/>
      <c r="BW32" s="605"/>
      <c r="BX32" s="668">
        <v>97.9</v>
      </c>
      <c r="BY32" s="605"/>
      <c r="BZ32" s="605"/>
      <c r="CA32" s="605"/>
      <c r="CB32" s="662"/>
      <c r="CD32" s="694"/>
      <c r="CE32" s="695"/>
      <c r="CF32" s="657" t="s">
        <v>298</v>
      </c>
      <c r="CG32" s="654"/>
      <c r="CH32" s="654"/>
      <c r="CI32" s="654"/>
      <c r="CJ32" s="654"/>
      <c r="CK32" s="654"/>
      <c r="CL32" s="654"/>
      <c r="CM32" s="654"/>
      <c r="CN32" s="654"/>
      <c r="CO32" s="654"/>
      <c r="CP32" s="654"/>
      <c r="CQ32" s="655"/>
      <c r="CR32" s="620">
        <v>194</v>
      </c>
      <c r="CS32" s="621"/>
      <c r="CT32" s="621"/>
      <c r="CU32" s="621"/>
      <c r="CV32" s="621"/>
      <c r="CW32" s="621"/>
      <c r="CX32" s="621"/>
      <c r="CY32" s="622"/>
      <c r="CZ32" s="623">
        <v>0</v>
      </c>
      <c r="DA32" s="641"/>
      <c r="DB32" s="641"/>
      <c r="DC32" s="642"/>
      <c r="DD32" s="626">
        <v>194</v>
      </c>
      <c r="DE32" s="621"/>
      <c r="DF32" s="621"/>
      <c r="DG32" s="621"/>
      <c r="DH32" s="621"/>
      <c r="DI32" s="621"/>
      <c r="DJ32" s="621"/>
      <c r="DK32" s="622"/>
      <c r="DL32" s="626">
        <v>194</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299</v>
      </c>
      <c r="C33" s="618"/>
      <c r="D33" s="618"/>
      <c r="E33" s="618"/>
      <c r="F33" s="618"/>
      <c r="G33" s="618"/>
      <c r="H33" s="618"/>
      <c r="I33" s="618"/>
      <c r="J33" s="618"/>
      <c r="K33" s="618"/>
      <c r="L33" s="618"/>
      <c r="M33" s="618"/>
      <c r="N33" s="618"/>
      <c r="O33" s="618"/>
      <c r="P33" s="618"/>
      <c r="Q33" s="619"/>
      <c r="R33" s="620">
        <v>1495300</v>
      </c>
      <c r="S33" s="621"/>
      <c r="T33" s="621"/>
      <c r="U33" s="621"/>
      <c r="V33" s="621"/>
      <c r="W33" s="621"/>
      <c r="X33" s="621"/>
      <c r="Y33" s="622"/>
      <c r="Z33" s="673">
        <v>6.4</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8586330</v>
      </c>
      <c r="CS33" s="639"/>
      <c r="CT33" s="639"/>
      <c r="CU33" s="639"/>
      <c r="CV33" s="639"/>
      <c r="CW33" s="639"/>
      <c r="CX33" s="639"/>
      <c r="CY33" s="640"/>
      <c r="CZ33" s="623">
        <v>37.5</v>
      </c>
      <c r="DA33" s="641"/>
      <c r="DB33" s="641"/>
      <c r="DC33" s="642"/>
      <c r="DD33" s="626">
        <v>6789868</v>
      </c>
      <c r="DE33" s="639"/>
      <c r="DF33" s="639"/>
      <c r="DG33" s="639"/>
      <c r="DH33" s="639"/>
      <c r="DI33" s="639"/>
      <c r="DJ33" s="639"/>
      <c r="DK33" s="640"/>
      <c r="DL33" s="626">
        <v>5231009</v>
      </c>
      <c r="DM33" s="639"/>
      <c r="DN33" s="639"/>
      <c r="DO33" s="639"/>
      <c r="DP33" s="639"/>
      <c r="DQ33" s="639"/>
      <c r="DR33" s="639"/>
      <c r="DS33" s="639"/>
      <c r="DT33" s="639"/>
      <c r="DU33" s="639"/>
      <c r="DV33" s="640"/>
      <c r="DW33" s="643">
        <v>42</v>
      </c>
      <c r="DX33" s="644"/>
      <c r="DY33" s="644"/>
      <c r="DZ33" s="644"/>
      <c r="EA33" s="644"/>
      <c r="EB33" s="644"/>
      <c r="EC33" s="645"/>
    </row>
    <row r="34" spans="2:133" ht="11.25" customHeight="1" x14ac:dyDescent="0.15">
      <c r="B34" s="617" t="s">
        <v>301</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3805506</v>
      </c>
      <c r="CS34" s="621"/>
      <c r="CT34" s="621"/>
      <c r="CU34" s="621"/>
      <c r="CV34" s="621"/>
      <c r="CW34" s="621"/>
      <c r="CX34" s="621"/>
      <c r="CY34" s="622"/>
      <c r="CZ34" s="623">
        <v>16.600000000000001</v>
      </c>
      <c r="DA34" s="641"/>
      <c r="DB34" s="641"/>
      <c r="DC34" s="642"/>
      <c r="DD34" s="626">
        <v>2891246</v>
      </c>
      <c r="DE34" s="621"/>
      <c r="DF34" s="621"/>
      <c r="DG34" s="621"/>
      <c r="DH34" s="621"/>
      <c r="DI34" s="621"/>
      <c r="DJ34" s="621"/>
      <c r="DK34" s="622"/>
      <c r="DL34" s="626">
        <v>2342291</v>
      </c>
      <c r="DM34" s="621"/>
      <c r="DN34" s="621"/>
      <c r="DO34" s="621"/>
      <c r="DP34" s="621"/>
      <c r="DQ34" s="621"/>
      <c r="DR34" s="621"/>
      <c r="DS34" s="621"/>
      <c r="DT34" s="621"/>
      <c r="DU34" s="621"/>
      <c r="DV34" s="622"/>
      <c r="DW34" s="643">
        <v>18.8</v>
      </c>
      <c r="DX34" s="644"/>
      <c r="DY34" s="644"/>
      <c r="DZ34" s="644"/>
      <c r="EA34" s="644"/>
      <c r="EB34" s="644"/>
      <c r="EC34" s="645"/>
    </row>
    <row r="35" spans="2:133" ht="11.25" customHeight="1" x14ac:dyDescent="0.15">
      <c r="B35" s="617" t="s">
        <v>305</v>
      </c>
      <c r="C35" s="618"/>
      <c r="D35" s="618"/>
      <c r="E35" s="618"/>
      <c r="F35" s="618"/>
      <c r="G35" s="618"/>
      <c r="H35" s="618"/>
      <c r="I35" s="618"/>
      <c r="J35" s="618"/>
      <c r="K35" s="618"/>
      <c r="L35" s="618"/>
      <c r="M35" s="618"/>
      <c r="N35" s="618"/>
      <c r="O35" s="618"/>
      <c r="P35" s="618"/>
      <c r="Q35" s="619"/>
      <c r="R35" s="620">
        <v>703200</v>
      </c>
      <c r="S35" s="621"/>
      <c r="T35" s="621"/>
      <c r="U35" s="621"/>
      <c r="V35" s="621"/>
      <c r="W35" s="621"/>
      <c r="X35" s="621"/>
      <c r="Y35" s="622"/>
      <c r="Z35" s="673">
        <v>3</v>
      </c>
      <c r="AA35" s="673"/>
      <c r="AB35" s="673"/>
      <c r="AC35" s="673"/>
      <c r="AD35" s="674" t="s">
        <v>112</v>
      </c>
      <c r="AE35" s="674"/>
      <c r="AF35" s="674"/>
      <c r="AG35" s="674"/>
      <c r="AH35" s="674"/>
      <c r="AI35" s="674"/>
      <c r="AJ35" s="674"/>
      <c r="AK35" s="674"/>
      <c r="AL35" s="643" t="s">
        <v>112</v>
      </c>
      <c r="AM35" s="675"/>
      <c r="AN35" s="675"/>
      <c r="AO35" s="676"/>
      <c r="AP35" s="188"/>
      <c r="AQ35" s="677" t="s">
        <v>306</v>
      </c>
      <c r="AR35" s="678"/>
      <c r="AS35" s="678"/>
      <c r="AT35" s="678"/>
      <c r="AU35" s="678"/>
      <c r="AV35" s="678"/>
      <c r="AW35" s="678"/>
      <c r="AX35" s="678"/>
      <c r="AY35" s="679"/>
      <c r="AZ35" s="670">
        <v>2627572</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175700</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126841</v>
      </c>
      <c r="CS35" s="639"/>
      <c r="CT35" s="639"/>
      <c r="CU35" s="639"/>
      <c r="CV35" s="639"/>
      <c r="CW35" s="639"/>
      <c r="CX35" s="639"/>
      <c r="CY35" s="640"/>
      <c r="CZ35" s="623">
        <v>0.6</v>
      </c>
      <c r="DA35" s="641"/>
      <c r="DB35" s="641"/>
      <c r="DC35" s="642"/>
      <c r="DD35" s="626">
        <v>73852</v>
      </c>
      <c r="DE35" s="639"/>
      <c r="DF35" s="639"/>
      <c r="DG35" s="639"/>
      <c r="DH35" s="639"/>
      <c r="DI35" s="639"/>
      <c r="DJ35" s="639"/>
      <c r="DK35" s="640"/>
      <c r="DL35" s="626">
        <v>73852</v>
      </c>
      <c r="DM35" s="639"/>
      <c r="DN35" s="639"/>
      <c r="DO35" s="639"/>
      <c r="DP35" s="639"/>
      <c r="DQ35" s="639"/>
      <c r="DR35" s="639"/>
      <c r="DS35" s="639"/>
      <c r="DT35" s="639"/>
      <c r="DU35" s="639"/>
      <c r="DV35" s="640"/>
      <c r="DW35" s="643">
        <v>0.6</v>
      </c>
      <c r="DX35" s="644"/>
      <c r="DY35" s="644"/>
      <c r="DZ35" s="644"/>
      <c r="EA35" s="644"/>
      <c r="EB35" s="644"/>
      <c r="EC35" s="645"/>
    </row>
    <row r="36" spans="2:133" ht="11.25" customHeight="1" x14ac:dyDescent="0.15">
      <c r="B36" s="601" t="s">
        <v>309</v>
      </c>
      <c r="C36" s="602"/>
      <c r="D36" s="602"/>
      <c r="E36" s="602"/>
      <c r="F36" s="602"/>
      <c r="G36" s="602"/>
      <c r="H36" s="602"/>
      <c r="I36" s="602"/>
      <c r="J36" s="602"/>
      <c r="K36" s="602"/>
      <c r="L36" s="602"/>
      <c r="M36" s="602"/>
      <c r="N36" s="602"/>
      <c r="O36" s="602"/>
      <c r="P36" s="602"/>
      <c r="Q36" s="603"/>
      <c r="R36" s="604">
        <v>23503572</v>
      </c>
      <c r="S36" s="661"/>
      <c r="T36" s="661"/>
      <c r="U36" s="661"/>
      <c r="V36" s="661"/>
      <c r="W36" s="661"/>
      <c r="X36" s="661"/>
      <c r="Y36" s="664"/>
      <c r="Z36" s="665">
        <v>100</v>
      </c>
      <c r="AA36" s="665"/>
      <c r="AB36" s="665"/>
      <c r="AC36" s="665"/>
      <c r="AD36" s="666">
        <v>11744361</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579613</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63876</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1368765</v>
      </c>
      <c r="CS36" s="621"/>
      <c r="CT36" s="621"/>
      <c r="CU36" s="621"/>
      <c r="CV36" s="621"/>
      <c r="CW36" s="621"/>
      <c r="CX36" s="621"/>
      <c r="CY36" s="622"/>
      <c r="CZ36" s="623">
        <v>6</v>
      </c>
      <c r="DA36" s="641"/>
      <c r="DB36" s="641"/>
      <c r="DC36" s="642"/>
      <c r="DD36" s="626">
        <v>1151672</v>
      </c>
      <c r="DE36" s="621"/>
      <c r="DF36" s="621"/>
      <c r="DG36" s="621"/>
      <c r="DH36" s="621"/>
      <c r="DI36" s="621"/>
      <c r="DJ36" s="621"/>
      <c r="DK36" s="622"/>
      <c r="DL36" s="626">
        <v>895343</v>
      </c>
      <c r="DM36" s="621"/>
      <c r="DN36" s="621"/>
      <c r="DO36" s="621"/>
      <c r="DP36" s="621"/>
      <c r="DQ36" s="621"/>
      <c r="DR36" s="621"/>
      <c r="DS36" s="621"/>
      <c r="DT36" s="621"/>
      <c r="DU36" s="621"/>
      <c r="DV36" s="622"/>
      <c r="DW36" s="643">
        <v>7.2</v>
      </c>
      <c r="DX36" s="644"/>
      <c r="DY36" s="644"/>
      <c r="DZ36" s="644"/>
      <c r="EA36" s="644"/>
      <c r="EB36" s="644"/>
      <c r="EC36" s="645"/>
    </row>
    <row r="37" spans="2:133" ht="11.25" customHeight="1" x14ac:dyDescent="0.15">
      <c r="AQ37" s="646" t="s">
        <v>313</v>
      </c>
      <c r="AR37" s="647"/>
      <c r="AS37" s="647"/>
      <c r="AT37" s="647"/>
      <c r="AU37" s="647"/>
      <c r="AV37" s="647"/>
      <c r="AW37" s="647"/>
      <c r="AX37" s="647"/>
      <c r="AY37" s="648"/>
      <c r="AZ37" s="620">
        <v>5846</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8745</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732330</v>
      </c>
      <c r="CS37" s="639"/>
      <c r="CT37" s="639"/>
      <c r="CU37" s="639"/>
      <c r="CV37" s="639"/>
      <c r="CW37" s="639"/>
      <c r="CX37" s="639"/>
      <c r="CY37" s="640"/>
      <c r="CZ37" s="623">
        <v>3.2</v>
      </c>
      <c r="DA37" s="641"/>
      <c r="DB37" s="641"/>
      <c r="DC37" s="642"/>
      <c r="DD37" s="626">
        <v>732330</v>
      </c>
      <c r="DE37" s="639"/>
      <c r="DF37" s="639"/>
      <c r="DG37" s="639"/>
      <c r="DH37" s="639"/>
      <c r="DI37" s="639"/>
      <c r="DJ37" s="639"/>
      <c r="DK37" s="640"/>
      <c r="DL37" s="626">
        <v>652577</v>
      </c>
      <c r="DM37" s="639"/>
      <c r="DN37" s="639"/>
      <c r="DO37" s="639"/>
      <c r="DP37" s="639"/>
      <c r="DQ37" s="639"/>
      <c r="DR37" s="639"/>
      <c r="DS37" s="639"/>
      <c r="DT37" s="639"/>
      <c r="DU37" s="639"/>
      <c r="DV37" s="640"/>
      <c r="DW37" s="643">
        <v>5.2</v>
      </c>
      <c r="DX37" s="644"/>
      <c r="DY37" s="644"/>
      <c r="DZ37" s="644"/>
      <c r="EA37" s="644"/>
      <c r="EB37" s="644"/>
      <c r="EC37" s="645"/>
    </row>
    <row r="38" spans="2:133" ht="11.25" customHeight="1" x14ac:dyDescent="0.15">
      <c r="AQ38" s="646" t="s">
        <v>316</v>
      </c>
      <c r="AR38" s="647"/>
      <c r="AS38" s="647"/>
      <c r="AT38" s="647"/>
      <c r="AU38" s="647"/>
      <c r="AV38" s="647"/>
      <c r="AW38" s="647"/>
      <c r="AX38" s="647"/>
      <c r="AY38" s="648"/>
      <c r="AZ38" s="620">
        <v>917</v>
      </c>
      <c r="BA38" s="621"/>
      <c r="BB38" s="621"/>
      <c r="BC38" s="621"/>
      <c r="BD38" s="639"/>
      <c r="BE38" s="639"/>
      <c r="BF38" s="649"/>
      <c r="BG38" s="657" t="s">
        <v>317</v>
      </c>
      <c r="BH38" s="654"/>
      <c r="BI38" s="654"/>
      <c r="BJ38" s="654"/>
      <c r="BK38" s="654"/>
      <c r="BL38" s="654"/>
      <c r="BM38" s="654"/>
      <c r="BN38" s="654"/>
      <c r="BO38" s="654"/>
      <c r="BP38" s="654"/>
      <c r="BQ38" s="654"/>
      <c r="BR38" s="654"/>
      <c r="BS38" s="654"/>
      <c r="BT38" s="654"/>
      <c r="BU38" s="655"/>
      <c r="BV38" s="620">
        <v>15330</v>
      </c>
      <c r="BW38" s="621"/>
      <c r="BX38" s="621"/>
      <c r="BY38" s="621"/>
      <c r="BZ38" s="621"/>
      <c r="CA38" s="621"/>
      <c r="CB38" s="656"/>
      <c r="CD38" s="657" t="s">
        <v>318</v>
      </c>
      <c r="CE38" s="654"/>
      <c r="CF38" s="654"/>
      <c r="CG38" s="654"/>
      <c r="CH38" s="654"/>
      <c r="CI38" s="654"/>
      <c r="CJ38" s="654"/>
      <c r="CK38" s="654"/>
      <c r="CL38" s="654"/>
      <c r="CM38" s="654"/>
      <c r="CN38" s="654"/>
      <c r="CO38" s="654"/>
      <c r="CP38" s="654"/>
      <c r="CQ38" s="655"/>
      <c r="CR38" s="620">
        <v>2626914</v>
      </c>
      <c r="CS38" s="621"/>
      <c r="CT38" s="621"/>
      <c r="CU38" s="621"/>
      <c r="CV38" s="621"/>
      <c r="CW38" s="621"/>
      <c r="CX38" s="621"/>
      <c r="CY38" s="622"/>
      <c r="CZ38" s="623">
        <v>11.5</v>
      </c>
      <c r="DA38" s="641"/>
      <c r="DB38" s="641"/>
      <c r="DC38" s="642"/>
      <c r="DD38" s="626">
        <v>2190896</v>
      </c>
      <c r="DE38" s="621"/>
      <c r="DF38" s="621"/>
      <c r="DG38" s="621"/>
      <c r="DH38" s="621"/>
      <c r="DI38" s="621"/>
      <c r="DJ38" s="621"/>
      <c r="DK38" s="622"/>
      <c r="DL38" s="626">
        <v>1917621</v>
      </c>
      <c r="DM38" s="621"/>
      <c r="DN38" s="621"/>
      <c r="DO38" s="621"/>
      <c r="DP38" s="621"/>
      <c r="DQ38" s="621"/>
      <c r="DR38" s="621"/>
      <c r="DS38" s="621"/>
      <c r="DT38" s="621"/>
      <c r="DU38" s="621"/>
      <c r="DV38" s="622"/>
      <c r="DW38" s="643">
        <v>15.4</v>
      </c>
      <c r="DX38" s="644"/>
      <c r="DY38" s="644"/>
      <c r="DZ38" s="644"/>
      <c r="EA38" s="644"/>
      <c r="EB38" s="644"/>
      <c r="EC38" s="645"/>
    </row>
    <row r="39" spans="2:133" ht="11.25" customHeight="1" x14ac:dyDescent="0.15">
      <c r="AQ39" s="646" t="s">
        <v>319</v>
      </c>
      <c r="AR39" s="647"/>
      <c r="AS39" s="647"/>
      <c r="AT39" s="647"/>
      <c r="AU39" s="647"/>
      <c r="AV39" s="647"/>
      <c r="AW39" s="647"/>
      <c r="AX39" s="647"/>
      <c r="AY39" s="648"/>
      <c r="AZ39" s="620">
        <v>658</v>
      </c>
      <c r="BA39" s="621"/>
      <c r="BB39" s="621"/>
      <c r="BC39" s="621"/>
      <c r="BD39" s="639"/>
      <c r="BE39" s="639"/>
      <c r="BF39" s="649"/>
      <c r="BG39" s="650" t="s">
        <v>320</v>
      </c>
      <c r="BH39" s="651"/>
      <c r="BI39" s="651"/>
      <c r="BJ39" s="651"/>
      <c r="BK39" s="651"/>
      <c r="BL39" s="189"/>
      <c r="BM39" s="654" t="s">
        <v>321</v>
      </c>
      <c r="BN39" s="654"/>
      <c r="BO39" s="654"/>
      <c r="BP39" s="654"/>
      <c r="BQ39" s="654"/>
      <c r="BR39" s="654"/>
      <c r="BS39" s="654"/>
      <c r="BT39" s="654"/>
      <c r="BU39" s="655"/>
      <c r="BV39" s="620">
        <v>86</v>
      </c>
      <c r="BW39" s="621"/>
      <c r="BX39" s="621"/>
      <c r="BY39" s="621"/>
      <c r="BZ39" s="621"/>
      <c r="CA39" s="621"/>
      <c r="CB39" s="656"/>
      <c r="CD39" s="657" t="s">
        <v>322</v>
      </c>
      <c r="CE39" s="654"/>
      <c r="CF39" s="654"/>
      <c r="CG39" s="654"/>
      <c r="CH39" s="654"/>
      <c r="CI39" s="654"/>
      <c r="CJ39" s="654"/>
      <c r="CK39" s="654"/>
      <c r="CL39" s="654"/>
      <c r="CM39" s="654"/>
      <c r="CN39" s="654"/>
      <c r="CO39" s="654"/>
      <c r="CP39" s="654"/>
      <c r="CQ39" s="655"/>
      <c r="CR39" s="620">
        <v>555102</v>
      </c>
      <c r="CS39" s="639"/>
      <c r="CT39" s="639"/>
      <c r="CU39" s="639"/>
      <c r="CV39" s="639"/>
      <c r="CW39" s="639"/>
      <c r="CX39" s="639"/>
      <c r="CY39" s="640"/>
      <c r="CZ39" s="623">
        <v>2.4</v>
      </c>
      <c r="DA39" s="641"/>
      <c r="DB39" s="641"/>
      <c r="DC39" s="642"/>
      <c r="DD39" s="626">
        <v>470000</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567844</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127</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103202</v>
      </c>
      <c r="CS40" s="621"/>
      <c r="CT40" s="621"/>
      <c r="CU40" s="621"/>
      <c r="CV40" s="621"/>
      <c r="CW40" s="621"/>
      <c r="CX40" s="621"/>
      <c r="CY40" s="622"/>
      <c r="CZ40" s="623">
        <v>0.5</v>
      </c>
      <c r="DA40" s="641"/>
      <c r="DB40" s="641"/>
      <c r="DC40" s="642"/>
      <c r="DD40" s="626">
        <v>12202</v>
      </c>
      <c r="DE40" s="621"/>
      <c r="DF40" s="621"/>
      <c r="DG40" s="621"/>
      <c r="DH40" s="621"/>
      <c r="DI40" s="621"/>
      <c r="DJ40" s="621"/>
      <c r="DK40" s="622"/>
      <c r="DL40" s="626">
        <v>1902</v>
      </c>
      <c r="DM40" s="621"/>
      <c r="DN40" s="621"/>
      <c r="DO40" s="621"/>
      <c r="DP40" s="621"/>
      <c r="DQ40" s="621"/>
      <c r="DR40" s="621"/>
      <c r="DS40" s="621"/>
      <c r="DT40" s="621"/>
      <c r="DU40" s="621"/>
      <c r="DV40" s="622"/>
      <c r="DW40" s="643">
        <v>0</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1472694</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294</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1699516</v>
      </c>
      <c r="CS42" s="621"/>
      <c r="CT42" s="621"/>
      <c r="CU42" s="621"/>
      <c r="CV42" s="621"/>
      <c r="CW42" s="621"/>
      <c r="CX42" s="621"/>
      <c r="CY42" s="622"/>
      <c r="CZ42" s="623">
        <v>7.4</v>
      </c>
      <c r="DA42" s="624"/>
      <c r="DB42" s="624"/>
      <c r="DC42" s="625"/>
      <c r="DD42" s="626">
        <v>497137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56824</v>
      </c>
      <c r="CS43" s="639"/>
      <c r="CT43" s="639"/>
      <c r="CU43" s="639"/>
      <c r="CV43" s="639"/>
      <c r="CW43" s="639"/>
      <c r="CX43" s="639"/>
      <c r="CY43" s="640"/>
      <c r="CZ43" s="623">
        <v>0.2</v>
      </c>
      <c r="DA43" s="641"/>
      <c r="DB43" s="641"/>
      <c r="DC43" s="642"/>
      <c r="DD43" s="626">
        <v>56824</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335</v>
      </c>
      <c r="CD44" s="633" t="s">
        <v>287</v>
      </c>
      <c r="CE44" s="634"/>
      <c r="CF44" s="617" t="s">
        <v>336</v>
      </c>
      <c r="CG44" s="618"/>
      <c r="CH44" s="618"/>
      <c r="CI44" s="618"/>
      <c r="CJ44" s="618"/>
      <c r="CK44" s="618"/>
      <c r="CL44" s="618"/>
      <c r="CM44" s="618"/>
      <c r="CN44" s="618"/>
      <c r="CO44" s="618"/>
      <c r="CP44" s="618"/>
      <c r="CQ44" s="619"/>
      <c r="CR44" s="620">
        <v>1684089</v>
      </c>
      <c r="CS44" s="621"/>
      <c r="CT44" s="621"/>
      <c r="CU44" s="621"/>
      <c r="CV44" s="621"/>
      <c r="CW44" s="621"/>
      <c r="CX44" s="621"/>
      <c r="CY44" s="622"/>
      <c r="CZ44" s="623">
        <v>7.4</v>
      </c>
      <c r="DA44" s="624"/>
      <c r="DB44" s="624"/>
      <c r="DC44" s="625"/>
      <c r="DD44" s="626">
        <v>489684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337</v>
      </c>
      <c r="CG45" s="618"/>
      <c r="CH45" s="618"/>
      <c r="CI45" s="618"/>
      <c r="CJ45" s="618"/>
      <c r="CK45" s="618"/>
      <c r="CL45" s="618"/>
      <c r="CM45" s="618"/>
      <c r="CN45" s="618"/>
      <c r="CO45" s="618"/>
      <c r="CP45" s="618"/>
      <c r="CQ45" s="619"/>
      <c r="CR45" s="620">
        <v>735514</v>
      </c>
      <c r="CS45" s="639"/>
      <c r="CT45" s="639"/>
      <c r="CU45" s="639"/>
      <c r="CV45" s="639"/>
      <c r="CW45" s="639"/>
      <c r="CX45" s="639"/>
      <c r="CY45" s="640"/>
      <c r="CZ45" s="623">
        <v>3.2</v>
      </c>
      <c r="DA45" s="641"/>
      <c r="DB45" s="641"/>
      <c r="DC45" s="642"/>
      <c r="DD45" s="626">
        <v>64959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338</v>
      </c>
      <c r="CG46" s="618"/>
      <c r="CH46" s="618"/>
      <c r="CI46" s="618"/>
      <c r="CJ46" s="618"/>
      <c r="CK46" s="618"/>
      <c r="CL46" s="618"/>
      <c r="CM46" s="618"/>
      <c r="CN46" s="618"/>
      <c r="CO46" s="618"/>
      <c r="CP46" s="618"/>
      <c r="CQ46" s="619"/>
      <c r="CR46" s="620">
        <v>928675</v>
      </c>
      <c r="CS46" s="621"/>
      <c r="CT46" s="621"/>
      <c r="CU46" s="621"/>
      <c r="CV46" s="621"/>
      <c r="CW46" s="621"/>
      <c r="CX46" s="621"/>
      <c r="CY46" s="622"/>
      <c r="CZ46" s="623">
        <v>4.0999999999999996</v>
      </c>
      <c r="DA46" s="624"/>
      <c r="DB46" s="624"/>
      <c r="DC46" s="625"/>
      <c r="DD46" s="626">
        <v>414825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339</v>
      </c>
      <c r="CG47" s="618"/>
      <c r="CH47" s="618"/>
      <c r="CI47" s="618"/>
      <c r="CJ47" s="618"/>
      <c r="CK47" s="618"/>
      <c r="CL47" s="618"/>
      <c r="CM47" s="618"/>
      <c r="CN47" s="618"/>
      <c r="CO47" s="618"/>
      <c r="CP47" s="618"/>
      <c r="CQ47" s="619"/>
      <c r="CR47" s="620">
        <v>15427</v>
      </c>
      <c r="CS47" s="639"/>
      <c r="CT47" s="639"/>
      <c r="CU47" s="639"/>
      <c r="CV47" s="639"/>
      <c r="CW47" s="639"/>
      <c r="CX47" s="639"/>
      <c r="CY47" s="640"/>
      <c r="CZ47" s="623">
        <v>0.1</v>
      </c>
      <c r="DA47" s="641"/>
      <c r="DB47" s="641"/>
      <c r="DC47" s="642"/>
      <c r="DD47" s="626">
        <v>7453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340</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341</v>
      </c>
      <c r="CE49" s="602"/>
      <c r="CF49" s="602"/>
      <c r="CG49" s="602"/>
      <c r="CH49" s="602"/>
      <c r="CI49" s="602"/>
      <c r="CJ49" s="602"/>
      <c r="CK49" s="602"/>
      <c r="CL49" s="602"/>
      <c r="CM49" s="602"/>
      <c r="CN49" s="602"/>
      <c r="CO49" s="602"/>
      <c r="CP49" s="602"/>
      <c r="CQ49" s="603"/>
      <c r="CR49" s="604">
        <v>22912185</v>
      </c>
      <c r="CS49" s="605"/>
      <c r="CT49" s="605"/>
      <c r="CU49" s="605"/>
      <c r="CV49" s="605"/>
      <c r="CW49" s="605"/>
      <c r="CX49" s="605"/>
      <c r="CY49" s="606"/>
      <c r="CZ49" s="607">
        <v>100</v>
      </c>
      <c r="DA49" s="608"/>
      <c r="DB49" s="608"/>
      <c r="DC49" s="609"/>
      <c r="DD49" s="610">
        <v>15123805</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343</v>
      </c>
      <c r="DK2" s="1140"/>
      <c r="DL2" s="1140"/>
      <c r="DM2" s="1140"/>
      <c r="DN2" s="1140"/>
      <c r="DO2" s="1141"/>
      <c r="DP2" s="202"/>
      <c r="DQ2" s="1139" t="s">
        <v>344</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2"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27" t="s">
        <v>361</v>
      </c>
      <c r="DH5" s="1128"/>
      <c r="DI5" s="1128"/>
      <c r="DJ5" s="1128"/>
      <c r="DK5" s="1129"/>
      <c r="DL5" s="1127" t="s">
        <v>362</v>
      </c>
      <c r="DM5" s="1128"/>
      <c r="DN5" s="1128"/>
      <c r="DO5" s="1128"/>
      <c r="DP5" s="1129"/>
      <c r="DQ5" s="1030" t="s">
        <v>363</v>
      </c>
      <c r="DR5" s="1031"/>
      <c r="DS5" s="1031"/>
      <c r="DT5" s="1031"/>
      <c r="DU5" s="1032"/>
      <c r="DV5" s="1030" t="s">
        <v>354</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364</v>
      </c>
      <c r="C7" s="1080"/>
      <c r="D7" s="1080"/>
      <c r="E7" s="1080"/>
      <c r="F7" s="1080"/>
      <c r="G7" s="1080"/>
      <c r="H7" s="1080"/>
      <c r="I7" s="1080"/>
      <c r="J7" s="1080"/>
      <c r="K7" s="1080"/>
      <c r="L7" s="1080"/>
      <c r="M7" s="1080"/>
      <c r="N7" s="1080"/>
      <c r="O7" s="1080"/>
      <c r="P7" s="1081"/>
      <c r="Q7" s="1133">
        <v>23635</v>
      </c>
      <c r="R7" s="1134"/>
      <c r="S7" s="1134"/>
      <c r="T7" s="1134"/>
      <c r="U7" s="1134"/>
      <c r="V7" s="1134">
        <v>22992</v>
      </c>
      <c r="W7" s="1134"/>
      <c r="X7" s="1134"/>
      <c r="Y7" s="1134"/>
      <c r="Z7" s="1134"/>
      <c r="AA7" s="1134">
        <v>643</v>
      </c>
      <c r="AB7" s="1134"/>
      <c r="AC7" s="1134"/>
      <c r="AD7" s="1134"/>
      <c r="AE7" s="1135"/>
      <c r="AF7" s="1136">
        <v>580</v>
      </c>
      <c r="AG7" s="1137"/>
      <c r="AH7" s="1137"/>
      <c r="AI7" s="1137"/>
      <c r="AJ7" s="1138"/>
      <c r="AK7" s="1120"/>
      <c r="AL7" s="1121"/>
      <c r="AM7" s="1121"/>
      <c r="AN7" s="1121"/>
      <c r="AO7" s="1121"/>
      <c r="AP7" s="1121">
        <v>21227</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553</v>
      </c>
      <c r="BT7" s="1125"/>
      <c r="BU7" s="1125"/>
      <c r="BV7" s="1125"/>
      <c r="BW7" s="1125"/>
      <c r="BX7" s="1125"/>
      <c r="BY7" s="1125"/>
      <c r="BZ7" s="1125"/>
      <c r="CA7" s="1125"/>
      <c r="CB7" s="1125"/>
      <c r="CC7" s="1125"/>
      <c r="CD7" s="1125"/>
      <c r="CE7" s="1125"/>
      <c r="CF7" s="1125"/>
      <c r="CG7" s="1126"/>
      <c r="CH7" s="1117">
        <v>0</v>
      </c>
      <c r="CI7" s="1118"/>
      <c r="CJ7" s="1118"/>
      <c r="CK7" s="1118"/>
      <c r="CL7" s="1119"/>
      <c r="CM7" s="1117">
        <v>41</v>
      </c>
      <c r="CN7" s="1118"/>
      <c r="CO7" s="1118"/>
      <c r="CP7" s="1118"/>
      <c r="CQ7" s="1119"/>
      <c r="CR7" s="1117">
        <v>3</v>
      </c>
      <c r="CS7" s="1118"/>
      <c r="CT7" s="1118"/>
      <c r="CU7" s="1118"/>
      <c r="CV7" s="1119"/>
      <c r="CW7" s="1117">
        <v>0</v>
      </c>
      <c r="CX7" s="1118"/>
      <c r="CY7" s="1118"/>
      <c r="CZ7" s="1118"/>
      <c r="DA7" s="1119"/>
      <c r="DB7" s="1117">
        <v>0</v>
      </c>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0" t="s">
        <v>365</v>
      </c>
      <c r="C8" s="1061"/>
      <c r="D8" s="1061"/>
      <c r="E8" s="1061"/>
      <c r="F8" s="1061"/>
      <c r="G8" s="1061"/>
      <c r="H8" s="1061"/>
      <c r="I8" s="1061"/>
      <c r="J8" s="1061"/>
      <c r="K8" s="1061"/>
      <c r="L8" s="1061"/>
      <c r="M8" s="1061"/>
      <c r="N8" s="1061"/>
      <c r="O8" s="1061"/>
      <c r="P8" s="1062"/>
      <c r="Q8" s="1072">
        <v>31</v>
      </c>
      <c r="R8" s="1073"/>
      <c r="S8" s="1073"/>
      <c r="T8" s="1073"/>
      <c r="U8" s="1073"/>
      <c r="V8" s="1073">
        <v>83</v>
      </c>
      <c r="W8" s="1073"/>
      <c r="X8" s="1073"/>
      <c r="Y8" s="1073"/>
      <c r="Z8" s="1073"/>
      <c r="AA8" s="1073">
        <v>-52</v>
      </c>
      <c r="AB8" s="1073"/>
      <c r="AC8" s="1073"/>
      <c r="AD8" s="1073"/>
      <c r="AE8" s="1074"/>
      <c r="AF8" s="1066">
        <v>-52</v>
      </c>
      <c r="AG8" s="1067"/>
      <c r="AH8" s="1067"/>
      <c r="AI8" s="1067"/>
      <c r="AJ8" s="1068"/>
      <c r="AK8" s="1115"/>
      <c r="AL8" s="1116"/>
      <c r="AM8" s="1116"/>
      <c r="AN8" s="1116"/>
      <c r="AO8" s="1116"/>
      <c r="AP8" s="1116">
        <v>62</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554</v>
      </c>
      <c r="BT8" s="1044"/>
      <c r="BU8" s="1044"/>
      <c r="BV8" s="1044"/>
      <c r="BW8" s="1044"/>
      <c r="BX8" s="1044"/>
      <c r="BY8" s="1044"/>
      <c r="BZ8" s="1044"/>
      <c r="CA8" s="1044"/>
      <c r="CB8" s="1044"/>
      <c r="CC8" s="1044"/>
      <c r="CD8" s="1044"/>
      <c r="CE8" s="1044"/>
      <c r="CF8" s="1044"/>
      <c r="CG8" s="1045"/>
      <c r="CH8" s="1018">
        <v>-9</v>
      </c>
      <c r="CI8" s="1019"/>
      <c r="CJ8" s="1019"/>
      <c r="CK8" s="1019"/>
      <c r="CL8" s="1020"/>
      <c r="CM8" s="1018">
        <v>170</v>
      </c>
      <c r="CN8" s="1019"/>
      <c r="CO8" s="1019"/>
      <c r="CP8" s="1019"/>
      <c r="CQ8" s="1020"/>
      <c r="CR8" s="1018">
        <v>3</v>
      </c>
      <c r="CS8" s="1019"/>
      <c r="CT8" s="1019"/>
      <c r="CU8" s="1019"/>
      <c r="CV8" s="1020"/>
      <c r="CW8" s="1018">
        <v>0</v>
      </c>
      <c r="CX8" s="1019"/>
      <c r="CY8" s="1019"/>
      <c r="CZ8" s="1019"/>
      <c r="DA8" s="1020"/>
      <c r="DB8" s="1018">
        <v>0</v>
      </c>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0"/>
      <c r="C9" s="1061"/>
      <c r="D9" s="1061"/>
      <c r="E9" s="1061"/>
      <c r="F9" s="1061"/>
      <c r="G9" s="1061"/>
      <c r="H9" s="1061"/>
      <c r="I9" s="1061"/>
      <c r="J9" s="1061"/>
      <c r="K9" s="1061"/>
      <c r="L9" s="1061"/>
      <c r="M9" s="1061"/>
      <c r="N9" s="1061"/>
      <c r="O9" s="1061"/>
      <c r="P9" s="1062"/>
      <c r="Q9" s="1072"/>
      <c r="R9" s="1073"/>
      <c r="S9" s="1073"/>
      <c r="T9" s="1073"/>
      <c r="U9" s="1073"/>
      <c r="V9" s="1073"/>
      <c r="W9" s="1073"/>
      <c r="X9" s="1073"/>
      <c r="Y9" s="1073"/>
      <c r="Z9" s="1073"/>
      <c r="AA9" s="1073"/>
      <c r="AB9" s="1073"/>
      <c r="AC9" s="1073"/>
      <c r="AD9" s="1073"/>
      <c r="AE9" s="1074"/>
      <c r="AF9" s="1066"/>
      <c r="AG9" s="1067"/>
      <c r="AH9" s="1067"/>
      <c r="AI9" s="1067"/>
      <c r="AJ9" s="1068"/>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555</v>
      </c>
      <c r="BT9" s="1044"/>
      <c r="BU9" s="1044"/>
      <c r="BV9" s="1044"/>
      <c r="BW9" s="1044"/>
      <c r="BX9" s="1044"/>
      <c r="BY9" s="1044"/>
      <c r="BZ9" s="1044"/>
      <c r="CA9" s="1044"/>
      <c r="CB9" s="1044"/>
      <c r="CC9" s="1044"/>
      <c r="CD9" s="1044"/>
      <c r="CE9" s="1044"/>
      <c r="CF9" s="1044"/>
      <c r="CG9" s="1045"/>
      <c r="CH9" s="1018">
        <v>2</v>
      </c>
      <c r="CI9" s="1019"/>
      <c r="CJ9" s="1019"/>
      <c r="CK9" s="1019"/>
      <c r="CL9" s="1020"/>
      <c r="CM9" s="1018">
        <v>52</v>
      </c>
      <c r="CN9" s="1019"/>
      <c r="CO9" s="1019"/>
      <c r="CP9" s="1019"/>
      <c r="CQ9" s="1020"/>
      <c r="CR9" s="1018">
        <v>44</v>
      </c>
      <c r="CS9" s="1019"/>
      <c r="CT9" s="1019"/>
      <c r="CU9" s="1019"/>
      <c r="CV9" s="1020"/>
      <c r="CW9" s="1018">
        <v>23</v>
      </c>
      <c r="CX9" s="1019"/>
      <c r="CY9" s="1019"/>
      <c r="CZ9" s="1019"/>
      <c r="DA9" s="1020"/>
      <c r="DB9" s="1018">
        <v>0</v>
      </c>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0"/>
      <c r="C10" s="1061"/>
      <c r="D10" s="1061"/>
      <c r="E10" s="1061"/>
      <c r="F10" s="1061"/>
      <c r="G10" s="1061"/>
      <c r="H10" s="1061"/>
      <c r="I10" s="1061"/>
      <c r="J10" s="1061"/>
      <c r="K10" s="1061"/>
      <c r="L10" s="1061"/>
      <c r="M10" s="1061"/>
      <c r="N10" s="1061"/>
      <c r="O10" s="1061"/>
      <c r="P10" s="1062"/>
      <c r="Q10" s="1072"/>
      <c r="R10" s="1073"/>
      <c r="S10" s="1073"/>
      <c r="T10" s="1073"/>
      <c r="U10" s="1073"/>
      <c r="V10" s="1073"/>
      <c r="W10" s="1073"/>
      <c r="X10" s="1073"/>
      <c r="Y10" s="1073"/>
      <c r="Z10" s="1073"/>
      <c r="AA10" s="1073"/>
      <c r="AB10" s="1073"/>
      <c r="AC10" s="1073"/>
      <c r="AD10" s="1073"/>
      <c r="AE10" s="1074"/>
      <c r="AF10" s="1066"/>
      <c r="AG10" s="1067"/>
      <c r="AH10" s="1067"/>
      <c r="AI10" s="1067"/>
      <c r="AJ10" s="1068"/>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556</v>
      </c>
      <c r="BT10" s="1044"/>
      <c r="BU10" s="1044"/>
      <c r="BV10" s="1044"/>
      <c r="BW10" s="1044"/>
      <c r="BX10" s="1044"/>
      <c r="BY10" s="1044"/>
      <c r="BZ10" s="1044"/>
      <c r="CA10" s="1044"/>
      <c r="CB10" s="1044"/>
      <c r="CC10" s="1044"/>
      <c r="CD10" s="1044"/>
      <c r="CE10" s="1044"/>
      <c r="CF10" s="1044"/>
      <c r="CG10" s="1045"/>
      <c r="CH10" s="1018">
        <v>0</v>
      </c>
      <c r="CI10" s="1019"/>
      <c r="CJ10" s="1019"/>
      <c r="CK10" s="1019"/>
      <c r="CL10" s="1020"/>
      <c r="CM10" s="1018">
        <v>28</v>
      </c>
      <c r="CN10" s="1019"/>
      <c r="CO10" s="1019"/>
      <c r="CP10" s="1019"/>
      <c r="CQ10" s="1020"/>
      <c r="CR10" s="1018">
        <v>4</v>
      </c>
      <c r="CS10" s="1019"/>
      <c r="CT10" s="1019"/>
      <c r="CU10" s="1019"/>
      <c r="CV10" s="1020"/>
      <c r="CW10" s="1018">
        <v>6</v>
      </c>
      <c r="CX10" s="1019"/>
      <c r="CY10" s="1019"/>
      <c r="CZ10" s="1019"/>
      <c r="DA10" s="1020"/>
      <c r="DB10" s="1018">
        <v>0</v>
      </c>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0"/>
      <c r="C11" s="1061"/>
      <c r="D11" s="1061"/>
      <c r="E11" s="1061"/>
      <c r="F11" s="1061"/>
      <c r="G11" s="1061"/>
      <c r="H11" s="1061"/>
      <c r="I11" s="1061"/>
      <c r="J11" s="1061"/>
      <c r="K11" s="1061"/>
      <c r="L11" s="1061"/>
      <c r="M11" s="1061"/>
      <c r="N11" s="1061"/>
      <c r="O11" s="1061"/>
      <c r="P11" s="1062"/>
      <c r="Q11" s="1072"/>
      <c r="R11" s="1073"/>
      <c r="S11" s="1073"/>
      <c r="T11" s="1073"/>
      <c r="U11" s="1073"/>
      <c r="V11" s="1073"/>
      <c r="W11" s="1073"/>
      <c r="X11" s="1073"/>
      <c r="Y11" s="1073"/>
      <c r="Z11" s="1073"/>
      <c r="AA11" s="1073"/>
      <c r="AB11" s="1073"/>
      <c r="AC11" s="1073"/>
      <c r="AD11" s="1073"/>
      <c r="AE11" s="1074"/>
      <c r="AF11" s="1066"/>
      <c r="AG11" s="1067"/>
      <c r="AH11" s="1067"/>
      <c r="AI11" s="1067"/>
      <c r="AJ11" s="1068"/>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0"/>
      <c r="C12" s="1061"/>
      <c r="D12" s="1061"/>
      <c r="E12" s="1061"/>
      <c r="F12" s="1061"/>
      <c r="G12" s="1061"/>
      <c r="H12" s="1061"/>
      <c r="I12" s="1061"/>
      <c r="J12" s="1061"/>
      <c r="K12" s="1061"/>
      <c r="L12" s="1061"/>
      <c r="M12" s="1061"/>
      <c r="N12" s="1061"/>
      <c r="O12" s="1061"/>
      <c r="P12" s="1062"/>
      <c r="Q12" s="1072"/>
      <c r="R12" s="1073"/>
      <c r="S12" s="1073"/>
      <c r="T12" s="1073"/>
      <c r="U12" s="1073"/>
      <c r="V12" s="1073"/>
      <c r="W12" s="1073"/>
      <c r="X12" s="1073"/>
      <c r="Y12" s="1073"/>
      <c r="Z12" s="1073"/>
      <c r="AA12" s="1073"/>
      <c r="AB12" s="1073"/>
      <c r="AC12" s="1073"/>
      <c r="AD12" s="1073"/>
      <c r="AE12" s="1074"/>
      <c r="AF12" s="1066"/>
      <c r="AG12" s="1067"/>
      <c r="AH12" s="1067"/>
      <c r="AI12" s="1067"/>
      <c r="AJ12" s="1068"/>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0"/>
      <c r="C13" s="1061"/>
      <c r="D13" s="1061"/>
      <c r="E13" s="1061"/>
      <c r="F13" s="1061"/>
      <c r="G13" s="1061"/>
      <c r="H13" s="1061"/>
      <c r="I13" s="1061"/>
      <c r="J13" s="1061"/>
      <c r="K13" s="1061"/>
      <c r="L13" s="1061"/>
      <c r="M13" s="1061"/>
      <c r="N13" s="1061"/>
      <c r="O13" s="1061"/>
      <c r="P13" s="1062"/>
      <c r="Q13" s="1072"/>
      <c r="R13" s="1073"/>
      <c r="S13" s="1073"/>
      <c r="T13" s="1073"/>
      <c r="U13" s="1073"/>
      <c r="V13" s="1073"/>
      <c r="W13" s="1073"/>
      <c r="X13" s="1073"/>
      <c r="Y13" s="1073"/>
      <c r="Z13" s="1073"/>
      <c r="AA13" s="1073"/>
      <c r="AB13" s="1073"/>
      <c r="AC13" s="1073"/>
      <c r="AD13" s="1073"/>
      <c r="AE13" s="1074"/>
      <c r="AF13" s="1066"/>
      <c r="AG13" s="1067"/>
      <c r="AH13" s="1067"/>
      <c r="AI13" s="1067"/>
      <c r="AJ13" s="1068"/>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0"/>
      <c r="C14" s="1061"/>
      <c r="D14" s="1061"/>
      <c r="E14" s="1061"/>
      <c r="F14" s="1061"/>
      <c r="G14" s="1061"/>
      <c r="H14" s="1061"/>
      <c r="I14" s="1061"/>
      <c r="J14" s="1061"/>
      <c r="K14" s="1061"/>
      <c r="L14" s="1061"/>
      <c r="M14" s="1061"/>
      <c r="N14" s="1061"/>
      <c r="O14" s="1061"/>
      <c r="P14" s="1062"/>
      <c r="Q14" s="1072"/>
      <c r="R14" s="1073"/>
      <c r="S14" s="1073"/>
      <c r="T14" s="1073"/>
      <c r="U14" s="1073"/>
      <c r="V14" s="1073"/>
      <c r="W14" s="1073"/>
      <c r="X14" s="1073"/>
      <c r="Y14" s="1073"/>
      <c r="Z14" s="1073"/>
      <c r="AA14" s="1073"/>
      <c r="AB14" s="1073"/>
      <c r="AC14" s="1073"/>
      <c r="AD14" s="1073"/>
      <c r="AE14" s="1074"/>
      <c r="AF14" s="1066"/>
      <c r="AG14" s="1067"/>
      <c r="AH14" s="1067"/>
      <c r="AI14" s="1067"/>
      <c r="AJ14" s="1068"/>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0"/>
      <c r="C15" s="1061"/>
      <c r="D15" s="1061"/>
      <c r="E15" s="1061"/>
      <c r="F15" s="1061"/>
      <c r="G15" s="1061"/>
      <c r="H15" s="1061"/>
      <c r="I15" s="1061"/>
      <c r="J15" s="1061"/>
      <c r="K15" s="1061"/>
      <c r="L15" s="1061"/>
      <c r="M15" s="1061"/>
      <c r="N15" s="1061"/>
      <c r="O15" s="1061"/>
      <c r="P15" s="1062"/>
      <c r="Q15" s="1072"/>
      <c r="R15" s="1073"/>
      <c r="S15" s="1073"/>
      <c r="T15" s="1073"/>
      <c r="U15" s="1073"/>
      <c r="V15" s="1073"/>
      <c r="W15" s="1073"/>
      <c r="X15" s="1073"/>
      <c r="Y15" s="1073"/>
      <c r="Z15" s="1073"/>
      <c r="AA15" s="1073"/>
      <c r="AB15" s="1073"/>
      <c r="AC15" s="1073"/>
      <c r="AD15" s="1073"/>
      <c r="AE15" s="1074"/>
      <c r="AF15" s="1066"/>
      <c r="AG15" s="1067"/>
      <c r="AH15" s="1067"/>
      <c r="AI15" s="1067"/>
      <c r="AJ15" s="1068"/>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0"/>
      <c r="C16" s="1061"/>
      <c r="D16" s="1061"/>
      <c r="E16" s="1061"/>
      <c r="F16" s="1061"/>
      <c r="G16" s="1061"/>
      <c r="H16" s="1061"/>
      <c r="I16" s="1061"/>
      <c r="J16" s="1061"/>
      <c r="K16" s="1061"/>
      <c r="L16" s="1061"/>
      <c r="M16" s="1061"/>
      <c r="N16" s="1061"/>
      <c r="O16" s="1061"/>
      <c r="P16" s="1062"/>
      <c r="Q16" s="1072"/>
      <c r="R16" s="1073"/>
      <c r="S16" s="1073"/>
      <c r="T16" s="1073"/>
      <c r="U16" s="1073"/>
      <c r="V16" s="1073"/>
      <c r="W16" s="1073"/>
      <c r="X16" s="1073"/>
      <c r="Y16" s="1073"/>
      <c r="Z16" s="1073"/>
      <c r="AA16" s="1073"/>
      <c r="AB16" s="1073"/>
      <c r="AC16" s="1073"/>
      <c r="AD16" s="1073"/>
      <c r="AE16" s="1074"/>
      <c r="AF16" s="1066"/>
      <c r="AG16" s="1067"/>
      <c r="AH16" s="1067"/>
      <c r="AI16" s="1067"/>
      <c r="AJ16" s="1068"/>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0"/>
      <c r="C17" s="1061"/>
      <c r="D17" s="1061"/>
      <c r="E17" s="1061"/>
      <c r="F17" s="1061"/>
      <c r="G17" s="1061"/>
      <c r="H17" s="1061"/>
      <c r="I17" s="1061"/>
      <c r="J17" s="1061"/>
      <c r="K17" s="1061"/>
      <c r="L17" s="1061"/>
      <c r="M17" s="1061"/>
      <c r="N17" s="1061"/>
      <c r="O17" s="1061"/>
      <c r="P17" s="1062"/>
      <c r="Q17" s="1072"/>
      <c r="R17" s="1073"/>
      <c r="S17" s="1073"/>
      <c r="T17" s="1073"/>
      <c r="U17" s="1073"/>
      <c r="V17" s="1073"/>
      <c r="W17" s="1073"/>
      <c r="X17" s="1073"/>
      <c r="Y17" s="1073"/>
      <c r="Z17" s="1073"/>
      <c r="AA17" s="1073"/>
      <c r="AB17" s="1073"/>
      <c r="AC17" s="1073"/>
      <c r="AD17" s="1073"/>
      <c r="AE17" s="1074"/>
      <c r="AF17" s="1066"/>
      <c r="AG17" s="1067"/>
      <c r="AH17" s="1067"/>
      <c r="AI17" s="1067"/>
      <c r="AJ17" s="1068"/>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0"/>
      <c r="C18" s="1061"/>
      <c r="D18" s="1061"/>
      <c r="E18" s="1061"/>
      <c r="F18" s="1061"/>
      <c r="G18" s="1061"/>
      <c r="H18" s="1061"/>
      <c r="I18" s="1061"/>
      <c r="J18" s="1061"/>
      <c r="K18" s="1061"/>
      <c r="L18" s="1061"/>
      <c r="M18" s="1061"/>
      <c r="N18" s="1061"/>
      <c r="O18" s="1061"/>
      <c r="P18" s="1062"/>
      <c r="Q18" s="1072"/>
      <c r="R18" s="1073"/>
      <c r="S18" s="1073"/>
      <c r="T18" s="1073"/>
      <c r="U18" s="1073"/>
      <c r="V18" s="1073"/>
      <c r="W18" s="1073"/>
      <c r="X18" s="1073"/>
      <c r="Y18" s="1073"/>
      <c r="Z18" s="1073"/>
      <c r="AA18" s="1073"/>
      <c r="AB18" s="1073"/>
      <c r="AC18" s="1073"/>
      <c r="AD18" s="1073"/>
      <c r="AE18" s="1074"/>
      <c r="AF18" s="1066"/>
      <c r="AG18" s="1067"/>
      <c r="AH18" s="1067"/>
      <c r="AI18" s="1067"/>
      <c r="AJ18" s="1068"/>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0"/>
      <c r="C19" s="1061"/>
      <c r="D19" s="1061"/>
      <c r="E19" s="1061"/>
      <c r="F19" s="1061"/>
      <c r="G19" s="1061"/>
      <c r="H19" s="1061"/>
      <c r="I19" s="1061"/>
      <c r="J19" s="1061"/>
      <c r="K19" s="1061"/>
      <c r="L19" s="1061"/>
      <c r="M19" s="1061"/>
      <c r="N19" s="1061"/>
      <c r="O19" s="1061"/>
      <c r="P19" s="1062"/>
      <c r="Q19" s="1072"/>
      <c r="R19" s="1073"/>
      <c r="S19" s="1073"/>
      <c r="T19" s="1073"/>
      <c r="U19" s="1073"/>
      <c r="V19" s="1073"/>
      <c r="W19" s="1073"/>
      <c r="X19" s="1073"/>
      <c r="Y19" s="1073"/>
      <c r="Z19" s="1073"/>
      <c r="AA19" s="1073"/>
      <c r="AB19" s="1073"/>
      <c r="AC19" s="1073"/>
      <c r="AD19" s="1073"/>
      <c r="AE19" s="1074"/>
      <c r="AF19" s="1066"/>
      <c r="AG19" s="1067"/>
      <c r="AH19" s="1067"/>
      <c r="AI19" s="1067"/>
      <c r="AJ19" s="1068"/>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0"/>
      <c r="C20" s="1061"/>
      <c r="D20" s="1061"/>
      <c r="E20" s="1061"/>
      <c r="F20" s="1061"/>
      <c r="G20" s="1061"/>
      <c r="H20" s="1061"/>
      <c r="I20" s="1061"/>
      <c r="J20" s="1061"/>
      <c r="K20" s="1061"/>
      <c r="L20" s="1061"/>
      <c r="M20" s="1061"/>
      <c r="N20" s="1061"/>
      <c r="O20" s="1061"/>
      <c r="P20" s="1062"/>
      <c r="Q20" s="1072"/>
      <c r="R20" s="1073"/>
      <c r="S20" s="1073"/>
      <c r="T20" s="1073"/>
      <c r="U20" s="1073"/>
      <c r="V20" s="1073"/>
      <c r="W20" s="1073"/>
      <c r="X20" s="1073"/>
      <c r="Y20" s="1073"/>
      <c r="Z20" s="1073"/>
      <c r="AA20" s="1073"/>
      <c r="AB20" s="1073"/>
      <c r="AC20" s="1073"/>
      <c r="AD20" s="1073"/>
      <c r="AE20" s="1074"/>
      <c r="AF20" s="1066"/>
      <c r="AG20" s="1067"/>
      <c r="AH20" s="1067"/>
      <c r="AI20" s="1067"/>
      <c r="AJ20" s="1068"/>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0"/>
      <c r="C21" s="1061"/>
      <c r="D21" s="1061"/>
      <c r="E21" s="1061"/>
      <c r="F21" s="1061"/>
      <c r="G21" s="1061"/>
      <c r="H21" s="1061"/>
      <c r="I21" s="1061"/>
      <c r="J21" s="1061"/>
      <c r="K21" s="1061"/>
      <c r="L21" s="1061"/>
      <c r="M21" s="1061"/>
      <c r="N21" s="1061"/>
      <c r="O21" s="1061"/>
      <c r="P21" s="1062"/>
      <c r="Q21" s="1072"/>
      <c r="R21" s="1073"/>
      <c r="S21" s="1073"/>
      <c r="T21" s="1073"/>
      <c r="U21" s="1073"/>
      <c r="V21" s="1073"/>
      <c r="W21" s="1073"/>
      <c r="X21" s="1073"/>
      <c r="Y21" s="1073"/>
      <c r="Z21" s="1073"/>
      <c r="AA21" s="1073"/>
      <c r="AB21" s="1073"/>
      <c r="AC21" s="1073"/>
      <c r="AD21" s="1073"/>
      <c r="AE21" s="1074"/>
      <c r="AF21" s="1066"/>
      <c r="AG21" s="1067"/>
      <c r="AH21" s="1067"/>
      <c r="AI21" s="1067"/>
      <c r="AJ21" s="1068"/>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0"/>
      <c r="C22" s="1061"/>
      <c r="D22" s="1061"/>
      <c r="E22" s="1061"/>
      <c r="F22" s="1061"/>
      <c r="G22" s="1061"/>
      <c r="H22" s="1061"/>
      <c r="I22" s="1061"/>
      <c r="J22" s="1061"/>
      <c r="K22" s="1061"/>
      <c r="L22" s="1061"/>
      <c r="M22" s="1061"/>
      <c r="N22" s="1061"/>
      <c r="O22" s="1061"/>
      <c r="P22" s="1062"/>
      <c r="Q22" s="1110"/>
      <c r="R22" s="1111"/>
      <c r="S22" s="1111"/>
      <c r="T22" s="1111"/>
      <c r="U22" s="1111"/>
      <c r="V22" s="1111"/>
      <c r="W22" s="1111"/>
      <c r="X22" s="1111"/>
      <c r="Y22" s="1111"/>
      <c r="Z22" s="1111"/>
      <c r="AA22" s="1111"/>
      <c r="AB22" s="1111"/>
      <c r="AC22" s="1111"/>
      <c r="AD22" s="1111"/>
      <c r="AE22" s="1112"/>
      <c r="AF22" s="1066"/>
      <c r="AG22" s="1067"/>
      <c r="AH22" s="1067"/>
      <c r="AI22" s="1067"/>
      <c r="AJ22" s="1068"/>
      <c r="AK22" s="1106"/>
      <c r="AL22" s="1107"/>
      <c r="AM22" s="1107"/>
      <c r="AN22" s="1107"/>
      <c r="AO22" s="1107"/>
      <c r="AP22" s="1107"/>
      <c r="AQ22" s="1107"/>
      <c r="AR22" s="1107"/>
      <c r="AS22" s="1107"/>
      <c r="AT22" s="1107"/>
      <c r="AU22" s="1108"/>
      <c r="AV22" s="1108"/>
      <c r="AW22" s="1108"/>
      <c r="AX22" s="1108"/>
      <c r="AY22" s="1109"/>
      <c r="AZ22" s="1058" t="s">
        <v>366</v>
      </c>
      <c r="BA22" s="1058"/>
      <c r="BB22" s="1058"/>
      <c r="BC22" s="1058"/>
      <c r="BD22" s="1059"/>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367</v>
      </c>
      <c r="B23" s="973" t="s">
        <v>368</v>
      </c>
      <c r="C23" s="974"/>
      <c r="D23" s="974"/>
      <c r="E23" s="974"/>
      <c r="F23" s="974"/>
      <c r="G23" s="974"/>
      <c r="H23" s="974"/>
      <c r="I23" s="974"/>
      <c r="J23" s="974"/>
      <c r="K23" s="974"/>
      <c r="L23" s="974"/>
      <c r="M23" s="974"/>
      <c r="N23" s="974"/>
      <c r="O23" s="974"/>
      <c r="P23" s="975"/>
      <c r="Q23" s="1097">
        <v>23503</v>
      </c>
      <c r="R23" s="1098"/>
      <c r="S23" s="1098"/>
      <c r="T23" s="1098"/>
      <c r="U23" s="1098"/>
      <c r="V23" s="1098">
        <v>22912</v>
      </c>
      <c r="W23" s="1098"/>
      <c r="X23" s="1098"/>
      <c r="Y23" s="1098"/>
      <c r="Z23" s="1098"/>
      <c r="AA23" s="1098">
        <v>591</v>
      </c>
      <c r="AB23" s="1098"/>
      <c r="AC23" s="1098"/>
      <c r="AD23" s="1098"/>
      <c r="AE23" s="1099"/>
      <c r="AF23" s="1100">
        <v>528</v>
      </c>
      <c r="AG23" s="1098"/>
      <c r="AH23" s="1098"/>
      <c r="AI23" s="1098"/>
      <c r="AJ23" s="1101"/>
      <c r="AK23" s="1102"/>
      <c r="AL23" s="1103"/>
      <c r="AM23" s="1103"/>
      <c r="AN23" s="1103"/>
      <c r="AO23" s="1103"/>
      <c r="AP23" s="1098">
        <v>21289</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347</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379</v>
      </c>
      <c r="C28" s="1080"/>
      <c r="D28" s="1080"/>
      <c r="E28" s="1080"/>
      <c r="F28" s="1080"/>
      <c r="G28" s="1080"/>
      <c r="H28" s="1080"/>
      <c r="I28" s="1080"/>
      <c r="J28" s="1080"/>
      <c r="K28" s="1080"/>
      <c r="L28" s="1080"/>
      <c r="M28" s="1080"/>
      <c r="N28" s="1080"/>
      <c r="O28" s="1080"/>
      <c r="P28" s="1081"/>
      <c r="Q28" s="1082">
        <v>7850</v>
      </c>
      <c r="R28" s="1083"/>
      <c r="S28" s="1083"/>
      <c r="T28" s="1083"/>
      <c r="U28" s="1083"/>
      <c r="V28" s="1083">
        <v>7674</v>
      </c>
      <c r="W28" s="1083"/>
      <c r="X28" s="1083"/>
      <c r="Y28" s="1083"/>
      <c r="Z28" s="1083"/>
      <c r="AA28" s="1083">
        <v>176</v>
      </c>
      <c r="AB28" s="1083"/>
      <c r="AC28" s="1083"/>
      <c r="AD28" s="1083"/>
      <c r="AE28" s="1084"/>
      <c r="AF28" s="1085">
        <v>176</v>
      </c>
      <c r="AG28" s="1083"/>
      <c r="AH28" s="1083"/>
      <c r="AI28" s="1083"/>
      <c r="AJ28" s="1086"/>
      <c r="AK28" s="1087">
        <v>568</v>
      </c>
      <c r="AL28" s="1075"/>
      <c r="AM28" s="1075"/>
      <c r="AN28" s="1075"/>
      <c r="AO28" s="1075"/>
      <c r="AP28" s="1075"/>
      <c r="AQ28" s="1075"/>
      <c r="AR28" s="1075"/>
      <c r="AS28" s="1075"/>
      <c r="AT28" s="1075"/>
      <c r="AU28" s="1075"/>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0" t="s">
        <v>380</v>
      </c>
      <c r="C29" s="1061"/>
      <c r="D29" s="1061"/>
      <c r="E29" s="1061"/>
      <c r="F29" s="1061"/>
      <c r="G29" s="1061"/>
      <c r="H29" s="1061"/>
      <c r="I29" s="1061"/>
      <c r="J29" s="1061"/>
      <c r="K29" s="1061"/>
      <c r="L29" s="1061"/>
      <c r="M29" s="1061"/>
      <c r="N29" s="1061"/>
      <c r="O29" s="1061"/>
      <c r="P29" s="1062"/>
      <c r="Q29" s="1072">
        <v>5058</v>
      </c>
      <c r="R29" s="1073"/>
      <c r="S29" s="1073"/>
      <c r="T29" s="1073"/>
      <c r="U29" s="1073"/>
      <c r="V29" s="1073">
        <v>4906</v>
      </c>
      <c r="W29" s="1073"/>
      <c r="X29" s="1073"/>
      <c r="Y29" s="1073"/>
      <c r="Z29" s="1073"/>
      <c r="AA29" s="1073">
        <v>152</v>
      </c>
      <c r="AB29" s="1073"/>
      <c r="AC29" s="1073"/>
      <c r="AD29" s="1073"/>
      <c r="AE29" s="1074"/>
      <c r="AF29" s="1066">
        <v>151</v>
      </c>
      <c r="AG29" s="1067"/>
      <c r="AH29" s="1067"/>
      <c r="AI29" s="1067"/>
      <c r="AJ29" s="1068"/>
      <c r="AK29" s="1009">
        <v>696</v>
      </c>
      <c r="AL29" s="1000"/>
      <c r="AM29" s="1000"/>
      <c r="AN29" s="1000"/>
      <c r="AO29" s="1000"/>
      <c r="AP29" s="1000"/>
      <c r="AQ29" s="1000"/>
      <c r="AR29" s="1000"/>
      <c r="AS29" s="1000"/>
      <c r="AT29" s="1000"/>
      <c r="AU29" s="1000"/>
      <c r="AV29" s="1000"/>
      <c r="AW29" s="1000"/>
      <c r="AX29" s="1000"/>
      <c r="AY29" s="1000"/>
      <c r="AZ29" s="1071"/>
      <c r="BA29" s="1071"/>
      <c r="BB29" s="1071"/>
      <c r="BC29" s="1071"/>
      <c r="BD29" s="1071"/>
      <c r="BE29" s="1055"/>
      <c r="BF29" s="1055"/>
      <c r="BG29" s="1055"/>
      <c r="BH29" s="1055"/>
      <c r="BI29" s="1056"/>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0" t="s">
        <v>381</v>
      </c>
      <c r="C30" s="1061"/>
      <c r="D30" s="1061"/>
      <c r="E30" s="1061"/>
      <c r="F30" s="1061"/>
      <c r="G30" s="1061"/>
      <c r="H30" s="1061"/>
      <c r="I30" s="1061"/>
      <c r="J30" s="1061"/>
      <c r="K30" s="1061"/>
      <c r="L30" s="1061"/>
      <c r="M30" s="1061"/>
      <c r="N30" s="1061"/>
      <c r="O30" s="1061"/>
      <c r="P30" s="1062"/>
      <c r="Q30" s="1072">
        <v>693</v>
      </c>
      <c r="R30" s="1073"/>
      <c r="S30" s="1073"/>
      <c r="T30" s="1073"/>
      <c r="U30" s="1073"/>
      <c r="V30" s="1073">
        <v>692</v>
      </c>
      <c r="W30" s="1073"/>
      <c r="X30" s="1073"/>
      <c r="Y30" s="1073"/>
      <c r="Z30" s="1073"/>
      <c r="AA30" s="1073">
        <v>1</v>
      </c>
      <c r="AB30" s="1073"/>
      <c r="AC30" s="1073"/>
      <c r="AD30" s="1073"/>
      <c r="AE30" s="1074"/>
      <c r="AF30" s="1066">
        <v>1</v>
      </c>
      <c r="AG30" s="1067"/>
      <c r="AH30" s="1067"/>
      <c r="AI30" s="1067"/>
      <c r="AJ30" s="1068"/>
      <c r="AK30" s="1009">
        <v>179</v>
      </c>
      <c r="AL30" s="1000"/>
      <c r="AM30" s="1000"/>
      <c r="AN30" s="1000"/>
      <c r="AO30" s="1000"/>
      <c r="AP30" s="1000"/>
      <c r="AQ30" s="1000"/>
      <c r="AR30" s="1000"/>
      <c r="AS30" s="1000"/>
      <c r="AT30" s="1000"/>
      <c r="AU30" s="1000"/>
      <c r="AV30" s="1000"/>
      <c r="AW30" s="1000"/>
      <c r="AX30" s="1000"/>
      <c r="AY30" s="1000"/>
      <c r="AZ30" s="1071"/>
      <c r="BA30" s="1071"/>
      <c r="BB30" s="1071"/>
      <c r="BC30" s="1071"/>
      <c r="BD30" s="1071"/>
      <c r="BE30" s="1055"/>
      <c r="BF30" s="1055"/>
      <c r="BG30" s="1055"/>
      <c r="BH30" s="1055"/>
      <c r="BI30" s="1056"/>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0" t="s">
        <v>382</v>
      </c>
      <c r="C31" s="1061"/>
      <c r="D31" s="1061"/>
      <c r="E31" s="1061"/>
      <c r="F31" s="1061"/>
      <c r="G31" s="1061"/>
      <c r="H31" s="1061"/>
      <c r="I31" s="1061"/>
      <c r="J31" s="1061"/>
      <c r="K31" s="1061"/>
      <c r="L31" s="1061"/>
      <c r="M31" s="1061"/>
      <c r="N31" s="1061"/>
      <c r="O31" s="1061"/>
      <c r="P31" s="1062"/>
      <c r="Q31" s="1072">
        <v>47</v>
      </c>
      <c r="R31" s="1073"/>
      <c r="S31" s="1073"/>
      <c r="T31" s="1073"/>
      <c r="U31" s="1073"/>
      <c r="V31" s="1073">
        <v>168</v>
      </c>
      <c r="W31" s="1073"/>
      <c r="X31" s="1073"/>
      <c r="Y31" s="1073"/>
      <c r="Z31" s="1073"/>
      <c r="AA31" s="1073">
        <v>-121</v>
      </c>
      <c r="AB31" s="1073"/>
      <c r="AC31" s="1073"/>
      <c r="AD31" s="1073"/>
      <c r="AE31" s="1074"/>
      <c r="AF31" s="1066">
        <v>-121</v>
      </c>
      <c r="AG31" s="1067"/>
      <c r="AH31" s="1067"/>
      <c r="AI31" s="1067"/>
      <c r="AJ31" s="1068"/>
      <c r="AK31" s="1009" t="s">
        <v>487</v>
      </c>
      <c r="AL31" s="1000"/>
      <c r="AM31" s="1000"/>
      <c r="AN31" s="1000"/>
      <c r="AO31" s="1000"/>
      <c r="AP31" s="1000" t="s">
        <v>487</v>
      </c>
      <c r="AQ31" s="1000"/>
      <c r="AR31" s="1000"/>
      <c r="AS31" s="1000"/>
      <c r="AT31" s="1000"/>
      <c r="AU31" s="1000" t="s">
        <v>487</v>
      </c>
      <c r="AV31" s="1000"/>
      <c r="AW31" s="1000"/>
      <c r="AX31" s="1000"/>
      <c r="AY31" s="1000"/>
      <c r="AZ31" s="1071"/>
      <c r="BA31" s="1071"/>
      <c r="BB31" s="1071"/>
      <c r="BC31" s="1071"/>
      <c r="BD31" s="1071"/>
      <c r="BE31" s="1055"/>
      <c r="BF31" s="1055"/>
      <c r="BG31" s="1055"/>
      <c r="BH31" s="1055"/>
      <c r="BI31" s="1056"/>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0" t="s">
        <v>383</v>
      </c>
      <c r="C32" s="1061"/>
      <c r="D32" s="1061"/>
      <c r="E32" s="1061"/>
      <c r="F32" s="1061"/>
      <c r="G32" s="1061"/>
      <c r="H32" s="1061"/>
      <c r="I32" s="1061"/>
      <c r="J32" s="1061"/>
      <c r="K32" s="1061"/>
      <c r="L32" s="1061"/>
      <c r="M32" s="1061"/>
      <c r="N32" s="1061"/>
      <c r="O32" s="1061"/>
      <c r="P32" s="1062"/>
      <c r="Q32" s="1072"/>
      <c r="R32" s="1073"/>
      <c r="S32" s="1073"/>
      <c r="T32" s="1073"/>
      <c r="U32" s="1073"/>
      <c r="V32" s="1073"/>
      <c r="W32" s="1073"/>
      <c r="X32" s="1073"/>
      <c r="Y32" s="1073"/>
      <c r="Z32" s="1073"/>
      <c r="AA32" s="1073"/>
      <c r="AB32" s="1073"/>
      <c r="AC32" s="1073"/>
      <c r="AD32" s="1073"/>
      <c r="AE32" s="1074"/>
      <c r="AF32" s="1066">
        <v>1322</v>
      </c>
      <c r="AG32" s="1067"/>
      <c r="AH32" s="1067"/>
      <c r="AI32" s="1067"/>
      <c r="AJ32" s="1068"/>
      <c r="AK32" s="1009" t="s">
        <v>487</v>
      </c>
      <c r="AL32" s="1000"/>
      <c r="AM32" s="1000"/>
      <c r="AN32" s="1000"/>
      <c r="AO32" s="1000"/>
      <c r="AP32" s="1000">
        <v>941</v>
      </c>
      <c r="AQ32" s="1000"/>
      <c r="AR32" s="1000"/>
      <c r="AS32" s="1000"/>
      <c r="AT32" s="1000"/>
      <c r="AU32" s="1000" t="s">
        <v>487</v>
      </c>
      <c r="AV32" s="1000"/>
      <c r="AW32" s="1000"/>
      <c r="AX32" s="1000"/>
      <c r="AY32" s="1000"/>
      <c r="AZ32" s="1071" t="s">
        <v>487</v>
      </c>
      <c r="BA32" s="1071"/>
      <c r="BB32" s="1071"/>
      <c r="BC32" s="1071"/>
      <c r="BD32" s="1071"/>
      <c r="BE32" s="1055" t="s">
        <v>384</v>
      </c>
      <c r="BF32" s="1055"/>
      <c r="BG32" s="1055"/>
      <c r="BH32" s="1055"/>
      <c r="BI32" s="1056"/>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0" t="s">
        <v>385</v>
      </c>
      <c r="C33" s="1061"/>
      <c r="D33" s="1061"/>
      <c r="E33" s="1061"/>
      <c r="F33" s="1061"/>
      <c r="G33" s="1061"/>
      <c r="H33" s="1061"/>
      <c r="I33" s="1061"/>
      <c r="J33" s="1061"/>
      <c r="K33" s="1061"/>
      <c r="L33" s="1061"/>
      <c r="M33" s="1061"/>
      <c r="N33" s="1061"/>
      <c r="O33" s="1061"/>
      <c r="P33" s="1062"/>
      <c r="Q33" s="1072">
        <v>1844</v>
      </c>
      <c r="R33" s="1073"/>
      <c r="S33" s="1073"/>
      <c r="T33" s="1073"/>
      <c r="U33" s="1073"/>
      <c r="V33" s="1073">
        <v>1844</v>
      </c>
      <c r="W33" s="1073"/>
      <c r="X33" s="1073"/>
      <c r="Y33" s="1073"/>
      <c r="Z33" s="1073"/>
      <c r="AA33" s="1073">
        <v>0</v>
      </c>
      <c r="AB33" s="1073"/>
      <c r="AC33" s="1073"/>
      <c r="AD33" s="1073"/>
      <c r="AE33" s="1074"/>
      <c r="AF33" s="1066" t="s">
        <v>386</v>
      </c>
      <c r="AG33" s="1067"/>
      <c r="AH33" s="1067"/>
      <c r="AI33" s="1067"/>
      <c r="AJ33" s="1068"/>
      <c r="AK33" s="1009">
        <v>580</v>
      </c>
      <c r="AL33" s="1000"/>
      <c r="AM33" s="1000"/>
      <c r="AN33" s="1000"/>
      <c r="AO33" s="1000"/>
      <c r="AP33" s="1000">
        <v>11503</v>
      </c>
      <c r="AQ33" s="1000"/>
      <c r="AR33" s="1000"/>
      <c r="AS33" s="1000"/>
      <c r="AT33" s="1000"/>
      <c r="AU33" s="1000">
        <v>8834</v>
      </c>
      <c r="AV33" s="1000"/>
      <c r="AW33" s="1000"/>
      <c r="AX33" s="1000"/>
      <c r="AY33" s="1000"/>
      <c r="AZ33" s="1071" t="s">
        <v>487</v>
      </c>
      <c r="BA33" s="1071"/>
      <c r="BB33" s="1071"/>
      <c r="BC33" s="1071"/>
      <c r="BD33" s="1071"/>
      <c r="BE33" s="1055" t="s">
        <v>387</v>
      </c>
      <c r="BF33" s="1055"/>
      <c r="BG33" s="1055"/>
      <c r="BH33" s="1055"/>
      <c r="BI33" s="1056"/>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0" t="s">
        <v>388</v>
      </c>
      <c r="C34" s="1061"/>
      <c r="D34" s="1061"/>
      <c r="E34" s="1061"/>
      <c r="F34" s="1061"/>
      <c r="G34" s="1061"/>
      <c r="H34" s="1061"/>
      <c r="I34" s="1061"/>
      <c r="J34" s="1061"/>
      <c r="K34" s="1061"/>
      <c r="L34" s="1061"/>
      <c r="M34" s="1061"/>
      <c r="N34" s="1061"/>
      <c r="O34" s="1061"/>
      <c r="P34" s="1062"/>
      <c r="Q34" s="1072">
        <v>415</v>
      </c>
      <c r="R34" s="1073"/>
      <c r="S34" s="1073"/>
      <c r="T34" s="1073"/>
      <c r="U34" s="1073"/>
      <c r="V34" s="1073">
        <v>368</v>
      </c>
      <c r="W34" s="1073"/>
      <c r="X34" s="1073"/>
      <c r="Y34" s="1073"/>
      <c r="Z34" s="1073"/>
      <c r="AA34" s="1073">
        <v>47</v>
      </c>
      <c r="AB34" s="1073"/>
      <c r="AC34" s="1073"/>
      <c r="AD34" s="1073"/>
      <c r="AE34" s="1074"/>
      <c r="AF34" s="1066">
        <v>47</v>
      </c>
      <c r="AG34" s="1067"/>
      <c r="AH34" s="1067"/>
      <c r="AI34" s="1067"/>
      <c r="AJ34" s="1068"/>
      <c r="AK34" s="1009">
        <v>1</v>
      </c>
      <c r="AL34" s="1000"/>
      <c r="AM34" s="1000"/>
      <c r="AN34" s="1000"/>
      <c r="AO34" s="1000"/>
      <c r="AP34" s="1000">
        <v>323</v>
      </c>
      <c r="AQ34" s="1000"/>
      <c r="AR34" s="1000"/>
      <c r="AS34" s="1000"/>
      <c r="AT34" s="1000"/>
      <c r="AU34" s="1000">
        <v>161</v>
      </c>
      <c r="AV34" s="1000"/>
      <c r="AW34" s="1000"/>
      <c r="AX34" s="1000"/>
      <c r="AY34" s="1000"/>
      <c r="AZ34" s="1071" t="s">
        <v>487</v>
      </c>
      <c r="BA34" s="1071"/>
      <c r="BB34" s="1071"/>
      <c r="BC34" s="1071"/>
      <c r="BD34" s="1071"/>
      <c r="BE34" s="1055" t="s">
        <v>387</v>
      </c>
      <c r="BF34" s="1055"/>
      <c r="BG34" s="1055"/>
      <c r="BH34" s="1055"/>
      <c r="BI34" s="1056"/>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0"/>
      <c r="C35" s="1061"/>
      <c r="D35" s="1061"/>
      <c r="E35" s="1061"/>
      <c r="F35" s="1061"/>
      <c r="G35" s="1061"/>
      <c r="H35" s="1061"/>
      <c r="I35" s="1061"/>
      <c r="J35" s="1061"/>
      <c r="K35" s="1061"/>
      <c r="L35" s="1061"/>
      <c r="M35" s="1061"/>
      <c r="N35" s="1061"/>
      <c r="O35" s="1061"/>
      <c r="P35" s="1062"/>
      <c r="Q35" s="1072"/>
      <c r="R35" s="1073"/>
      <c r="S35" s="1073"/>
      <c r="T35" s="1073"/>
      <c r="U35" s="1073"/>
      <c r="V35" s="1073"/>
      <c r="W35" s="1073"/>
      <c r="X35" s="1073"/>
      <c r="Y35" s="1073"/>
      <c r="Z35" s="1073"/>
      <c r="AA35" s="1073"/>
      <c r="AB35" s="1073"/>
      <c r="AC35" s="1073"/>
      <c r="AD35" s="1073"/>
      <c r="AE35" s="1074"/>
      <c r="AF35" s="1066"/>
      <c r="AG35" s="1067"/>
      <c r="AH35" s="1067"/>
      <c r="AI35" s="1067"/>
      <c r="AJ35" s="1068"/>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55"/>
      <c r="BF35" s="1055"/>
      <c r="BG35" s="1055"/>
      <c r="BH35" s="1055"/>
      <c r="BI35" s="1056"/>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0"/>
      <c r="C36" s="1061"/>
      <c r="D36" s="1061"/>
      <c r="E36" s="1061"/>
      <c r="F36" s="1061"/>
      <c r="G36" s="1061"/>
      <c r="H36" s="1061"/>
      <c r="I36" s="1061"/>
      <c r="J36" s="1061"/>
      <c r="K36" s="1061"/>
      <c r="L36" s="1061"/>
      <c r="M36" s="1061"/>
      <c r="N36" s="1061"/>
      <c r="O36" s="1061"/>
      <c r="P36" s="1062"/>
      <c r="Q36" s="1072"/>
      <c r="R36" s="1073"/>
      <c r="S36" s="1073"/>
      <c r="T36" s="1073"/>
      <c r="U36" s="1073"/>
      <c r="V36" s="1073"/>
      <c r="W36" s="1073"/>
      <c r="X36" s="1073"/>
      <c r="Y36" s="1073"/>
      <c r="Z36" s="1073"/>
      <c r="AA36" s="1073"/>
      <c r="AB36" s="1073"/>
      <c r="AC36" s="1073"/>
      <c r="AD36" s="1073"/>
      <c r="AE36" s="1074"/>
      <c r="AF36" s="1066"/>
      <c r="AG36" s="1067"/>
      <c r="AH36" s="1067"/>
      <c r="AI36" s="1067"/>
      <c r="AJ36" s="1068"/>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55"/>
      <c r="BF36" s="1055"/>
      <c r="BG36" s="1055"/>
      <c r="BH36" s="1055"/>
      <c r="BI36" s="1056"/>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0"/>
      <c r="C37" s="1061"/>
      <c r="D37" s="1061"/>
      <c r="E37" s="1061"/>
      <c r="F37" s="1061"/>
      <c r="G37" s="1061"/>
      <c r="H37" s="1061"/>
      <c r="I37" s="1061"/>
      <c r="J37" s="1061"/>
      <c r="K37" s="1061"/>
      <c r="L37" s="1061"/>
      <c r="M37" s="1061"/>
      <c r="N37" s="1061"/>
      <c r="O37" s="1061"/>
      <c r="P37" s="1062"/>
      <c r="Q37" s="1072"/>
      <c r="R37" s="1073"/>
      <c r="S37" s="1073"/>
      <c r="T37" s="1073"/>
      <c r="U37" s="1073"/>
      <c r="V37" s="1073"/>
      <c r="W37" s="1073"/>
      <c r="X37" s="1073"/>
      <c r="Y37" s="1073"/>
      <c r="Z37" s="1073"/>
      <c r="AA37" s="1073"/>
      <c r="AB37" s="1073"/>
      <c r="AC37" s="1073"/>
      <c r="AD37" s="1073"/>
      <c r="AE37" s="1074"/>
      <c r="AF37" s="1066"/>
      <c r="AG37" s="1067"/>
      <c r="AH37" s="1067"/>
      <c r="AI37" s="1067"/>
      <c r="AJ37" s="1068"/>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55"/>
      <c r="BF37" s="1055"/>
      <c r="BG37" s="1055"/>
      <c r="BH37" s="1055"/>
      <c r="BI37" s="1056"/>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0"/>
      <c r="C38" s="1061"/>
      <c r="D38" s="1061"/>
      <c r="E38" s="1061"/>
      <c r="F38" s="1061"/>
      <c r="G38" s="1061"/>
      <c r="H38" s="1061"/>
      <c r="I38" s="1061"/>
      <c r="J38" s="1061"/>
      <c r="K38" s="1061"/>
      <c r="L38" s="1061"/>
      <c r="M38" s="1061"/>
      <c r="N38" s="1061"/>
      <c r="O38" s="1061"/>
      <c r="P38" s="1062"/>
      <c r="Q38" s="1072"/>
      <c r="R38" s="1073"/>
      <c r="S38" s="1073"/>
      <c r="T38" s="1073"/>
      <c r="U38" s="1073"/>
      <c r="V38" s="1073"/>
      <c r="W38" s="1073"/>
      <c r="X38" s="1073"/>
      <c r="Y38" s="1073"/>
      <c r="Z38" s="1073"/>
      <c r="AA38" s="1073"/>
      <c r="AB38" s="1073"/>
      <c r="AC38" s="1073"/>
      <c r="AD38" s="1073"/>
      <c r="AE38" s="1074"/>
      <c r="AF38" s="1066"/>
      <c r="AG38" s="1067"/>
      <c r="AH38" s="1067"/>
      <c r="AI38" s="1067"/>
      <c r="AJ38" s="1068"/>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55"/>
      <c r="BF38" s="1055"/>
      <c r="BG38" s="1055"/>
      <c r="BH38" s="1055"/>
      <c r="BI38" s="1056"/>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0"/>
      <c r="C39" s="1061"/>
      <c r="D39" s="1061"/>
      <c r="E39" s="1061"/>
      <c r="F39" s="1061"/>
      <c r="G39" s="1061"/>
      <c r="H39" s="1061"/>
      <c r="I39" s="1061"/>
      <c r="J39" s="1061"/>
      <c r="K39" s="1061"/>
      <c r="L39" s="1061"/>
      <c r="M39" s="1061"/>
      <c r="N39" s="1061"/>
      <c r="O39" s="1061"/>
      <c r="P39" s="1062"/>
      <c r="Q39" s="1072"/>
      <c r="R39" s="1073"/>
      <c r="S39" s="1073"/>
      <c r="T39" s="1073"/>
      <c r="U39" s="1073"/>
      <c r="V39" s="1073"/>
      <c r="W39" s="1073"/>
      <c r="X39" s="1073"/>
      <c r="Y39" s="1073"/>
      <c r="Z39" s="1073"/>
      <c r="AA39" s="1073"/>
      <c r="AB39" s="1073"/>
      <c r="AC39" s="1073"/>
      <c r="AD39" s="1073"/>
      <c r="AE39" s="1074"/>
      <c r="AF39" s="1066"/>
      <c r="AG39" s="1067"/>
      <c r="AH39" s="1067"/>
      <c r="AI39" s="1067"/>
      <c r="AJ39" s="1068"/>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55"/>
      <c r="BF39" s="1055"/>
      <c r="BG39" s="1055"/>
      <c r="BH39" s="1055"/>
      <c r="BI39" s="1056"/>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0"/>
      <c r="C40" s="1061"/>
      <c r="D40" s="1061"/>
      <c r="E40" s="1061"/>
      <c r="F40" s="1061"/>
      <c r="G40" s="1061"/>
      <c r="H40" s="1061"/>
      <c r="I40" s="1061"/>
      <c r="J40" s="1061"/>
      <c r="K40" s="1061"/>
      <c r="L40" s="1061"/>
      <c r="M40" s="1061"/>
      <c r="N40" s="1061"/>
      <c r="O40" s="1061"/>
      <c r="P40" s="1062"/>
      <c r="Q40" s="1072"/>
      <c r="R40" s="1073"/>
      <c r="S40" s="1073"/>
      <c r="T40" s="1073"/>
      <c r="U40" s="1073"/>
      <c r="V40" s="1073"/>
      <c r="W40" s="1073"/>
      <c r="X40" s="1073"/>
      <c r="Y40" s="1073"/>
      <c r="Z40" s="1073"/>
      <c r="AA40" s="1073"/>
      <c r="AB40" s="1073"/>
      <c r="AC40" s="1073"/>
      <c r="AD40" s="1073"/>
      <c r="AE40" s="1074"/>
      <c r="AF40" s="1066"/>
      <c r="AG40" s="1067"/>
      <c r="AH40" s="1067"/>
      <c r="AI40" s="1067"/>
      <c r="AJ40" s="1068"/>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55"/>
      <c r="BF40" s="1055"/>
      <c r="BG40" s="1055"/>
      <c r="BH40" s="1055"/>
      <c r="BI40" s="1056"/>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0"/>
      <c r="C41" s="1061"/>
      <c r="D41" s="1061"/>
      <c r="E41" s="1061"/>
      <c r="F41" s="1061"/>
      <c r="G41" s="1061"/>
      <c r="H41" s="1061"/>
      <c r="I41" s="1061"/>
      <c r="J41" s="1061"/>
      <c r="K41" s="1061"/>
      <c r="L41" s="1061"/>
      <c r="M41" s="1061"/>
      <c r="N41" s="1061"/>
      <c r="O41" s="1061"/>
      <c r="P41" s="1062"/>
      <c r="Q41" s="1072"/>
      <c r="R41" s="1073"/>
      <c r="S41" s="1073"/>
      <c r="T41" s="1073"/>
      <c r="U41" s="1073"/>
      <c r="V41" s="1073"/>
      <c r="W41" s="1073"/>
      <c r="X41" s="1073"/>
      <c r="Y41" s="1073"/>
      <c r="Z41" s="1073"/>
      <c r="AA41" s="1073"/>
      <c r="AB41" s="1073"/>
      <c r="AC41" s="1073"/>
      <c r="AD41" s="1073"/>
      <c r="AE41" s="1074"/>
      <c r="AF41" s="1066"/>
      <c r="AG41" s="1067"/>
      <c r="AH41" s="1067"/>
      <c r="AI41" s="1067"/>
      <c r="AJ41" s="1068"/>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55"/>
      <c r="BF41" s="1055"/>
      <c r="BG41" s="1055"/>
      <c r="BH41" s="1055"/>
      <c r="BI41" s="1056"/>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0"/>
      <c r="C42" s="1061"/>
      <c r="D42" s="1061"/>
      <c r="E42" s="1061"/>
      <c r="F42" s="1061"/>
      <c r="G42" s="1061"/>
      <c r="H42" s="1061"/>
      <c r="I42" s="1061"/>
      <c r="J42" s="1061"/>
      <c r="K42" s="1061"/>
      <c r="L42" s="1061"/>
      <c r="M42" s="1061"/>
      <c r="N42" s="1061"/>
      <c r="O42" s="1061"/>
      <c r="P42" s="1062"/>
      <c r="Q42" s="1072"/>
      <c r="R42" s="1073"/>
      <c r="S42" s="1073"/>
      <c r="T42" s="1073"/>
      <c r="U42" s="1073"/>
      <c r="V42" s="1073"/>
      <c r="W42" s="1073"/>
      <c r="X42" s="1073"/>
      <c r="Y42" s="1073"/>
      <c r="Z42" s="1073"/>
      <c r="AA42" s="1073"/>
      <c r="AB42" s="1073"/>
      <c r="AC42" s="1073"/>
      <c r="AD42" s="1073"/>
      <c r="AE42" s="1074"/>
      <c r="AF42" s="1066"/>
      <c r="AG42" s="1067"/>
      <c r="AH42" s="1067"/>
      <c r="AI42" s="1067"/>
      <c r="AJ42" s="1068"/>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55"/>
      <c r="BF42" s="1055"/>
      <c r="BG42" s="1055"/>
      <c r="BH42" s="1055"/>
      <c r="BI42" s="1056"/>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0"/>
      <c r="C43" s="1061"/>
      <c r="D43" s="1061"/>
      <c r="E43" s="1061"/>
      <c r="F43" s="1061"/>
      <c r="G43" s="1061"/>
      <c r="H43" s="1061"/>
      <c r="I43" s="1061"/>
      <c r="J43" s="1061"/>
      <c r="K43" s="1061"/>
      <c r="L43" s="1061"/>
      <c r="M43" s="1061"/>
      <c r="N43" s="1061"/>
      <c r="O43" s="1061"/>
      <c r="P43" s="1062"/>
      <c r="Q43" s="1072"/>
      <c r="R43" s="1073"/>
      <c r="S43" s="1073"/>
      <c r="T43" s="1073"/>
      <c r="U43" s="1073"/>
      <c r="V43" s="1073"/>
      <c r="W43" s="1073"/>
      <c r="X43" s="1073"/>
      <c r="Y43" s="1073"/>
      <c r="Z43" s="1073"/>
      <c r="AA43" s="1073"/>
      <c r="AB43" s="1073"/>
      <c r="AC43" s="1073"/>
      <c r="AD43" s="1073"/>
      <c r="AE43" s="1074"/>
      <c r="AF43" s="1066"/>
      <c r="AG43" s="1067"/>
      <c r="AH43" s="1067"/>
      <c r="AI43" s="1067"/>
      <c r="AJ43" s="1068"/>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55"/>
      <c r="BF43" s="1055"/>
      <c r="BG43" s="1055"/>
      <c r="BH43" s="1055"/>
      <c r="BI43" s="1056"/>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0"/>
      <c r="C44" s="1061"/>
      <c r="D44" s="1061"/>
      <c r="E44" s="1061"/>
      <c r="F44" s="1061"/>
      <c r="G44" s="1061"/>
      <c r="H44" s="1061"/>
      <c r="I44" s="1061"/>
      <c r="J44" s="1061"/>
      <c r="K44" s="1061"/>
      <c r="L44" s="1061"/>
      <c r="M44" s="1061"/>
      <c r="N44" s="1061"/>
      <c r="O44" s="1061"/>
      <c r="P44" s="1062"/>
      <c r="Q44" s="1072"/>
      <c r="R44" s="1073"/>
      <c r="S44" s="1073"/>
      <c r="T44" s="1073"/>
      <c r="U44" s="1073"/>
      <c r="V44" s="1073"/>
      <c r="W44" s="1073"/>
      <c r="X44" s="1073"/>
      <c r="Y44" s="1073"/>
      <c r="Z44" s="1073"/>
      <c r="AA44" s="1073"/>
      <c r="AB44" s="1073"/>
      <c r="AC44" s="1073"/>
      <c r="AD44" s="1073"/>
      <c r="AE44" s="1074"/>
      <c r="AF44" s="1066"/>
      <c r="AG44" s="1067"/>
      <c r="AH44" s="1067"/>
      <c r="AI44" s="1067"/>
      <c r="AJ44" s="1068"/>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55"/>
      <c r="BF44" s="1055"/>
      <c r="BG44" s="1055"/>
      <c r="BH44" s="1055"/>
      <c r="BI44" s="1056"/>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0"/>
      <c r="C45" s="1061"/>
      <c r="D45" s="1061"/>
      <c r="E45" s="1061"/>
      <c r="F45" s="1061"/>
      <c r="G45" s="1061"/>
      <c r="H45" s="1061"/>
      <c r="I45" s="1061"/>
      <c r="J45" s="1061"/>
      <c r="K45" s="1061"/>
      <c r="L45" s="1061"/>
      <c r="M45" s="1061"/>
      <c r="N45" s="1061"/>
      <c r="O45" s="1061"/>
      <c r="P45" s="1062"/>
      <c r="Q45" s="1072"/>
      <c r="R45" s="1073"/>
      <c r="S45" s="1073"/>
      <c r="T45" s="1073"/>
      <c r="U45" s="1073"/>
      <c r="V45" s="1073"/>
      <c r="W45" s="1073"/>
      <c r="X45" s="1073"/>
      <c r="Y45" s="1073"/>
      <c r="Z45" s="1073"/>
      <c r="AA45" s="1073"/>
      <c r="AB45" s="1073"/>
      <c r="AC45" s="1073"/>
      <c r="AD45" s="1073"/>
      <c r="AE45" s="1074"/>
      <c r="AF45" s="1066"/>
      <c r="AG45" s="1067"/>
      <c r="AH45" s="1067"/>
      <c r="AI45" s="1067"/>
      <c r="AJ45" s="1068"/>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55"/>
      <c r="BF45" s="1055"/>
      <c r="BG45" s="1055"/>
      <c r="BH45" s="1055"/>
      <c r="BI45" s="1056"/>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0"/>
      <c r="C46" s="1061"/>
      <c r="D46" s="1061"/>
      <c r="E46" s="1061"/>
      <c r="F46" s="1061"/>
      <c r="G46" s="1061"/>
      <c r="H46" s="1061"/>
      <c r="I46" s="1061"/>
      <c r="J46" s="1061"/>
      <c r="K46" s="1061"/>
      <c r="L46" s="1061"/>
      <c r="M46" s="1061"/>
      <c r="N46" s="1061"/>
      <c r="O46" s="1061"/>
      <c r="P46" s="1062"/>
      <c r="Q46" s="1072"/>
      <c r="R46" s="1073"/>
      <c r="S46" s="1073"/>
      <c r="T46" s="1073"/>
      <c r="U46" s="1073"/>
      <c r="V46" s="1073"/>
      <c r="W46" s="1073"/>
      <c r="X46" s="1073"/>
      <c r="Y46" s="1073"/>
      <c r="Z46" s="1073"/>
      <c r="AA46" s="1073"/>
      <c r="AB46" s="1073"/>
      <c r="AC46" s="1073"/>
      <c r="AD46" s="1073"/>
      <c r="AE46" s="1074"/>
      <c r="AF46" s="1066"/>
      <c r="AG46" s="1067"/>
      <c r="AH46" s="1067"/>
      <c r="AI46" s="1067"/>
      <c r="AJ46" s="1068"/>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55"/>
      <c r="BF46" s="1055"/>
      <c r="BG46" s="1055"/>
      <c r="BH46" s="1055"/>
      <c r="BI46" s="1056"/>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0"/>
      <c r="C47" s="1061"/>
      <c r="D47" s="1061"/>
      <c r="E47" s="1061"/>
      <c r="F47" s="1061"/>
      <c r="G47" s="1061"/>
      <c r="H47" s="1061"/>
      <c r="I47" s="1061"/>
      <c r="J47" s="1061"/>
      <c r="K47" s="1061"/>
      <c r="L47" s="1061"/>
      <c r="M47" s="1061"/>
      <c r="N47" s="1061"/>
      <c r="O47" s="1061"/>
      <c r="P47" s="1062"/>
      <c r="Q47" s="1072"/>
      <c r="R47" s="1073"/>
      <c r="S47" s="1073"/>
      <c r="T47" s="1073"/>
      <c r="U47" s="1073"/>
      <c r="V47" s="1073"/>
      <c r="W47" s="1073"/>
      <c r="X47" s="1073"/>
      <c r="Y47" s="1073"/>
      <c r="Z47" s="1073"/>
      <c r="AA47" s="1073"/>
      <c r="AB47" s="1073"/>
      <c r="AC47" s="1073"/>
      <c r="AD47" s="1073"/>
      <c r="AE47" s="1074"/>
      <c r="AF47" s="1066"/>
      <c r="AG47" s="1067"/>
      <c r="AH47" s="1067"/>
      <c r="AI47" s="1067"/>
      <c r="AJ47" s="1068"/>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55"/>
      <c r="BF47" s="1055"/>
      <c r="BG47" s="1055"/>
      <c r="BH47" s="1055"/>
      <c r="BI47" s="1056"/>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0"/>
      <c r="C48" s="1061"/>
      <c r="D48" s="1061"/>
      <c r="E48" s="1061"/>
      <c r="F48" s="1061"/>
      <c r="G48" s="1061"/>
      <c r="H48" s="1061"/>
      <c r="I48" s="1061"/>
      <c r="J48" s="1061"/>
      <c r="K48" s="1061"/>
      <c r="L48" s="1061"/>
      <c r="M48" s="1061"/>
      <c r="N48" s="1061"/>
      <c r="O48" s="1061"/>
      <c r="P48" s="1062"/>
      <c r="Q48" s="1072"/>
      <c r="R48" s="1073"/>
      <c r="S48" s="1073"/>
      <c r="T48" s="1073"/>
      <c r="U48" s="1073"/>
      <c r="V48" s="1073"/>
      <c r="W48" s="1073"/>
      <c r="X48" s="1073"/>
      <c r="Y48" s="1073"/>
      <c r="Z48" s="1073"/>
      <c r="AA48" s="1073"/>
      <c r="AB48" s="1073"/>
      <c r="AC48" s="1073"/>
      <c r="AD48" s="1073"/>
      <c r="AE48" s="1074"/>
      <c r="AF48" s="1066"/>
      <c r="AG48" s="1067"/>
      <c r="AH48" s="1067"/>
      <c r="AI48" s="1067"/>
      <c r="AJ48" s="1068"/>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55"/>
      <c r="BF48" s="1055"/>
      <c r="BG48" s="1055"/>
      <c r="BH48" s="1055"/>
      <c r="BI48" s="1056"/>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0"/>
      <c r="C49" s="1061"/>
      <c r="D49" s="1061"/>
      <c r="E49" s="1061"/>
      <c r="F49" s="1061"/>
      <c r="G49" s="1061"/>
      <c r="H49" s="1061"/>
      <c r="I49" s="1061"/>
      <c r="J49" s="1061"/>
      <c r="K49" s="1061"/>
      <c r="L49" s="1061"/>
      <c r="M49" s="1061"/>
      <c r="N49" s="1061"/>
      <c r="O49" s="1061"/>
      <c r="P49" s="1062"/>
      <c r="Q49" s="1072"/>
      <c r="R49" s="1073"/>
      <c r="S49" s="1073"/>
      <c r="T49" s="1073"/>
      <c r="U49" s="1073"/>
      <c r="V49" s="1073"/>
      <c r="W49" s="1073"/>
      <c r="X49" s="1073"/>
      <c r="Y49" s="1073"/>
      <c r="Z49" s="1073"/>
      <c r="AA49" s="1073"/>
      <c r="AB49" s="1073"/>
      <c r="AC49" s="1073"/>
      <c r="AD49" s="1073"/>
      <c r="AE49" s="1074"/>
      <c r="AF49" s="1066"/>
      <c r="AG49" s="1067"/>
      <c r="AH49" s="1067"/>
      <c r="AI49" s="1067"/>
      <c r="AJ49" s="1068"/>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55"/>
      <c r="BF49" s="1055"/>
      <c r="BG49" s="1055"/>
      <c r="BH49" s="1055"/>
      <c r="BI49" s="1056"/>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0"/>
      <c r="C50" s="1061"/>
      <c r="D50" s="1061"/>
      <c r="E50" s="1061"/>
      <c r="F50" s="1061"/>
      <c r="G50" s="1061"/>
      <c r="H50" s="1061"/>
      <c r="I50" s="1061"/>
      <c r="J50" s="1061"/>
      <c r="K50" s="1061"/>
      <c r="L50" s="1061"/>
      <c r="M50" s="1061"/>
      <c r="N50" s="1061"/>
      <c r="O50" s="1061"/>
      <c r="P50" s="1062"/>
      <c r="Q50" s="1063"/>
      <c r="R50" s="1064"/>
      <c r="S50" s="1064"/>
      <c r="T50" s="1064"/>
      <c r="U50" s="1064"/>
      <c r="V50" s="1064"/>
      <c r="W50" s="1064"/>
      <c r="X50" s="1064"/>
      <c r="Y50" s="1064"/>
      <c r="Z50" s="1064"/>
      <c r="AA50" s="1064"/>
      <c r="AB50" s="1064"/>
      <c r="AC50" s="1064"/>
      <c r="AD50" s="1064"/>
      <c r="AE50" s="1065"/>
      <c r="AF50" s="1066"/>
      <c r="AG50" s="1067"/>
      <c r="AH50" s="1067"/>
      <c r="AI50" s="1067"/>
      <c r="AJ50" s="1068"/>
      <c r="AK50" s="1069"/>
      <c r="AL50" s="1064"/>
      <c r="AM50" s="1064"/>
      <c r="AN50" s="1064"/>
      <c r="AO50" s="1064"/>
      <c r="AP50" s="1064"/>
      <c r="AQ50" s="1064"/>
      <c r="AR50" s="1064"/>
      <c r="AS50" s="1064"/>
      <c r="AT50" s="1064"/>
      <c r="AU50" s="1064"/>
      <c r="AV50" s="1064"/>
      <c r="AW50" s="1064"/>
      <c r="AX50" s="1064"/>
      <c r="AY50" s="1064"/>
      <c r="AZ50" s="1070"/>
      <c r="BA50" s="1070"/>
      <c r="BB50" s="1070"/>
      <c r="BC50" s="1070"/>
      <c r="BD50" s="1070"/>
      <c r="BE50" s="1055"/>
      <c r="BF50" s="1055"/>
      <c r="BG50" s="1055"/>
      <c r="BH50" s="1055"/>
      <c r="BI50" s="1056"/>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0"/>
      <c r="C51" s="1061"/>
      <c r="D51" s="1061"/>
      <c r="E51" s="1061"/>
      <c r="F51" s="1061"/>
      <c r="G51" s="1061"/>
      <c r="H51" s="1061"/>
      <c r="I51" s="1061"/>
      <c r="J51" s="1061"/>
      <c r="K51" s="1061"/>
      <c r="L51" s="1061"/>
      <c r="M51" s="1061"/>
      <c r="N51" s="1061"/>
      <c r="O51" s="1061"/>
      <c r="P51" s="1062"/>
      <c r="Q51" s="1063"/>
      <c r="R51" s="1064"/>
      <c r="S51" s="1064"/>
      <c r="T51" s="1064"/>
      <c r="U51" s="1064"/>
      <c r="V51" s="1064"/>
      <c r="W51" s="1064"/>
      <c r="X51" s="1064"/>
      <c r="Y51" s="1064"/>
      <c r="Z51" s="1064"/>
      <c r="AA51" s="1064"/>
      <c r="AB51" s="1064"/>
      <c r="AC51" s="1064"/>
      <c r="AD51" s="1064"/>
      <c r="AE51" s="1065"/>
      <c r="AF51" s="1066"/>
      <c r="AG51" s="1067"/>
      <c r="AH51" s="1067"/>
      <c r="AI51" s="1067"/>
      <c r="AJ51" s="1068"/>
      <c r="AK51" s="1069"/>
      <c r="AL51" s="1064"/>
      <c r="AM51" s="1064"/>
      <c r="AN51" s="1064"/>
      <c r="AO51" s="1064"/>
      <c r="AP51" s="1064"/>
      <c r="AQ51" s="1064"/>
      <c r="AR51" s="1064"/>
      <c r="AS51" s="1064"/>
      <c r="AT51" s="1064"/>
      <c r="AU51" s="1064"/>
      <c r="AV51" s="1064"/>
      <c r="AW51" s="1064"/>
      <c r="AX51" s="1064"/>
      <c r="AY51" s="1064"/>
      <c r="AZ51" s="1070"/>
      <c r="BA51" s="1070"/>
      <c r="BB51" s="1070"/>
      <c r="BC51" s="1070"/>
      <c r="BD51" s="1070"/>
      <c r="BE51" s="1055"/>
      <c r="BF51" s="1055"/>
      <c r="BG51" s="1055"/>
      <c r="BH51" s="1055"/>
      <c r="BI51" s="1056"/>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0"/>
      <c r="C52" s="1061"/>
      <c r="D52" s="1061"/>
      <c r="E52" s="1061"/>
      <c r="F52" s="1061"/>
      <c r="G52" s="1061"/>
      <c r="H52" s="1061"/>
      <c r="I52" s="1061"/>
      <c r="J52" s="1061"/>
      <c r="K52" s="1061"/>
      <c r="L52" s="1061"/>
      <c r="M52" s="1061"/>
      <c r="N52" s="1061"/>
      <c r="O52" s="1061"/>
      <c r="P52" s="1062"/>
      <c r="Q52" s="1063"/>
      <c r="R52" s="1064"/>
      <c r="S52" s="1064"/>
      <c r="T52" s="1064"/>
      <c r="U52" s="1064"/>
      <c r="V52" s="1064"/>
      <c r="W52" s="1064"/>
      <c r="X52" s="1064"/>
      <c r="Y52" s="1064"/>
      <c r="Z52" s="1064"/>
      <c r="AA52" s="1064"/>
      <c r="AB52" s="1064"/>
      <c r="AC52" s="1064"/>
      <c r="AD52" s="1064"/>
      <c r="AE52" s="1065"/>
      <c r="AF52" s="1066"/>
      <c r="AG52" s="1067"/>
      <c r="AH52" s="1067"/>
      <c r="AI52" s="1067"/>
      <c r="AJ52" s="1068"/>
      <c r="AK52" s="1069"/>
      <c r="AL52" s="1064"/>
      <c r="AM52" s="1064"/>
      <c r="AN52" s="1064"/>
      <c r="AO52" s="1064"/>
      <c r="AP52" s="1064"/>
      <c r="AQ52" s="1064"/>
      <c r="AR52" s="1064"/>
      <c r="AS52" s="1064"/>
      <c r="AT52" s="1064"/>
      <c r="AU52" s="1064"/>
      <c r="AV52" s="1064"/>
      <c r="AW52" s="1064"/>
      <c r="AX52" s="1064"/>
      <c r="AY52" s="1064"/>
      <c r="AZ52" s="1070"/>
      <c r="BA52" s="1070"/>
      <c r="BB52" s="1070"/>
      <c r="BC52" s="1070"/>
      <c r="BD52" s="1070"/>
      <c r="BE52" s="1055"/>
      <c r="BF52" s="1055"/>
      <c r="BG52" s="1055"/>
      <c r="BH52" s="1055"/>
      <c r="BI52" s="1056"/>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0"/>
      <c r="C53" s="1061"/>
      <c r="D53" s="1061"/>
      <c r="E53" s="1061"/>
      <c r="F53" s="1061"/>
      <c r="G53" s="1061"/>
      <c r="H53" s="1061"/>
      <c r="I53" s="1061"/>
      <c r="J53" s="1061"/>
      <c r="K53" s="1061"/>
      <c r="L53" s="1061"/>
      <c r="M53" s="1061"/>
      <c r="N53" s="1061"/>
      <c r="O53" s="1061"/>
      <c r="P53" s="1062"/>
      <c r="Q53" s="1063"/>
      <c r="R53" s="1064"/>
      <c r="S53" s="1064"/>
      <c r="T53" s="1064"/>
      <c r="U53" s="1064"/>
      <c r="V53" s="1064"/>
      <c r="W53" s="1064"/>
      <c r="X53" s="1064"/>
      <c r="Y53" s="1064"/>
      <c r="Z53" s="1064"/>
      <c r="AA53" s="1064"/>
      <c r="AB53" s="1064"/>
      <c r="AC53" s="1064"/>
      <c r="AD53" s="1064"/>
      <c r="AE53" s="1065"/>
      <c r="AF53" s="1066"/>
      <c r="AG53" s="1067"/>
      <c r="AH53" s="1067"/>
      <c r="AI53" s="1067"/>
      <c r="AJ53" s="1068"/>
      <c r="AK53" s="1069"/>
      <c r="AL53" s="1064"/>
      <c r="AM53" s="1064"/>
      <c r="AN53" s="1064"/>
      <c r="AO53" s="1064"/>
      <c r="AP53" s="1064"/>
      <c r="AQ53" s="1064"/>
      <c r="AR53" s="1064"/>
      <c r="AS53" s="1064"/>
      <c r="AT53" s="1064"/>
      <c r="AU53" s="1064"/>
      <c r="AV53" s="1064"/>
      <c r="AW53" s="1064"/>
      <c r="AX53" s="1064"/>
      <c r="AY53" s="1064"/>
      <c r="AZ53" s="1070"/>
      <c r="BA53" s="1070"/>
      <c r="BB53" s="1070"/>
      <c r="BC53" s="1070"/>
      <c r="BD53" s="1070"/>
      <c r="BE53" s="1055"/>
      <c r="BF53" s="1055"/>
      <c r="BG53" s="1055"/>
      <c r="BH53" s="1055"/>
      <c r="BI53" s="1056"/>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0"/>
      <c r="C54" s="1061"/>
      <c r="D54" s="1061"/>
      <c r="E54" s="1061"/>
      <c r="F54" s="1061"/>
      <c r="G54" s="1061"/>
      <c r="H54" s="1061"/>
      <c r="I54" s="1061"/>
      <c r="J54" s="1061"/>
      <c r="K54" s="1061"/>
      <c r="L54" s="1061"/>
      <c r="M54" s="1061"/>
      <c r="N54" s="1061"/>
      <c r="O54" s="1061"/>
      <c r="P54" s="1062"/>
      <c r="Q54" s="1063"/>
      <c r="R54" s="1064"/>
      <c r="S54" s="1064"/>
      <c r="T54" s="1064"/>
      <c r="U54" s="1064"/>
      <c r="V54" s="1064"/>
      <c r="W54" s="1064"/>
      <c r="X54" s="1064"/>
      <c r="Y54" s="1064"/>
      <c r="Z54" s="1064"/>
      <c r="AA54" s="1064"/>
      <c r="AB54" s="1064"/>
      <c r="AC54" s="1064"/>
      <c r="AD54" s="1064"/>
      <c r="AE54" s="1065"/>
      <c r="AF54" s="1066"/>
      <c r="AG54" s="1067"/>
      <c r="AH54" s="1067"/>
      <c r="AI54" s="1067"/>
      <c r="AJ54" s="1068"/>
      <c r="AK54" s="1069"/>
      <c r="AL54" s="1064"/>
      <c r="AM54" s="1064"/>
      <c r="AN54" s="1064"/>
      <c r="AO54" s="1064"/>
      <c r="AP54" s="1064"/>
      <c r="AQ54" s="1064"/>
      <c r="AR54" s="1064"/>
      <c r="AS54" s="1064"/>
      <c r="AT54" s="1064"/>
      <c r="AU54" s="1064"/>
      <c r="AV54" s="1064"/>
      <c r="AW54" s="1064"/>
      <c r="AX54" s="1064"/>
      <c r="AY54" s="1064"/>
      <c r="AZ54" s="1070"/>
      <c r="BA54" s="1070"/>
      <c r="BB54" s="1070"/>
      <c r="BC54" s="1070"/>
      <c r="BD54" s="1070"/>
      <c r="BE54" s="1055"/>
      <c r="BF54" s="1055"/>
      <c r="BG54" s="1055"/>
      <c r="BH54" s="1055"/>
      <c r="BI54" s="1056"/>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0"/>
      <c r="C55" s="1061"/>
      <c r="D55" s="1061"/>
      <c r="E55" s="1061"/>
      <c r="F55" s="1061"/>
      <c r="G55" s="1061"/>
      <c r="H55" s="1061"/>
      <c r="I55" s="1061"/>
      <c r="J55" s="1061"/>
      <c r="K55" s="1061"/>
      <c r="L55" s="1061"/>
      <c r="M55" s="1061"/>
      <c r="N55" s="1061"/>
      <c r="O55" s="1061"/>
      <c r="P55" s="1062"/>
      <c r="Q55" s="1063"/>
      <c r="R55" s="1064"/>
      <c r="S55" s="1064"/>
      <c r="T55" s="1064"/>
      <c r="U55" s="1064"/>
      <c r="V55" s="1064"/>
      <c r="W55" s="1064"/>
      <c r="X55" s="1064"/>
      <c r="Y55" s="1064"/>
      <c r="Z55" s="1064"/>
      <c r="AA55" s="1064"/>
      <c r="AB55" s="1064"/>
      <c r="AC55" s="1064"/>
      <c r="AD55" s="1064"/>
      <c r="AE55" s="1065"/>
      <c r="AF55" s="1066"/>
      <c r="AG55" s="1067"/>
      <c r="AH55" s="1067"/>
      <c r="AI55" s="1067"/>
      <c r="AJ55" s="1068"/>
      <c r="AK55" s="1069"/>
      <c r="AL55" s="1064"/>
      <c r="AM55" s="1064"/>
      <c r="AN55" s="1064"/>
      <c r="AO55" s="1064"/>
      <c r="AP55" s="1064"/>
      <c r="AQ55" s="1064"/>
      <c r="AR55" s="1064"/>
      <c r="AS55" s="1064"/>
      <c r="AT55" s="1064"/>
      <c r="AU55" s="1064"/>
      <c r="AV55" s="1064"/>
      <c r="AW55" s="1064"/>
      <c r="AX55" s="1064"/>
      <c r="AY55" s="1064"/>
      <c r="AZ55" s="1070"/>
      <c r="BA55" s="1070"/>
      <c r="BB55" s="1070"/>
      <c r="BC55" s="1070"/>
      <c r="BD55" s="1070"/>
      <c r="BE55" s="1055"/>
      <c r="BF55" s="1055"/>
      <c r="BG55" s="1055"/>
      <c r="BH55" s="1055"/>
      <c r="BI55" s="1056"/>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0"/>
      <c r="C56" s="1061"/>
      <c r="D56" s="1061"/>
      <c r="E56" s="1061"/>
      <c r="F56" s="1061"/>
      <c r="G56" s="1061"/>
      <c r="H56" s="1061"/>
      <c r="I56" s="1061"/>
      <c r="J56" s="1061"/>
      <c r="K56" s="1061"/>
      <c r="L56" s="1061"/>
      <c r="M56" s="1061"/>
      <c r="N56" s="1061"/>
      <c r="O56" s="1061"/>
      <c r="P56" s="1062"/>
      <c r="Q56" s="1063"/>
      <c r="R56" s="1064"/>
      <c r="S56" s="1064"/>
      <c r="T56" s="1064"/>
      <c r="U56" s="1064"/>
      <c r="V56" s="1064"/>
      <c r="W56" s="1064"/>
      <c r="X56" s="1064"/>
      <c r="Y56" s="1064"/>
      <c r="Z56" s="1064"/>
      <c r="AA56" s="1064"/>
      <c r="AB56" s="1064"/>
      <c r="AC56" s="1064"/>
      <c r="AD56" s="1064"/>
      <c r="AE56" s="1065"/>
      <c r="AF56" s="1066"/>
      <c r="AG56" s="1067"/>
      <c r="AH56" s="1067"/>
      <c r="AI56" s="1067"/>
      <c r="AJ56" s="1068"/>
      <c r="AK56" s="1069"/>
      <c r="AL56" s="1064"/>
      <c r="AM56" s="1064"/>
      <c r="AN56" s="1064"/>
      <c r="AO56" s="1064"/>
      <c r="AP56" s="1064"/>
      <c r="AQ56" s="1064"/>
      <c r="AR56" s="1064"/>
      <c r="AS56" s="1064"/>
      <c r="AT56" s="1064"/>
      <c r="AU56" s="1064"/>
      <c r="AV56" s="1064"/>
      <c r="AW56" s="1064"/>
      <c r="AX56" s="1064"/>
      <c r="AY56" s="1064"/>
      <c r="AZ56" s="1070"/>
      <c r="BA56" s="1070"/>
      <c r="BB56" s="1070"/>
      <c r="BC56" s="1070"/>
      <c r="BD56" s="1070"/>
      <c r="BE56" s="1055"/>
      <c r="BF56" s="1055"/>
      <c r="BG56" s="1055"/>
      <c r="BH56" s="1055"/>
      <c r="BI56" s="1056"/>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0"/>
      <c r="C57" s="1061"/>
      <c r="D57" s="1061"/>
      <c r="E57" s="1061"/>
      <c r="F57" s="1061"/>
      <c r="G57" s="1061"/>
      <c r="H57" s="1061"/>
      <c r="I57" s="1061"/>
      <c r="J57" s="1061"/>
      <c r="K57" s="1061"/>
      <c r="L57" s="1061"/>
      <c r="M57" s="1061"/>
      <c r="N57" s="1061"/>
      <c r="O57" s="1061"/>
      <c r="P57" s="1062"/>
      <c r="Q57" s="1063"/>
      <c r="R57" s="1064"/>
      <c r="S57" s="1064"/>
      <c r="T57" s="1064"/>
      <c r="U57" s="1064"/>
      <c r="V57" s="1064"/>
      <c r="W57" s="1064"/>
      <c r="X57" s="1064"/>
      <c r="Y57" s="1064"/>
      <c r="Z57" s="1064"/>
      <c r="AA57" s="1064"/>
      <c r="AB57" s="1064"/>
      <c r="AC57" s="1064"/>
      <c r="AD57" s="1064"/>
      <c r="AE57" s="1065"/>
      <c r="AF57" s="1066"/>
      <c r="AG57" s="1067"/>
      <c r="AH57" s="1067"/>
      <c r="AI57" s="1067"/>
      <c r="AJ57" s="1068"/>
      <c r="AK57" s="1069"/>
      <c r="AL57" s="1064"/>
      <c r="AM57" s="1064"/>
      <c r="AN57" s="1064"/>
      <c r="AO57" s="1064"/>
      <c r="AP57" s="1064"/>
      <c r="AQ57" s="1064"/>
      <c r="AR57" s="1064"/>
      <c r="AS57" s="1064"/>
      <c r="AT57" s="1064"/>
      <c r="AU57" s="1064"/>
      <c r="AV57" s="1064"/>
      <c r="AW57" s="1064"/>
      <c r="AX57" s="1064"/>
      <c r="AY57" s="1064"/>
      <c r="AZ57" s="1070"/>
      <c r="BA57" s="1070"/>
      <c r="BB57" s="1070"/>
      <c r="BC57" s="1070"/>
      <c r="BD57" s="1070"/>
      <c r="BE57" s="1055"/>
      <c r="BF57" s="1055"/>
      <c r="BG57" s="1055"/>
      <c r="BH57" s="1055"/>
      <c r="BI57" s="1056"/>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0"/>
      <c r="C58" s="1061"/>
      <c r="D58" s="1061"/>
      <c r="E58" s="1061"/>
      <c r="F58" s="1061"/>
      <c r="G58" s="1061"/>
      <c r="H58" s="1061"/>
      <c r="I58" s="1061"/>
      <c r="J58" s="1061"/>
      <c r="K58" s="1061"/>
      <c r="L58" s="1061"/>
      <c r="M58" s="1061"/>
      <c r="N58" s="1061"/>
      <c r="O58" s="1061"/>
      <c r="P58" s="1062"/>
      <c r="Q58" s="1063"/>
      <c r="R58" s="1064"/>
      <c r="S58" s="1064"/>
      <c r="T58" s="1064"/>
      <c r="U58" s="1064"/>
      <c r="V58" s="1064"/>
      <c r="W58" s="1064"/>
      <c r="X58" s="1064"/>
      <c r="Y58" s="1064"/>
      <c r="Z58" s="1064"/>
      <c r="AA58" s="1064"/>
      <c r="AB58" s="1064"/>
      <c r="AC58" s="1064"/>
      <c r="AD58" s="1064"/>
      <c r="AE58" s="1065"/>
      <c r="AF58" s="1066"/>
      <c r="AG58" s="1067"/>
      <c r="AH58" s="1067"/>
      <c r="AI58" s="1067"/>
      <c r="AJ58" s="1068"/>
      <c r="AK58" s="1069"/>
      <c r="AL58" s="1064"/>
      <c r="AM58" s="1064"/>
      <c r="AN58" s="1064"/>
      <c r="AO58" s="1064"/>
      <c r="AP58" s="1064"/>
      <c r="AQ58" s="1064"/>
      <c r="AR58" s="1064"/>
      <c r="AS58" s="1064"/>
      <c r="AT58" s="1064"/>
      <c r="AU58" s="1064"/>
      <c r="AV58" s="1064"/>
      <c r="AW58" s="1064"/>
      <c r="AX58" s="1064"/>
      <c r="AY58" s="1064"/>
      <c r="AZ58" s="1070"/>
      <c r="BA58" s="1070"/>
      <c r="BB58" s="1070"/>
      <c r="BC58" s="1070"/>
      <c r="BD58" s="1070"/>
      <c r="BE58" s="1055"/>
      <c r="BF58" s="1055"/>
      <c r="BG58" s="1055"/>
      <c r="BH58" s="1055"/>
      <c r="BI58" s="1056"/>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0"/>
      <c r="C59" s="1061"/>
      <c r="D59" s="1061"/>
      <c r="E59" s="1061"/>
      <c r="F59" s="1061"/>
      <c r="G59" s="1061"/>
      <c r="H59" s="1061"/>
      <c r="I59" s="1061"/>
      <c r="J59" s="1061"/>
      <c r="K59" s="1061"/>
      <c r="L59" s="1061"/>
      <c r="M59" s="1061"/>
      <c r="N59" s="1061"/>
      <c r="O59" s="1061"/>
      <c r="P59" s="1062"/>
      <c r="Q59" s="1063"/>
      <c r="R59" s="1064"/>
      <c r="S59" s="1064"/>
      <c r="T59" s="1064"/>
      <c r="U59" s="1064"/>
      <c r="V59" s="1064"/>
      <c r="W59" s="1064"/>
      <c r="X59" s="1064"/>
      <c r="Y59" s="1064"/>
      <c r="Z59" s="1064"/>
      <c r="AA59" s="1064"/>
      <c r="AB59" s="1064"/>
      <c r="AC59" s="1064"/>
      <c r="AD59" s="1064"/>
      <c r="AE59" s="1065"/>
      <c r="AF59" s="1066"/>
      <c r="AG59" s="1067"/>
      <c r="AH59" s="1067"/>
      <c r="AI59" s="1067"/>
      <c r="AJ59" s="1068"/>
      <c r="AK59" s="1069"/>
      <c r="AL59" s="1064"/>
      <c r="AM59" s="1064"/>
      <c r="AN59" s="1064"/>
      <c r="AO59" s="1064"/>
      <c r="AP59" s="1064"/>
      <c r="AQ59" s="1064"/>
      <c r="AR59" s="1064"/>
      <c r="AS59" s="1064"/>
      <c r="AT59" s="1064"/>
      <c r="AU59" s="1064"/>
      <c r="AV59" s="1064"/>
      <c r="AW59" s="1064"/>
      <c r="AX59" s="1064"/>
      <c r="AY59" s="1064"/>
      <c r="AZ59" s="1070"/>
      <c r="BA59" s="1070"/>
      <c r="BB59" s="1070"/>
      <c r="BC59" s="1070"/>
      <c r="BD59" s="1070"/>
      <c r="BE59" s="1055"/>
      <c r="BF59" s="1055"/>
      <c r="BG59" s="1055"/>
      <c r="BH59" s="1055"/>
      <c r="BI59" s="1056"/>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0"/>
      <c r="C60" s="1061"/>
      <c r="D60" s="1061"/>
      <c r="E60" s="1061"/>
      <c r="F60" s="1061"/>
      <c r="G60" s="1061"/>
      <c r="H60" s="1061"/>
      <c r="I60" s="1061"/>
      <c r="J60" s="1061"/>
      <c r="K60" s="1061"/>
      <c r="L60" s="1061"/>
      <c r="M60" s="1061"/>
      <c r="N60" s="1061"/>
      <c r="O60" s="1061"/>
      <c r="P60" s="1062"/>
      <c r="Q60" s="1063"/>
      <c r="R60" s="1064"/>
      <c r="S60" s="1064"/>
      <c r="T60" s="1064"/>
      <c r="U60" s="1064"/>
      <c r="V60" s="1064"/>
      <c r="W60" s="1064"/>
      <c r="X60" s="1064"/>
      <c r="Y60" s="1064"/>
      <c r="Z60" s="1064"/>
      <c r="AA60" s="1064"/>
      <c r="AB60" s="1064"/>
      <c r="AC60" s="1064"/>
      <c r="AD60" s="1064"/>
      <c r="AE60" s="1065"/>
      <c r="AF60" s="1066"/>
      <c r="AG60" s="1067"/>
      <c r="AH60" s="1067"/>
      <c r="AI60" s="1067"/>
      <c r="AJ60" s="1068"/>
      <c r="AK60" s="1069"/>
      <c r="AL60" s="1064"/>
      <c r="AM60" s="1064"/>
      <c r="AN60" s="1064"/>
      <c r="AO60" s="1064"/>
      <c r="AP60" s="1064"/>
      <c r="AQ60" s="1064"/>
      <c r="AR60" s="1064"/>
      <c r="AS60" s="1064"/>
      <c r="AT60" s="1064"/>
      <c r="AU60" s="1064"/>
      <c r="AV60" s="1064"/>
      <c r="AW60" s="1064"/>
      <c r="AX60" s="1064"/>
      <c r="AY60" s="1064"/>
      <c r="AZ60" s="1070"/>
      <c r="BA60" s="1070"/>
      <c r="BB60" s="1070"/>
      <c r="BC60" s="1070"/>
      <c r="BD60" s="1070"/>
      <c r="BE60" s="1055"/>
      <c r="BF60" s="1055"/>
      <c r="BG60" s="1055"/>
      <c r="BH60" s="1055"/>
      <c r="BI60" s="1056"/>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0"/>
      <c r="C61" s="1061"/>
      <c r="D61" s="1061"/>
      <c r="E61" s="1061"/>
      <c r="F61" s="1061"/>
      <c r="G61" s="1061"/>
      <c r="H61" s="1061"/>
      <c r="I61" s="1061"/>
      <c r="J61" s="1061"/>
      <c r="K61" s="1061"/>
      <c r="L61" s="1061"/>
      <c r="M61" s="1061"/>
      <c r="N61" s="1061"/>
      <c r="O61" s="1061"/>
      <c r="P61" s="1062"/>
      <c r="Q61" s="1063"/>
      <c r="R61" s="1064"/>
      <c r="S61" s="1064"/>
      <c r="T61" s="1064"/>
      <c r="U61" s="1064"/>
      <c r="V61" s="1064"/>
      <c r="W61" s="1064"/>
      <c r="X61" s="1064"/>
      <c r="Y61" s="1064"/>
      <c r="Z61" s="1064"/>
      <c r="AA61" s="1064"/>
      <c r="AB61" s="1064"/>
      <c r="AC61" s="1064"/>
      <c r="AD61" s="1064"/>
      <c r="AE61" s="1065"/>
      <c r="AF61" s="1066"/>
      <c r="AG61" s="1067"/>
      <c r="AH61" s="1067"/>
      <c r="AI61" s="1067"/>
      <c r="AJ61" s="1068"/>
      <c r="AK61" s="1069"/>
      <c r="AL61" s="1064"/>
      <c r="AM61" s="1064"/>
      <c r="AN61" s="1064"/>
      <c r="AO61" s="1064"/>
      <c r="AP61" s="1064"/>
      <c r="AQ61" s="1064"/>
      <c r="AR61" s="1064"/>
      <c r="AS61" s="1064"/>
      <c r="AT61" s="1064"/>
      <c r="AU61" s="1064"/>
      <c r="AV61" s="1064"/>
      <c r="AW61" s="1064"/>
      <c r="AX61" s="1064"/>
      <c r="AY61" s="1064"/>
      <c r="AZ61" s="1070"/>
      <c r="BA61" s="1070"/>
      <c r="BB61" s="1070"/>
      <c r="BC61" s="1070"/>
      <c r="BD61" s="1070"/>
      <c r="BE61" s="1055"/>
      <c r="BF61" s="1055"/>
      <c r="BG61" s="1055"/>
      <c r="BH61" s="1055"/>
      <c r="BI61" s="1056"/>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0"/>
      <c r="C62" s="1061"/>
      <c r="D62" s="1061"/>
      <c r="E62" s="1061"/>
      <c r="F62" s="1061"/>
      <c r="G62" s="1061"/>
      <c r="H62" s="1061"/>
      <c r="I62" s="1061"/>
      <c r="J62" s="1061"/>
      <c r="K62" s="1061"/>
      <c r="L62" s="1061"/>
      <c r="M62" s="1061"/>
      <c r="N62" s="1061"/>
      <c r="O62" s="1061"/>
      <c r="P62" s="1062"/>
      <c r="Q62" s="1063"/>
      <c r="R62" s="1064"/>
      <c r="S62" s="1064"/>
      <c r="T62" s="1064"/>
      <c r="U62" s="1064"/>
      <c r="V62" s="1064"/>
      <c r="W62" s="1064"/>
      <c r="X62" s="1064"/>
      <c r="Y62" s="1064"/>
      <c r="Z62" s="1064"/>
      <c r="AA62" s="1064"/>
      <c r="AB62" s="1064"/>
      <c r="AC62" s="1064"/>
      <c r="AD62" s="1064"/>
      <c r="AE62" s="1065"/>
      <c r="AF62" s="1066"/>
      <c r="AG62" s="1067"/>
      <c r="AH62" s="1067"/>
      <c r="AI62" s="1067"/>
      <c r="AJ62" s="1068"/>
      <c r="AK62" s="1069"/>
      <c r="AL62" s="1064"/>
      <c r="AM62" s="1064"/>
      <c r="AN62" s="1064"/>
      <c r="AO62" s="1064"/>
      <c r="AP62" s="1064"/>
      <c r="AQ62" s="1064"/>
      <c r="AR62" s="1064"/>
      <c r="AS62" s="1064"/>
      <c r="AT62" s="1064"/>
      <c r="AU62" s="1064"/>
      <c r="AV62" s="1064"/>
      <c r="AW62" s="1064"/>
      <c r="AX62" s="1064"/>
      <c r="AY62" s="1064"/>
      <c r="AZ62" s="1070"/>
      <c r="BA62" s="1070"/>
      <c r="BB62" s="1070"/>
      <c r="BC62" s="1070"/>
      <c r="BD62" s="1070"/>
      <c r="BE62" s="1055"/>
      <c r="BF62" s="1055"/>
      <c r="BG62" s="1055"/>
      <c r="BH62" s="1055"/>
      <c r="BI62" s="1056"/>
      <c r="BJ62" s="1057" t="s">
        <v>389</v>
      </c>
      <c r="BK62" s="1058"/>
      <c r="BL62" s="1058"/>
      <c r="BM62" s="1058"/>
      <c r="BN62" s="1059"/>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367</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1"/>
      <c r="AF63" s="1052">
        <v>1576</v>
      </c>
      <c r="AG63" s="988"/>
      <c r="AH63" s="988"/>
      <c r="AI63" s="988"/>
      <c r="AJ63" s="1053"/>
      <c r="AK63" s="1054"/>
      <c r="AL63" s="992"/>
      <c r="AM63" s="992"/>
      <c r="AN63" s="992"/>
      <c r="AO63" s="992"/>
      <c r="AP63" s="988">
        <v>12767</v>
      </c>
      <c r="AQ63" s="988"/>
      <c r="AR63" s="988"/>
      <c r="AS63" s="988"/>
      <c r="AT63" s="988"/>
      <c r="AU63" s="988">
        <v>8995</v>
      </c>
      <c r="AV63" s="988"/>
      <c r="AW63" s="988"/>
      <c r="AX63" s="988"/>
      <c r="AY63" s="988"/>
      <c r="AZ63" s="1048"/>
      <c r="BA63" s="1048"/>
      <c r="BB63" s="1048"/>
      <c r="BC63" s="1048"/>
      <c r="BD63" s="1048"/>
      <c r="BE63" s="989"/>
      <c r="BF63" s="989"/>
      <c r="BG63" s="989"/>
      <c r="BH63" s="989"/>
      <c r="BI63" s="990"/>
      <c r="BJ63" s="1049" t="s">
        <v>112</v>
      </c>
      <c r="BK63" s="980"/>
      <c r="BL63" s="980"/>
      <c r="BM63" s="980"/>
      <c r="BN63" s="1050"/>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392</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393</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557</v>
      </c>
      <c r="C68" s="1015"/>
      <c r="D68" s="1015"/>
      <c r="E68" s="1015"/>
      <c r="F68" s="1015"/>
      <c r="G68" s="1015"/>
      <c r="H68" s="1015"/>
      <c r="I68" s="1015"/>
      <c r="J68" s="1015"/>
      <c r="K68" s="1015"/>
      <c r="L68" s="1015"/>
      <c r="M68" s="1015"/>
      <c r="N68" s="1015"/>
      <c r="O68" s="1015"/>
      <c r="P68" s="1016"/>
      <c r="Q68" s="1017">
        <v>126</v>
      </c>
      <c r="R68" s="1011"/>
      <c r="S68" s="1011"/>
      <c r="T68" s="1011"/>
      <c r="U68" s="1011"/>
      <c r="V68" s="1011">
        <v>121</v>
      </c>
      <c r="W68" s="1011"/>
      <c r="X68" s="1011"/>
      <c r="Y68" s="1011"/>
      <c r="Z68" s="1011"/>
      <c r="AA68" s="1011">
        <v>4</v>
      </c>
      <c r="AB68" s="1011"/>
      <c r="AC68" s="1011"/>
      <c r="AD68" s="1011"/>
      <c r="AE68" s="1011"/>
      <c r="AF68" s="1011"/>
      <c r="AG68" s="1011"/>
      <c r="AH68" s="1011"/>
      <c r="AI68" s="1011"/>
      <c r="AJ68" s="1011"/>
      <c r="AK68" s="1011">
        <v>19</v>
      </c>
      <c r="AL68" s="1011"/>
      <c r="AM68" s="1011"/>
      <c r="AN68" s="1011"/>
      <c r="AO68" s="1011"/>
      <c r="AP68" s="1011"/>
      <c r="AQ68" s="1011"/>
      <c r="AR68" s="1011"/>
      <c r="AS68" s="1011"/>
      <c r="AT68" s="1011"/>
      <c r="AU68" s="1011"/>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558</v>
      </c>
      <c r="C69" s="1004"/>
      <c r="D69" s="1004"/>
      <c r="E69" s="1004"/>
      <c r="F69" s="1004"/>
      <c r="G69" s="1004"/>
      <c r="H69" s="1004"/>
      <c r="I69" s="1004"/>
      <c r="J69" s="1004"/>
      <c r="K69" s="1004"/>
      <c r="L69" s="1004"/>
      <c r="M69" s="1004"/>
      <c r="N69" s="1004"/>
      <c r="O69" s="1004"/>
      <c r="P69" s="1005"/>
      <c r="Q69" s="1006">
        <v>86</v>
      </c>
      <c r="R69" s="1000"/>
      <c r="S69" s="1000"/>
      <c r="T69" s="1000"/>
      <c r="U69" s="1000"/>
      <c r="V69" s="1000">
        <v>68</v>
      </c>
      <c r="W69" s="1000"/>
      <c r="X69" s="1000"/>
      <c r="Y69" s="1000"/>
      <c r="Z69" s="1000"/>
      <c r="AA69" s="1000">
        <v>17</v>
      </c>
      <c r="AB69" s="1000"/>
      <c r="AC69" s="1000"/>
      <c r="AD69" s="1000"/>
      <c r="AE69" s="1000"/>
      <c r="AF69" s="1000"/>
      <c r="AG69" s="1000"/>
      <c r="AH69" s="1000"/>
      <c r="AI69" s="1000"/>
      <c r="AJ69" s="1000"/>
      <c r="AK69" s="1000">
        <v>0</v>
      </c>
      <c r="AL69" s="1000"/>
      <c r="AM69" s="1000"/>
      <c r="AN69" s="1000"/>
      <c r="AO69" s="1000"/>
      <c r="AP69" s="1000"/>
      <c r="AQ69" s="1000"/>
      <c r="AR69" s="1000"/>
      <c r="AS69" s="1000"/>
      <c r="AT69" s="1000"/>
      <c r="AU69" s="1000"/>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559</v>
      </c>
      <c r="C70" s="1004"/>
      <c r="D70" s="1004"/>
      <c r="E70" s="1004"/>
      <c r="F70" s="1004"/>
      <c r="G70" s="1004"/>
      <c r="H70" s="1004"/>
      <c r="I70" s="1004"/>
      <c r="J70" s="1004"/>
      <c r="K70" s="1004"/>
      <c r="L70" s="1004"/>
      <c r="M70" s="1004"/>
      <c r="N70" s="1004"/>
      <c r="O70" s="1004"/>
      <c r="P70" s="1005"/>
      <c r="Q70" s="1006">
        <v>203</v>
      </c>
      <c r="R70" s="1000"/>
      <c r="S70" s="1000"/>
      <c r="T70" s="1000"/>
      <c r="U70" s="1000"/>
      <c r="V70" s="1000">
        <v>125</v>
      </c>
      <c r="W70" s="1000"/>
      <c r="X70" s="1000"/>
      <c r="Y70" s="1000"/>
      <c r="Z70" s="1000"/>
      <c r="AA70" s="1000">
        <v>78</v>
      </c>
      <c r="AB70" s="1000"/>
      <c r="AC70" s="1000"/>
      <c r="AD70" s="1000"/>
      <c r="AE70" s="1000"/>
      <c r="AF70" s="1000"/>
      <c r="AG70" s="1000"/>
      <c r="AH70" s="1000"/>
      <c r="AI70" s="1000"/>
      <c r="AJ70" s="1000"/>
      <c r="AK70" s="1000">
        <v>0</v>
      </c>
      <c r="AL70" s="1000"/>
      <c r="AM70" s="1000"/>
      <c r="AN70" s="1000"/>
      <c r="AO70" s="1000"/>
      <c r="AP70" s="1000"/>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560</v>
      </c>
      <c r="C71" s="1004"/>
      <c r="D71" s="1004"/>
      <c r="E71" s="1004"/>
      <c r="F71" s="1004"/>
      <c r="G71" s="1004"/>
      <c r="H71" s="1004"/>
      <c r="I71" s="1004"/>
      <c r="J71" s="1004"/>
      <c r="K71" s="1004"/>
      <c r="L71" s="1004"/>
      <c r="M71" s="1004"/>
      <c r="N71" s="1004"/>
      <c r="O71" s="1004"/>
      <c r="P71" s="1005"/>
      <c r="Q71" s="1006">
        <v>14094</v>
      </c>
      <c r="R71" s="1000"/>
      <c r="S71" s="1000"/>
      <c r="T71" s="1000"/>
      <c r="U71" s="1000"/>
      <c r="V71" s="1000">
        <v>13724</v>
      </c>
      <c r="W71" s="1000"/>
      <c r="X71" s="1000"/>
      <c r="Y71" s="1000"/>
      <c r="Z71" s="1000"/>
      <c r="AA71" s="1000">
        <v>370</v>
      </c>
      <c r="AB71" s="1000"/>
      <c r="AC71" s="1000"/>
      <c r="AD71" s="1000"/>
      <c r="AE71" s="1000"/>
      <c r="AF71" s="1000"/>
      <c r="AG71" s="1000"/>
      <c r="AH71" s="1000"/>
      <c r="AI71" s="1000"/>
      <c r="AJ71" s="1000"/>
      <c r="AK71" s="1000">
        <v>40</v>
      </c>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367</v>
      </c>
      <c r="B88" s="973" t="s">
        <v>394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54</v>
      </c>
      <c r="CS102" s="980"/>
      <c r="CT102" s="980"/>
      <c r="CU102" s="980"/>
      <c r="CV102" s="981"/>
      <c r="CW102" s="979">
        <v>29</v>
      </c>
      <c r="CX102" s="980"/>
      <c r="CY102" s="980"/>
      <c r="CZ102" s="980"/>
      <c r="DA102" s="981"/>
      <c r="DB102" s="979">
        <v>0</v>
      </c>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286</v>
      </c>
      <c r="AG109" s="923"/>
      <c r="AH109" s="923"/>
      <c r="AI109" s="923"/>
      <c r="AJ109" s="924"/>
      <c r="AK109" s="925" t="s">
        <v>285</v>
      </c>
      <c r="AL109" s="923"/>
      <c r="AM109" s="923"/>
      <c r="AN109" s="923"/>
      <c r="AO109" s="924"/>
      <c r="AP109" s="925"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286</v>
      </c>
      <c r="BW109" s="923"/>
      <c r="BX109" s="923"/>
      <c r="BY109" s="923"/>
      <c r="BZ109" s="924"/>
      <c r="CA109" s="925" t="s">
        <v>285</v>
      </c>
      <c r="CB109" s="923"/>
      <c r="CC109" s="923"/>
      <c r="CD109" s="923"/>
      <c r="CE109" s="924"/>
      <c r="CF109" s="961" t="s">
        <v>404</v>
      </c>
      <c r="CG109" s="961"/>
      <c r="CH109" s="961"/>
      <c r="CI109" s="961"/>
      <c r="CJ109" s="961"/>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286</v>
      </c>
      <c r="DM109" s="923"/>
      <c r="DN109" s="923"/>
      <c r="DO109" s="923"/>
      <c r="DP109" s="924"/>
      <c r="DQ109" s="925" t="s">
        <v>285</v>
      </c>
      <c r="DR109" s="923"/>
      <c r="DS109" s="923"/>
      <c r="DT109" s="923"/>
      <c r="DU109" s="924"/>
      <c r="DV109" s="925" t="s">
        <v>404</v>
      </c>
      <c r="DW109" s="923"/>
      <c r="DX109" s="923"/>
      <c r="DY109" s="923"/>
      <c r="DZ109" s="954"/>
    </row>
    <row r="110" spans="1:131" s="199" customFormat="1" ht="26.25" customHeight="1" x14ac:dyDescent="0.15">
      <c r="A110" s="825" t="s">
        <v>406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2893899</v>
      </c>
      <c r="AB110" s="916"/>
      <c r="AC110" s="916"/>
      <c r="AD110" s="916"/>
      <c r="AE110" s="917"/>
      <c r="AF110" s="918">
        <v>2741260</v>
      </c>
      <c r="AG110" s="916"/>
      <c r="AH110" s="916"/>
      <c r="AI110" s="916"/>
      <c r="AJ110" s="917"/>
      <c r="AK110" s="918">
        <v>2592192</v>
      </c>
      <c r="AL110" s="916"/>
      <c r="AM110" s="916"/>
      <c r="AN110" s="916"/>
      <c r="AO110" s="917"/>
      <c r="AP110" s="919">
        <v>24.2</v>
      </c>
      <c r="AQ110" s="920"/>
      <c r="AR110" s="920"/>
      <c r="AS110" s="920"/>
      <c r="AT110" s="921"/>
      <c r="AU110" s="955" t="s">
        <v>61</v>
      </c>
      <c r="AV110" s="956"/>
      <c r="AW110" s="956"/>
      <c r="AX110" s="956"/>
      <c r="AY110" s="956"/>
      <c r="AZ110" s="881" t="s">
        <v>407</v>
      </c>
      <c r="BA110" s="826"/>
      <c r="BB110" s="826"/>
      <c r="BC110" s="826"/>
      <c r="BD110" s="826"/>
      <c r="BE110" s="826"/>
      <c r="BF110" s="826"/>
      <c r="BG110" s="826"/>
      <c r="BH110" s="826"/>
      <c r="BI110" s="826"/>
      <c r="BJ110" s="826"/>
      <c r="BK110" s="826"/>
      <c r="BL110" s="826"/>
      <c r="BM110" s="826"/>
      <c r="BN110" s="826"/>
      <c r="BO110" s="826"/>
      <c r="BP110" s="827"/>
      <c r="BQ110" s="882">
        <v>22823819</v>
      </c>
      <c r="BR110" s="863"/>
      <c r="BS110" s="863"/>
      <c r="BT110" s="863"/>
      <c r="BU110" s="863"/>
      <c r="BV110" s="863">
        <v>22385014</v>
      </c>
      <c r="BW110" s="863"/>
      <c r="BX110" s="863"/>
      <c r="BY110" s="863"/>
      <c r="BZ110" s="863"/>
      <c r="CA110" s="863">
        <v>21289694</v>
      </c>
      <c r="CB110" s="863"/>
      <c r="CC110" s="863"/>
      <c r="CD110" s="863"/>
      <c r="CE110" s="863"/>
      <c r="CF110" s="887">
        <v>199</v>
      </c>
      <c r="CG110" s="888"/>
      <c r="CH110" s="888"/>
      <c r="CI110" s="888"/>
      <c r="CJ110" s="888"/>
      <c r="CK110" s="951" t="s">
        <v>408</v>
      </c>
      <c r="CL110" s="837"/>
      <c r="CM110" s="912" t="s">
        <v>409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410</v>
      </c>
      <c r="DH110" s="863"/>
      <c r="DI110" s="863"/>
      <c r="DJ110" s="863"/>
      <c r="DK110" s="863"/>
      <c r="DL110" s="863" t="s">
        <v>410</v>
      </c>
      <c r="DM110" s="863"/>
      <c r="DN110" s="863"/>
      <c r="DO110" s="863"/>
      <c r="DP110" s="863"/>
      <c r="DQ110" s="863" t="s">
        <v>410</v>
      </c>
      <c r="DR110" s="863"/>
      <c r="DS110" s="863"/>
      <c r="DT110" s="863"/>
      <c r="DU110" s="863"/>
      <c r="DV110" s="864" t="s">
        <v>410</v>
      </c>
      <c r="DW110" s="864"/>
      <c r="DX110" s="864"/>
      <c r="DY110" s="864"/>
      <c r="DZ110" s="865"/>
    </row>
    <row r="111" spans="1:131" s="199" customFormat="1" ht="26.25" customHeight="1" x14ac:dyDescent="0.15">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412</v>
      </c>
      <c r="AB111" s="944"/>
      <c r="AC111" s="944"/>
      <c r="AD111" s="944"/>
      <c r="AE111" s="945"/>
      <c r="AF111" s="946" t="s">
        <v>412</v>
      </c>
      <c r="AG111" s="944"/>
      <c r="AH111" s="944"/>
      <c r="AI111" s="944"/>
      <c r="AJ111" s="945"/>
      <c r="AK111" s="946" t="s">
        <v>412</v>
      </c>
      <c r="AL111" s="944"/>
      <c r="AM111" s="944"/>
      <c r="AN111" s="944"/>
      <c r="AO111" s="945"/>
      <c r="AP111" s="947" t="s">
        <v>412</v>
      </c>
      <c r="AQ111" s="948"/>
      <c r="AR111" s="948"/>
      <c r="AS111" s="948"/>
      <c r="AT111" s="949"/>
      <c r="AU111" s="957"/>
      <c r="AV111" s="958"/>
      <c r="AW111" s="958"/>
      <c r="AX111" s="958"/>
      <c r="AY111" s="958"/>
      <c r="AZ111" s="833" t="s">
        <v>413</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414</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415</v>
      </c>
      <c r="B112" s="938"/>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417</v>
      </c>
      <c r="BA112" s="768"/>
      <c r="BB112" s="768"/>
      <c r="BC112" s="768"/>
      <c r="BD112" s="768"/>
      <c r="BE112" s="768"/>
      <c r="BF112" s="768"/>
      <c r="BG112" s="768"/>
      <c r="BH112" s="768"/>
      <c r="BI112" s="768"/>
      <c r="BJ112" s="768"/>
      <c r="BK112" s="768"/>
      <c r="BL112" s="768"/>
      <c r="BM112" s="768"/>
      <c r="BN112" s="768"/>
      <c r="BO112" s="768"/>
      <c r="BP112" s="769"/>
      <c r="BQ112" s="834">
        <v>9294301</v>
      </c>
      <c r="BR112" s="835"/>
      <c r="BS112" s="835"/>
      <c r="BT112" s="835"/>
      <c r="BU112" s="835"/>
      <c r="BV112" s="835">
        <v>9036359</v>
      </c>
      <c r="BW112" s="835"/>
      <c r="BX112" s="835"/>
      <c r="BY112" s="835"/>
      <c r="BZ112" s="835"/>
      <c r="CA112" s="835">
        <v>8834073</v>
      </c>
      <c r="CB112" s="835"/>
      <c r="CC112" s="835"/>
      <c r="CD112" s="835"/>
      <c r="CE112" s="835"/>
      <c r="CF112" s="896">
        <v>82.6</v>
      </c>
      <c r="CG112" s="897"/>
      <c r="CH112" s="897"/>
      <c r="CI112" s="897"/>
      <c r="CJ112" s="897"/>
      <c r="CK112" s="952"/>
      <c r="CL112" s="839"/>
      <c r="CM112" s="842" t="s">
        <v>418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450257</v>
      </c>
      <c r="AB113" s="944"/>
      <c r="AC113" s="944"/>
      <c r="AD113" s="944"/>
      <c r="AE113" s="945"/>
      <c r="AF113" s="946">
        <v>449825</v>
      </c>
      <c r="AG113" s="944"/>
      <c r="AH113" s="944"/>
      <c r="AI113" s="944"/>
      <c r="AJ113" s="945"/>
      <c r="AK113" s="946">
        <v>458418</v>
      </c>
      <c r="AL113" s="944"/>
      <c r="AM113" s="944"/>
      <c r="AN113" s="944"/>
      <c r="AO113" s="945"/>
      <c r="AP113" s="947">
        <v>4.3</v>
      </c>
      <c r="AQ113" s="948"/>
      <c r="AR113" s="948"/>
      <c r="AS113" s="948"/>
      <c r="AT113" s="949"/>
      <c r="AU113" s="957"/>
      <c r="AV113" s="958"/>
      <c r="AW113" s="958"/>
      <c r="AX113" s="958"/>
      <c r="AY113" s="958"/>
      <c r="AZ113" s="833" t="s">
        <v>420</v>
      </c>
      <c r="BA113" s="768"/>
      <c r="BB113" s="768"/>
      <c r="BC113" s="768"/>
      <c r="BD113" s="768"/>
      <c r="BE113" s="768"/>
      <c r="BF113" s="768"/>
      <c r="BG113" s="768"/>
      <c r="BH113" s="768"/>
      <c r="BI113" s="768"/>
      <c r="BJ113" s="768"/>
      <c r="BK113" s="768"/>
      <c r="BL113" s="768"/>
      <c r="BM113" s="768"/>
      <c r="BN113" s="768"/>
      <c r="BO113" s="768"/>
      <c r="BP113" s="769"/>
      <c r="BQ113" s="834">
        <v>144195</v>
      </c>
      <c r="BR113" s="835"/>
      <c r="BS113" s="835"/>
      <c r="BT113" s="835"/>
      <c r="BU113" s="835"/>
      <c r="BV113" s="835">
        <v>456989</v>
      </c>
      <c r="BW113" s="835"/>
      <c r="BX113" s="835"/>
      <c r="BY113" s="835"/>
      <c r="BZ113" s="835"/>
      <c r="CA113" s="835">
        <v>1063925</v>
      </c>
      <c r="CB113" s="835"/>
      <c r="CC113" s="835"/>
      <c r="CD113" s="835"/>
      <c r="CE113" s="835"/>
      <c r="CF113" s="896">
        <v>9.9</v>
      </c>
      <c r="CG113" s="897"/>
      <c r="CH113" s="897"/>
      <c r="CI113" s="897"/>
      <c r="CJ113" s="897"/>
      <c r="CK113" s="952"/>
      <c r="CL113" s="839"/>
      <c r="CM113" s="842" t="s">
        <v>421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v>
      </c>
      <c r="AB114" s="798"/>
      <c r="AC114" s="798"/>
      <c r="AD114" s="798"/>
      <c r="AE114" s="799"/>
      <c r="AF114" s="800">
        <v>216</v>
      </c>
      <c r="AG114" s="798"/>
      <c r="AH114" s="798"/>
      <c r="AI114" s="798"/>
      <c r="AJ114" s="799"/>
      <c r="AK114" s="800">
        <v>16986</v>
      </c>
      <c r="AL114" s="798"/>
      <c r="AM114" s="798"/>
      <c r="AN114" s="798"/>
      <c r="AO114" s="799"/>
      <c r="AP114" s="845">
        <v>0.2</v>
      </c>
      <c r="AQ114" s="846"/>
      <c r="AR114" s="846"/>
      <c r="AS114" s="846"/>
      <c r="AT114" s="847"/>
      <c r="AU114" s="957"/>
      <c r="AV114" s="958"/>
      <c r="AW114" s="958"/>
      <c r="AX114" s="958"/>
      <c r="AY114" s="958"/>
      <c r="AZ114" s="833" t="s">
        <v>423</v>
      </c>
      <c r="BA114" s="768"/>
      <c r="BB114" s="768"/>
      <c r="BC114" s="768"/>
      <c r="BD114" s="768"/>
      <c r="BE114" s="768"/>
      <c r="BF114" s="768"/>
      <c r="BG114" s="768"/>
      <c r="BH114" s="768"/>
      <c r="BI114" s="768"/>
      <c r="BJ114" s="768"/>
      <c r="BK114" s="768"/>
      <c r="BL114" s="768"/>
      <c r="BM114" s="768"/>
      <c r="BN114" s="768"/>
      <c r="BO114" s="768"/>
      <c r="BP114" s="769"/>
      <c r="BQ114" s="834">
        <v>3349311</v>
      </c>
      <c r="BR114" s="835"/>
      <c r="BS114" s="835"/>
      <c r="BT114" s="835"/>
      <c r="BU114" s="835"/>
      <c r="BV114" s="835">
        <v>3209409</v>
      </c>
      <c r="BW114" s="835"/>
      <c r="BX114" s="835"/>
      <c r="BY114" s="835"/>
      <c r="BZ114" s="835"/>
      <c r="CA114" s="835">
        <v>2967273</v>
      </c>
      <c r="CB114" s="835"/>
      <c r="CC114" s="835"/>
      <c r="CD114" s="835"/>
      <c r="CE114" s="835"/>
      <c r="CF114" s="896">
        <v>27.7</v>
      </c>
      <c r="CG114" s="897"/>
      <c r="CH114" s="897"/>
      <c r="CI114" s="897"/>
      <c r="CJ114" s="897"/>
      <c r="CK114" s="952"/>
      <c r="CL114" s="839"/>
      <c r="CM114" s="842" t="s">
        <v>424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426</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137</v>
      </c>
      <c r="AB116" s="798"/>
      <c r="AC116" s="798"/>
      <c r="AD116" s="798"/>
      <c r="AE116" s="799"/>
      <c r="AF116" s="800">
        <v>120</v>
      </c>
      <c r="AG116" s="798"/>
      <c r="AH116" s="798"/>
      <c r="AI116" s="798"/>
      <c r="AJ116" s="799"/>
      <c r="AK116" s="800">
        <v>193</v>
      </c>
      <c r="AL116" s="798"/>
      <c r="AM116" s="798"/>
      <c r="AN116" s="798"/>
      <c r="AO116" s="799"/>
      <c r="AP116" s="845">
        <v>0</v>
      </c>
      <c r="AQ116" s="846"/>
      <c r="AR116" s="846"/>
      <c r="AS116" s="846"/>
      <c r="AT116" s="847"/>
      <c r="AU116" s="957"/>
      <c r="AV116" s="958"/>
      <c r="AW116" s="958"/>
      <c r="AX116" s="958"/>
      <c r="AY116" s="958"/>
      <c r="AZ116" s="884" t="s">
        <v>429</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431</v>
      </c>
      <c r="Z117" s="924"/>
      <c r="AA117" s="929">
        <v>3344295</v>
      </c>
      <c r="AB117" s="930"/>
      <c r="AC117" s="930"/>
      <c r="AD117" s="930"/>
      <c r="AE117" s="931"/>
      <c r="AF117" s="932">
        <v>3191421</v>
      </c>
      <c r="AG117" s="930"/>
      <c r="AH117" s="930"/>
      <c r="AI117" s="930"/>
      <c r="AJ117" s="931"/>
      <c r="AK117" s="932">
        <v>3067789</v>
      </c>
      <c r="AL117" s="930"/>
      <c r="AM117" s="930"/>
      <c r="AN117" s="930"/>
      <c r="AO117" s="931"/>
      <c r="AP117" s="933"/>
      <c r="AQ117" s="934"/>
      <c r="AR117" s="934"/>
      <c r="AS117" s="934"/>
      <c r="AT117" s="935"/>
      <c r="AU117" s="957"/>
      <c r="AV117" s="958"/>
      <c r="AW117" s="958"/>
      <c r="AX117" s="958"/>
      <c r="AY117" s="958"/>
      <c r="AZ117" s="884" t="s">
        <v>432</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286</v>
      </c>
      <c r="AG118" s="923"/>
      <c r="AH118" s="923"/>
      <c r="AI118" s="923"/>
      <c r="AJ118" s="924"/>
      <c r="AK118" s="925" t="s">
        <v>285</v>
      </c>
      <c r="AL118" s="923"/>
      <c r="AM118" s="923"/>
      <c r="AN118" s="923"/>
      <c r="AO118" s="924"/>
      <c r="AP118" s="926" t="s">
        <v>404</v>
      </c>
      <c r="AQ118" s="927"/>
      <c r="AR118" s="927"/>
      <c r="AS118" s="927"/>
      <c r="AT118" s="928"/>
      <c r="AU118" s="957"/>
      <c r="AV118" s="958"/>
      <c r="AW118" s="958"/>
      <c r="AX118" s="958"/>
      <c r="AY118" s="958"/>
      <c r="AZ118" s="900" t="s">
        <v>434</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408</v>
      </c>
      <c r="B119" s="837"/>
      <c r="C119" s="912" t="s">
        <v>409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436</v>
      </c>
      <c r="BP119" s="899"/>
      <c r="BQ119" s="903">
        <v>35611626</v>
      </c>
      <c r="BR119" s="866"/>
      <c r="BS119" s="866"/>
      <c r="BT119" s="866"/>
      <c r="BU119" s="866"/>
      <c r="BV119" s="866">
        <v>35087771</v>
      </c>
      <c r="BW119" s="866"/>
      <c r="BX119" s="866"/>
      <c r="BY119" s="866"/>
      <c r="BZ119" s="866"/>
      <c r="CA119" s="866">
        <v>34154965</v>
      </c>
      <c r="CB119" s="866"/>
      <c r="CC119" s="866"/>
      <c r="CD119" s="866"/>
      <c r="CE119" s="866"/>
      <c r="CF119" s="764"/>
      <c r="CG119" s="765"/>
      <c r="CH119" s="765"/>
      <c r="CI119" s="765"/>
      <c r="CJ119" s="855"/>
      <c r="CK119" s="953"/>
      <c r="CL119" s="841"/>
      <c r="CM119" s="859" t="s">
        <v>437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438</v>
      </c>
      <c r="DH119" s="781"/>
      <c r="DI119" s="781"/>
      <c r="DJ119" s="781"/>
      <c r="DK119" s="782"/>
      <c r="DL119" s="783" t="s">
        <v>438</v>
      </c>
      <c r="DM119" s="781"/>
      <c r="DN119" s="781"/>
      <c r="DO119" s="781"/>
      <c r="DP119" s="782"/>
      <c r="DQ119" s="783" t="s">
        <v>438</v>
      </c>
      <c r="DR119" s="781"/>
      <c r="DS119" s="781"/>
      <c r="DT119" s="781"/>
      <c r="DU119" s="782"/>
      <c r="DV119" s="869" t="s">
        <v>438</v>
      </c>
      <c r="DW119" s="870"/>
      <c r="DX119" s="870"/>
      <c r="DY119" s="870"/>
      <c r="DZ119" s="871"/>
    </row>
    <row r="120" spans="1:130" s="199" customFormat="1" ht="26.25" customHeight="1" x14ac:dyDescent="0.15">
      <c r="A120" s="838"/>
      <c r="B120" s="839"/>
      <c r="C120" s="842" t="s">
        <v>414</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438</v>
      </c>
      <c r="AB120" s="798"/>
      <c r="AC120" s="798"/>
      <c r="AD120" s="798"/>
      <c r="AE120" s="799"/>
      <c r="AF120" s="800" t="s">
        <v>438</v>
      </c>
      <c r="AG120" s="798"/>
      <c r="AH120" s="798"/>
      <c r="AI120" s="798"/>
      <c r="AJ120" s="799"/>
      <c r="AK120" s="800" t="s">
        <v>438</v>
      </c>
      <c r="AL120" s="798"/>
      <c r="AM120" s="798"/>
      <c r="AN120" s="798"/>
      <c r="AO120" s="799"/>
      <c r="AP120" s="845" t="s">
        <v>438</v>
      </c>
      <c r="AQ120" s="846"/>
      <c r="AR120" s="846"/>
      <c r="AS120" s="846"/>
      <c r="AT120" s="847"/>
      <c r="AU120" s="904" t="s">
        <v>439</v>
      </c>
      <c r="AV120" s="905"/>
      <c r="AW120" s="905"/>
      <c r="AX120" s="905"/>
      <c r="AY120" s="906"/>
      <c r="AZ120" s="881" t="s">
        <v>440</v>
      </c>
      <c r="BA120" s="826"/>
      <c r="BB120" s="826"/>
      <c r="BC120" s="826"/>
      <c r="BD120" s="826"/>
      <c r="BE120" s="826"/>
      <c r="BF120" s="826"/>
      <c r="BG120" s="826"/>
      <c r="BH120" s="826"/>
      <c r="BI120" s="826"/>
      <c r="BJ120" s="826"/>
      <c r="BK120" s="826"/>
      <c r="BL120" s="826"/>
      <c r="BM120" s="826"/>
      <c r="BN120" s="826"/>
      <c r="BO120" s="826"/>
      <c r="BP120" s="827"/>
      <c r="BQ120" s="882">
        <v>2636659</v>
      </c>
      <c r="BR120" s="863"/>
      <c r="BS120" s="863"/>
      <c r="BT120" s="863"/>
      <c r="BU120" s="863"/>
      <c r="BV120" s="863">
        <v>2690018</v>
      </c>
      <c r="BW120" s="863"/>
      <c r="BX120" s="863"/>
      <c r="BY120" s="863"/>
      <c r="BZ120" s="863"/>
      <c r="CA120" s="863">
        <v>2303537</v>
      </c>
      <c r="CB120" s="863"/>
      <c r="CC120" s="863"/>
      <c r="CD120" s="863"/>
      <c r="CE120" s="863"/>
      <c r="CF120" s="887">
        <v>21.5</v>
      </c>
      <c r="CG120" s="888"/>
      <c r="CH120" s="888"/>
      <c r="CI120" s="888"/>
      <c r="CJ120" s="888"/>
      <c r="CK120" s="889" t="s">
        <v>441</v>
      </c>
      <c r="CL120" s="873"/>
      <c r="CM120" s="873"/>
      <c r="CN120" s="873"/>
      <c r="CO120" s="874"/>
      <c r="CP120" s="893" t="s">
        <v>442</v>
      </c>
      <c r="CQ120" s="894"/>
      <c r="CR120" s="894"/>
      <c r="CS120" s="894"/>
      <c r="CT120" s="894"/>
      <c r="CU120" s="894"/>
      <c r="CV120" s="894"/>
      <c r="CW120" s="894"/>
      <c r="CX120" s="894"/>
      <c r="CY120" s="894"/>
      <c r="CZ120" s="894"/>
      <c r="DA120" s="894"/>
      <c r="DB120" s="894"/>
      <c r="DC120" s="894"/>
      <c r="DD120" s="894"/>
      <c r="DE120" s="894"/>
      <c r="DF120" s="895"/>
      <c r="DG120" s="882">
        <v>9294301</v>
      </c>
      <c r="DH120" s="863"/>
      <c r="DI120" s="863"/>
      <c r="DJ120" s="863"/>
      <c r="DK120" s="863"/>
      <c r="DL120" s="863">
        <v>9036359</v>
      </c>
      <c r="DM120" s="863"/>
      <c r="DN120" s="863"/>
      <c r="DO120" s="863"/>
      <c r="DP120" s="863"/>
      <c r="DQ120" s="863">
        <v>8834073</v>
      </c>
      <c r="DR120" s="863"/>
      <c r="DS120" s="863"/>
      <c r="DT120" s="863"/>
      <c r="DU120" s="863"/>
      <c r="DV120" s="864">
        <v>82.6</v>
      </c>
      <c r="DW120" s="864"/>
      <c r="DX120" s="864"/>
      <c r="DY120" s="864"/>
      <c r="DZ120" s="865"/>
    </row>
    <row r="121" spans="1:130" s="199" customFormat="1" ht="26.25" customHeight="1" x14ac:dyDescent="0.15">
      <c r="A121" s="838"/>
      <c r="B121" s="839"/>
      <c r="C121" s="884" t="s">
        <v>443</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438</v>
      </c>
      <c r="AB121" s="798"/>
      <c r="AC121" s="798"/>
      <c r="AD121" s="798"/>
      <c r="AE121" s="799"/>
      <c r="AF121" s="800" t="s">
        <v>438</v>
      </c>
      <c r="AG121" s="798"/>
      <c r="AH121" s="798"/>
      <c r="AI121" s="798"/>
      <c r="AJ121" s="799"/>
      <c r="AK121" s="800" t="s">
        <v>438</v>
      </c>
      <c r="AL121" s="798"/>
      <c r="AM121" s="798"/>
      <c r="AN121" s="798"/>
      <c r="AO121" s="799"/>
      <c r="AP121" s="845" t="s">
        <v>438</v>
      </c>
      <c r="AQ121" s="846"/>
      <c r="AR121" s="846"/>
      <c r="AS121" s="846"/>
      <c r="AT121" s="847"/>
      <c r="AU121" s="907"/>
      <c r="AV121" s="908"/>
      <c r="AW121" s="908"/>
      <c r="AX121" s="908"/>
      <c r="AY121" s="909"/>
      <c r="AZ121" s="833" t="s">
        <v>444</v>
      </c>
      <c r="BA121" s="768"/>
      <c r="BB121" s="768"/>
      <c r="BC121" s="768"/>
      <c r="BD121" s="768"/>
      <c r="BE121" s="768"/>
      <c r="BF121" s="768"/>
      <c r="BG121" s="768"/>
      <c r="BH121" s="768"/>
      <c r="BI121" s="768"/>
      <c r="BJ121" s="768"/>
      <c r="BK121" s="768"/>
      <c r="BL121" s="768"/>
      <c r="BM121" s="768"/>
      <c r="BN121" s="768"/>
      <c r="BO121" s="768"/>
      <c r="BP121" s="769"/>
      <c r="BQ121" s="834">
        <v>4911218</v>
      </c>
      <c r="BR121" s="835"/>
      <c r="BS121" s="835"/>
      <c r="BT121" s="835"/>
      <c r="BU121" s="835"/>
      <c r="BV121" s="835">
        <v>4738722</v>
      </c>
      <c r="BW121" s="835"/>
      <c r="BX121" s="835"/>
      <c r="BY121" s="835"/>
      <c r="BZ121" s="835"/>
      <c r="CA121" s="835">
        <v>4479826</v>
      </c>
      <c r="CB121" s="835"/>
      <c r="CC121" s="835"/>
      <c r="CD121" s="835"/>
      <c r="CE121" s="835"/>
      <c r="CF121" s="896">
        <v>41.9</v>
      </c>
      <c r="CG121" s="897"/>
      <c r="CH121" s="897"/>
      <c r="CI121" s="897"/>
      <c r="CJ121" s="897"/>
      <c r="CK121" s="890"/>
      <c r="CL121" s="876"/>
      <c r="CM121" s="876"/>
      <c r="CN121" s="876"/>
      <c r="CO121" s="877"/>
      <c r="CP121" s="856" t="s">
        <v>445</v>
      </c>
      <c r="CQ121" s="857"/>
      <c r="CR121" s="857"/>
      <c r="CS121" s="857"/>
      <c r="CT121" s="857"/>
      <c r="CU121" s="857"/>
      <c r="CV121" s="857"/>
      <c r="CW121" s="857"/>
      <c r="CX121" s="857"/>
      <c r="CY121" s="857"/>
      <c r="CZ121" s="857"/>
      <c r="DA121" s="857"/>
      <c r="DB121" s="857"/>
      <c r="DC121" s="857"/>
      <c r="DD121" s="857"/>
      <c r="DE121" s="857"/>
      <c r="DF121" s="858"/>
      <c r="DG121" s="834" t="s">
        <v>438</v>
      </c>
      <c r="DH121" s="835"/>
      <c r="DI121" s="835"/>
      <c r="DJ121" s="835"/>
      <c r="DK121" s="835"/>
      <c r="DL121" s="835" t="s">
        <v>438</v>
      </c>
      <c r="DM121" s="835"/>
      <c r="DN121" s="835"/>
      <c r="DO121" s="835"/>
      <c r="DP121" s="835"/>
      <c r="DQ121" s="835" t="s">
        <v>438</v>
      </c>
      <c r="DR121" s="835"/>
      <c r="DS121" s="835"/>
      <c r="DT121" s="835"/>
      <c r="DU121" s="835"/>
      <c r="DV121" s="812" t="s">
        <v>438</v>
      </c>
      <c r="DW121" s="812"/>
      <c r="DX121" s="812"/>
      <c r="DY121" s="812"/>
      <c r="DZ121" s="813"/>
    </row>
    <row r="122" spans="1:130" s="199" customFormat="1" ht="26.25" customHeight="1" x14ac:dyDescent="0.15">
      <c r="A122" s="838"/>
      <c r="B122" s="839"/>
      <c r="C122" s="842" t="s">
        <v>424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438</v>
      </c>
      <c r="AB122" s="798"/>
      <c r="AC122" s="798"/>
      <c r="AD122" s="798"/>
      <c r="AE122" s="799"/>
      <c r="AF122" s="800" t="s">
        <v>438</v>
      </c>
      <c r="AG122" s="798"/>
      <c r="AH122" s="798"/>
      <c r="AI122" s="798"/>
      <c r="AJ122" s="799"/>
      <c r="AK122" s="800" t="s">
        <v>438</v>
      </c>
      <c r="AL122" s="798"/>
      <c r="AM122" s="798"/>
      <c r="AN122" s="798"/>
      <c r="AO122" s="799"/>
      <c r="AP122" s="845" t="s">
        <v>438</v>
      </c>
      <c r="AQ122" s="846"/>
      <c r="AR122" s="846"/>
      <c r="AS122" s="846"/>
      <c r="AT122" s="847"/>
      <c r="AU122" s="907"/>
      <c r="AV122" s="908"/>
      <c r="AW122" s="908"/>
      <c r="AX122" s="908"/>
      <c r="AY122" s="909"/>
      <c r="AZ122" s="900" t="s">
        <v>446</v>
      </c>
      <c r="BA122" s="901"/>
      <c r="BB122" s="901"/>
      <c r="BC122" s="901"/>
      <c r="BD122" s="901"/>
      <c r="BE122" s="901"/>
      <c r="BF122" s="901"/>
      <c r="BG122" s="901"/>
      <c r="BH122" s="901"/>
      <c r="BI122" s="901"/>
      <c r="BJ122" s="901"/>
      <c r="BK122" s="901"/>
      <c r="BL122" s="901"/>
      <c r="BM122" s="901"/>
      <c r="BN122" s="901"/>
      <c r="BO122" s="901"/>
      <c r="BP122" s="902"/>
      <c r="BQ122" s="903">
        <v>18765066</v>
      </c>
      <c r="BR122" s="866"/>
      <c r="BS122" s="866"/>
      <c r="BT122" s="866"/>
      <c r="BU122" s="866"/>
      <c r="BV122" s="866">
        <v>19003818</v>
      </c>
      <c r="BW122" s="866"/>
      <c r="BX122" s="866"/>
      <c r="BY122" s="866"/>
      <c r="BZ122" s="866"/>
      <c r="CA122" s="866">
        <v>18763950</v>
      </c>
      <c r="CB122" s="866"/>
      <c r="CC122" s="866"/>
      <c r="CD122" s="866"/>
      <c r="CE122" s="866"/>
      <c r="CF122" s="867">
        <v>175.4</v>
      </c>
      <c r="CG122" s="868"/>
      <c r="CH122" s="868"/>
      <c r="CI122" s="868"/>
      <c r="CJ122" s="868"/>
      <c r="CK122" s="890"/>
      <c r="CL122" s="876"/>
      <c r="CM122" s="876"/>
      <c r="CN122" s="876"/>
      <c r="CO122" s="877"/>
      <c r="CP122" s="856" t="s">
        <v>447</v>
      </c>
      <c r="CQ122" s="857"/>
      <c r="CR122" s="857"/>
      <c r="CS122" s="857"/>
      <c r="CT122" s="857"/>
      <c r="CU122" s="857"/>
      <c r="CV122" s="857"/>
      <c r="CW122" s="857"/>
      <c r="CX122" s="857"/>
      <c r="CY122" s="857"/>
      <c r="CZ122" s="857"/>
      <c r="DA122" s="857"/>
      <c r="DB122" s="857"/>
      <c r="DC122" s="857"/>
      <c r="DD122" s="857"/>
      <c r="DE122" s="857"/>
      <c r="DF122" s="858"/>
      <c r="DG122" s="834" t="s">
        <v>448</v>
      </c>
      <c r="DH122" s="835"/>
      <c r="DI122" s="835"/>
      <c r="DJ122" s="835"/>
      <c r="DK122" s="835"/>
      <c r="DL122" s="835" t="s">
        <v>448</v>
      </c>
      <c r="DM122" s="835"/>
      <c r="DN122" s="835"/>
      <c r="DO122" s="835"/>
      <c r="DP122" s="835"/>
      <c r="DQ122" s="835" t="s">
        <v>448</v>
      </c>
      <c r="DR122" s="835"/>
      <c r="DS122" s="835"/>
      <c r="DT122" s="835"/>
      <c r="DU122" s="835"/>
      <c r="DV122" s="812" t="s">
        <v>448</v>
      </c>
      <c r="DW122" s="812"/>
      <c r="DX122" s="812"/>
      <c r="DY122" s="812"/>
      <c r="DZ122" s="813"/>
    </row>
    <row r="123" spans="1:130" s="199" customFormat="1" ht="26.25" customHeight="1" x14ac:dyDescent="0.15">
      <c r="A123" s="838"/>
      <c r="B123" s="839"/>
      <c r="C123" s="842" t="s">
        <v>430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448</v>
      </c>
      <c r="AB123" s="798"/>
      <c r="AC123" s="798"/>
      <c r="AD123" s="798"/>
      <c r="AE123" s="799"/>
      <c r="AF123" s="800" t="s">
        <v>448</v>
      </c>
      <c r="AG123" s="798"/>
      <c r="AH123" s="798"/>
      <c r="AI123" s="798"/>
      <c r="AJ123" s="799"/>
      <c r="AK123" s="800" t="s">
        <v>448</v>
      </c>
      <c r="AL123" s="798"/>
      <c r="AM123" s="798"/>
      <c r="AN123" s="798"/>
      <c r="AO123" s="799"/>
      <c r="AP123" s="845" t="s">
        <v>448</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449</v>
      </c>
      <c r="BP123" s="899"/>
      <c r="BQ123" s="853">
        <v>26312943</v>
      </c>
      <c r="BR123" s="854"/>
      <c r="BS123" s="854"/>
      <c r="BT123" s="854"/>
      <c r="BU123" s="854"/>
      <c r="BV123" s="854">
        <v>26432558</v>
      </c>
      <c r="BW123" s="854"/>
      <c r="BX123" s="854"/>
      <c r="BY123" s="854"/>
      <c r="BZ123" s="854"/>
      <c r="CA123" s="854">
        <v>25547313</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x14ac:dyDescent="0.2">
      <c r="A124" s="838"/>
      <c r="B124" s="839"/>
      <c r="C124" s="842" t="s">
        <v>433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450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88.1</v>
      </c>
      <c r="BR124" s="852"/>
      <c r="BS124" s="852"/>
      <c r="BT124" s="852"/>
      <c r="BU124" s="852"/>
      <c r="BV124" s="852">
        <v>79.7</v>
      </c>
      <c r="BW124" s="852"/>
      <c r="BX124" s="852"/>
      <c r="BY124" s="852"/>
      <c r="BZ124" s="852"/>
      <c r="CA124" s="852">
        <v>80.400000000000006</v>
      </c>
      <c r="CB124" s="852"/>
      <c r="CC124" s="852"/>
      <c r="CD124" s="852"/>
      <c r="CE124" s="852"/>
      <c r="CF124" s="742"/>
      <c r="CG124" s="743"/>
      <c r="CH124" s="743"/>
      <c r="CI124" s="743"/>
      <c r="CJ124" s="883"/>
      <c r="CK124" s="891"/>
      <c r="CL124" s="891"/>
      <c r="CM124" s="891"/>
      <c r="CN124" s="891"/>
      <c r="CO124" s="892"/>
      <c r="CP124" s="856" t="s">
        <v>451</v>
      </c>
      <c r="CQ124" s="857"/>
      <c r="CR124" s="857"/>
      <c r="CS124" s="857"/>
      <c r="CT124" s="857"/>
      <c r="CU124" s="857"/>
      <c r="CV124" s="857"/>
      <c r="CW124" s="857"/>
      <c r="CX124" s="857"/>
      <c r="CY124" s="857"/>
      <c r="CZ124" s="857"/>
      <c r="DA124" s="857"/>
      <c r="DB124" s="857"/>
      <c r="DC124" s="857"/>
      <c r="DD124" s="857"/>
      <c r="DE124" s="857"/>
      <c r="DF124" s="858"/>
      <c r="DG124" s="780" t="s">
        <v>452</v>
      </c>
      <c r="DH124" s="781"/>
      <c r="DI124" s="781"/>
      <c r="DJ124" s="781"/>
      <c r="DK124" s="782"/>
      <c r="DL124" s="783" t="s">
        <v>452</v>
      </c>
      <c r="DM124" s="781"/>
      <c r="DN124" s="781"/>
      <c r="DO124" s="781"/>
      <c r="DP124" s="782"/>
      <c r="DQ124" s="783" t="s">
        <v>452</v>
      </c>
      <c r="DR124" s="781"/>
      <c r="DS124" s="781"/>
      <c r="DT124" s="781"/>
      <c r="DU124" s="782"/>
      <c r="DV124" s="869" t="s">
        <v>452</v>
      </c>
      <c r="DW124" s="870"/>
      <c r="DX124" s="870"/>
      <c r="DY124" s="870"/>
      <c r="DZ124" s="871"/>
    </row>
    <row r="125" spans="1:130" s="199" customFormat="1" ht="26.25" customHeight="1" x14ac:dyDescent="0.15">
      <c r="A125" s="838"/>
      <c r="B125" s="839"/>
      <c r="C125" s="842" t="s">
        <v>435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452</v>
      </c>
      <c r="AB125" s="798"/>
      <c r="AC125" s="798"/>
      <c r="AD125" s="798"/>
      <c r="AE125" s="799"/>
      <c r="AF125" s="800" t="s">
        <v>452</v>
      </c>
      <c r="AG125" s="798"/>
      <c r="AH125" s="798"/>
      <c r="AI125" s="798"/>
      <c r="AJ125" s="799"/>
      <c r="AK125" s="800" t="s">
        <v>452</v>
      </c>
      <c r="AL125" s="798"/>
      <c r="AM125" s="798"/>
      <c r="AN125" s="798"/>
      <c r="AO125" s="799"/>
      <c r="AP125" s="845" t="s">
        <v>452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453</v>
      </c>
      <c r="CL125" s="873"/>
      <c r="CM125" s="873"/>
      <c r="CN125" s="873"/>
      <c r="CO125" s="874"/>
      <c r="CP125" s="881" t="s">
        <v>454</v>
      </c>
      <c r="CQ125" s="826"/>
      <c r="CR125" s="826"/>
      <c r="CS125" s="826"/>
      <c r="CT125" s="826"/>
      <c r="CU125" s="826"/>
      <c r="CV125" s="826"/>
      <c r="CW125" s="826"/>
      <c r="CX125" s="826"/>
      <c r="CY125" s="826"/>
      <c r="CZ125" s="826"/>
      <c r="DA125" s="826"/>
      <c r="DB125" s="826"/>
      <c r="DC125" s="826"/>
      <c r="DD125" s="826"/>
      <c r="DE125" s="826"/>
      <c r="DF125" s="827"/>
      <c r="DG125" s="882" t="s">
        <v>452</v>
      </c>
      <c r="DH125" s="863"/>
      <c r="DI125" s="863"/>
      <c r="DJ125" s="863"/>
      <c r="DK125" s="863"/>
      <c r="DL125" s="863" t="s">
        <v>452</v>
      </c>
      <c r="DM125" s="863"/>
      <c r="DN125" s="863"/>
      <c r="DO125" s="863"/>
      <c r="DP125" s="863"/>
      <c r="DQ125" s="863" t="s">
        <v>452</v>
      </c>
      <c r="DR125" s="863"/>
      <c r="DS125" s="863"/>
      <c r="DT125" s="863"/>
      <c r="DU125" s="863"/>
      <c r="DV125" s="864" t="s">
        <v>452</v>
      </c>
      <c r="DW125" s="864"/>
      <c r="DX125" s="864"/>
      <c r="DY125" s="864"/>
      <c r="DZ125" s="865"/>
    </row>
    <row r="126" spans="1:130" s="199" customFormat="1" ht="26.25" customHeight="1" thickBot="1" x14ac:dyDescent="0.2">
      <c r="A126" s="838"/>
      <c r="B126" s="839"/>
      <c r="C126" s="842" t="s">
        <v>437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452</v>
      </c>
      <c r="AB126" s="798"/>
      <c r="AC126" s="798"/>
      <c r="AD126" s="798"/>
      <c r="AE126" s="799"/>
      <c r="AF126" s="800" t="s">
        <v>452</v>
      </c>
      <c r="AG126" s="798"/>
      <c r="AH126" s="798"/>
      <c r="AI126" s="798"/>
      <c r="AJ126" s="799"/>
      <c r="AK126" s="800" t="s">
        <v>452</v>
      </c>
      <c r="AL126" s="798"/>
      <c r="AM126" s="798"/>
      <c r="AN126" s="798"/>
      <c r="AO126" s="799"/>
      <c r="AP126" s="845" t="s">
        <v>452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455</v>
      </c>
      <c r="CQ126" s="768"/>
      <c r="CR126" s="768"/>
      <c r="CS126" s="768"/>
      <c r="CT126" s="768"/>
      <c r="CU126" s="768"/>
      <c r="CV126" s="768"/>
      <c r="CW126" s="768"/>
      <c r="CX126" s="768"/>
      <c r="CY126" s="768"/>
      <c r="CZ126" s="768"/>
      <c r="DA126" s="768"/>
      <c r="DB126" s="768"/>
      <c r="DC126" s="768"/>
      <c r="DD126" s="768"/>
      <c r="DE126" s="768"/>
      <c r="DF126" s="769"/>
      <c r="DG126" s="834" t="s">
        <v>452</v>
      </c>
      <c r="DH126" s="835"/>
      <c r="DI126" s="835"/>
      <c r="DJ126" s="835"/>
      <c r="DK126" s="835"/>
      <c r="DL126" s="835" t="s">
        <v>452</v>
      </c>
      <c r="DM126" s="835"/>
      <c r="DN126" s="835"/>
      <c r="DO126" s="835"/>
      <c r="DP126" s="835"/>
      <c r="DQ126" s="835" t="s">
        <v>452</v>
      </c>
      <c r="DR126" s="835"/>
      <c r="DS126" s="835"/>
      <c r="DT126" s="835"/>
      <c r="DU126" s="835"/>
      <c r="DV126" s="812" t="s">
        <v>452</v>
      </c>
      <c r="DW126" s="812"/>
      <c r="DX126" s="812"/>
      <c r="DY126" s="812"/>
      <c r="DZ126" s="813"/>
    </row>
    <row r="127" spans="1:130" s="199" customFormat="1" ht="26.25" customHeight="1" x14ac:dyDescent="0.15">
      <c r="A127" s="840"/>
      <c r="B127" s="841"/>
      <c r="C127" s="859" t="s">
        <v>456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452</v>
      </c>
      <c r="AB127" s="798"/>
      <c r="AC127" s="798"/>
      <c r="AD127" s="798"/>
      <c r="AE127" s="799"/>
      <c r="AF127" s="800" t="s">
        <v>452</v>
      </c>
      <c r="AG127" s="798"/>
      <c r="AH127" s="798"/>
      <c r="AI127" s="798"/>
      <c r="AJ127" s="799"/>
      <c r="AK127" s="800" t="s">
        <v>452</v>
      </c>
      <c r="AL127" s="798"/>
      <c r="AM127" s="798"/>
      <c r="AN127" s="798"/>
      <c r="AO127" s="799"/>
      <c r="AP127" s="845" t="s">
        <v>452</v>
      </c>
      <c r="AQ127" s="846"/>
      <c r="AR127" s="846"/>
      <c r="AS127" s="846"/>
      <c r="AT127" s="847"/>
      <c r="AU127" s="235"/>
      <c r="AV127" s="235"/>
      <c r="AW127" s="235"/>
      <c r="AX127" s="862" t="s">
        <v>457</v>
      </c>
      <c r="AY127" s="830"/>
      <c r="AZ127" s="830"/>
      <c r="BA127" s="830"/>
      <c r="BB127" s="830"/>
      <c r="BC127" s="830"/>
      <c r="BD127" s="830"/>
      <c r="BE127" s="831"/>
      <c r="BF127" s="829" t="s">
        <v>458</v>
      </c>
      <c r="BG127" s="830"/>
      <c r="BH127" s="830"/>
      <c r="BI127" s="830"/>
      <c r="BJ127" s="830"/>
      <c r="BK127" s="830"/>
      <c r="BL127" s="831"/>
      <c r="BM127" s="829" t="s">
        <v>459</v>
      </c>
      <c r="BN127" s="830"/>
      <c r="BO127" s="830"/>
      <c r="BP127" s="830"/>
      <c r="BQ127" s="830"/>
      <c r="BR127" s="830"/>
      <c r="BS127" s="831"/>
      <c r="BT127" s="829" t="s">
        <v>460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461</v>
      </c>
      <c r="CQ127" s="768"/>
      <c r="CR127" s="768"/>
      <c r="CS127" s="768"/>
      <c r="CT127" s="768"/>
      <c r="CU127" s="768"/>
      <c r="CV127" s="768"/>
      <c r="CW127" s="768"/>
      <c r="CX127" s="768"/>
      <c r="CY127" s="768"/>
      <c r="CZ127" s="768"/>
      <c r="DA127" s="768"/>
      <c r="DB127" s="768"/>
      <c r="DC127" s="768"/>
      <c r="DD127" s="768"/>
      <c r="DE127" s="768"/>
      <c r="DF127" s="769"/>
      <c r="DG127" s="834" t="s">
        <v>452</v>
      </c>
      <c r="DH127" s="835"/>
      <c r="DI127" s="835"/>
      <c r="DJ127" s="835"/>
      <c r="DK127" s="835"/>
      <c r="DL127" s="835" t="s">
        <v>452</v>
      </c>
      <c r="DM127" s="835"/>
      <c r="DN127" s="835"/>
      <c r="DO127" s="835"/>
      <c r="DP127" s="835"/>
      <c r="DQ127" s="835" t="s">
        <v>452</v>
      </c>
      <c r="DR127" s="835"/>
      <c r="DS127" s="835"/>
      <c r="DT127" s="835"/>
      <c r="DU127" s="835"/>
      <c r="DV127" s="812" t="s">
        <v>452</v>
      </c>
      <c r="DW127" s="812"/>
      <c r="DX127" s="812"/>
      <c r="DY127" s="812"/>
      <c r="DZ127" s="813"/>
    </row>
    <row r="128" spans="1:130" s="199" customFormat="1" ht="26.25" customHeight="1" thickBot="1" x14ac:dyDescent="0.2">
      <c r="A128" s="814" t="s">
        <v>462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463</v>
      </c>
      <c r="X128" s="816"/>
      <c r="Y128" s="816"/>
      <c r="Z128" s="817"/>
      <c r="AA128" s="818">
        <v>365251</v>
      </c>
      <c r="AB128" s="819"/>
      <c r="AC128" s="819"/>
      <c r="AD128" s="819"/>
      <c r="AE128" s="820"/>
      <c r="AF128" s="821">
        <v>398169</v>
      </c>
      <c r="AG128" s="819"/>
      <c r="AH128" s="819"/>
      <c r="AI128" s="819"/>
      <c r="AJ128" s="820"/>
      <c r="AK128" s="821">
        <v>564541</v>
      </c>
      <c r="AL128" s="819"/>
      <c r="AM128" s="819"/>
      <c r="AN128" s="819"/>
      <c r="AO128" s="820"/>
      <c r="AP128" s="822"/>
      <c r="AQ128" s="823"/>
      <c r="AR128" s="823"/>
      <c r="AS128" s="823"/>
      <c r="AT128" s="824"/>
      <c r="AU128" s="235"/>
      <c r="AV128" s="235"/>
      <c r="AW128" s="235"/>
      <c r="AX128" s="825" t="s">
        <v>464</v>
      </c>
      <c r="AY128" s="826"/>
      <c r="AZ128" s="826"/>
      <c r="BA128" s="826"/>
      <c r="BB128" s="826"/>
      <c r="BC128" s="826"/>
      <c r="BD128" s="826"/>
      <c r="BE128" s="827"/>
      <c r="BF128" s="804" t="s">
        <v>112</v>
      </c>
      <c r="BG128" s="805"/>
      <c r="BH128" s="805"/>
      <c r="BI128" s="805"/>
      <c r="BJ128" s="805"/>
      <c r="BK128" s="805"/>
      <c r="BL128" s="828"/>
      <c r="BM128" s="804">
        <v>13.01</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465</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466</v>
      </c>
      <c r="X129" s="795"/>
      <c r="Y129" s="795"/>
      <c r="Z129" s="796"/>
      <c r="AA129" s="797">
        <v>12400388</v>
      </c>
      <c r="AB129" s="798"/>
      <c r="AC129" s="798"/>
      <c r="AD129" s="798"/>
      <c r="AE129" s="799"/>
      <c r="AF129" s="800">
        <v>12617705</v>
      </c>
      <c r="AG129" s="798"/>
      <c r="AH129" s="798"/>
      <c r="AI129" s="798"/>
      <c r="AJ129" s="799"/>
      <c r="AK129" s="800">
        <v>12407783</v>
      </c>
      <c r="AL129" s="798"/>
      <c r="AM129" s="798"/>
      <c r="AN129" s="798"/>
      <c r="AO129" s="799"/>
      <c r="AP129" s="801"/>
      <c r="AQ129" s="802"/>
      <c r="AR129" s="802"/>
      <c r="AS129" s="802"/>
      <c r="AT129" s="803"/>
      <c r="AU129" s="237"/>
      <c r="AV129" s="237"/>
      <c r="AW129" s="237"/>
      <c r="AX129" s="767" t="s">
        <v>467</v>
      </c>
      <c r="AY129" s="768"/>
      <c r="AZ129" s="768"/>
      <c r="BA129" s="768"/>
      <c r="BB129" s="768"/>
      <c r="BC129" s="768"/>
      <c r="BD129" s="768"/>
      <c r="BE129" s="769"/>
      <c r="BF129" s="787" t="s">
        <v>112</v>
      </c>
      <c r="BG129" s="788"/>
      <c r="BH129" s="788"/>
      <c r="BI129" s="788"/>
      <c r="BJ129" s="788"/>
      <c r="BK129" s="788"/>
      <c r="BL129" s="789"/>
      <c r="BM129" s="787">
        <v>18.010000000000002</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469</v>
      </c>
      <c r="X130" s="795"/>
      <c r="Y130" s="795"/>
      <c r="Z130" s="796"/>
      <c r="AA130" s="797">
        <v>1850277</v>
      </c>
      <c r="AB130" s="798"/>
      <c r="AC130" s="798"/>
      <c r="AD130" s="798"/>
      <c r="AE130" s="799"/>
      <c r="AF130" s="800">
        <v>1764902</v>
      </c>
      <c r="AG130" s="798"/>
      <c r="AH130" s="798"/>
      <c r="AI130" s="798"/>
      <c r="AJ130" s="799"/>
      <c r="AK130" s="800">
        <v>1708308</v>
      </c>
      <c r="AL130" s="798"/>
      <c r="AM130" s="798"/>
      <c r="AN130" s="798"/>
      <c r="AO130" s="799"/>
      <c r="AP130" s="801"/>
      <c r="AQ130" s="802"/>
      <c r="AR130" s="802"/>
      <c r="AS130" s="802"/>
      <c r="AT130" s="803"/>
      <c r="AU130" s="237"/>
      <c r="AV130" s="237"/>
      <c r="AW130" s="237"/>
      <c r="AX130" s="767" t="s">
        <v>470</v>
      </c>
      <c r="AY130" s="768"/>
      <c r="AZ130" s="768"/>
      <c r="BA130" s="768"/>
      <c r="BB130" s="768"/>
      <c r="BC130" s="768"/>
      <c r="BD130" s="768"/>
      <c r="BE130" s="769"/>
      <c r="BF130" s="770">
        <v>9.1999999999999993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471</v>
      </c>
      <c r="X131" s="778"/>
      <c r="Y131" s="778"/>
      <c r="Z131" s="779"/>
      <c r="AA131" s="780">
        <v>10550111</v>
      </c>
      <c r="AB131" s="781"/>
      <c r="AC131" s="781"/>
      <c r="AD131" s="781"/>
      <c r="AE131" s="782"/>
      <c r="AF131" s="783">
        <v>10852803</v>
      </c>
      <c r="AG131" s="781"/>
      <c r="AH131" s="781"/>
      <c r="AI131" s="781"/>
      <c r="AJ131" s="782"/>
      <c r="AK131" s="783">
        <v>10699475</v>
      </c>
      <c r="AL131" s="781"/>
      <c r="AM131" s="781"/>
      <c r="AN131" s="781"/>
      <c r="AO131" s="782"/>
      <c r="AP131" s="784"/>
      <c r="AQ131" s="785"/>
      <c r="AR131" s="785"/>
      <c r="AS131" s="785"/>
      <c r="AT131" s="786"/>
      <c r="AU131" s="237"/>
      <c r="AV131" s="237"/>
      <c r="AW131" s="237"/>
      <c r="AX131" s="745" t="s">
        <v>472</v>
      </c>
      <c r="AY131" s="746"/>
      <c r="AZ131" s="746"/>
      <c r="BA131" s="746"/>
      <c r="BB131" s="746"/>
      <c r="BC131" s="746"/>
      <c r="BD131" s="746"/>
      <c r="BE131" s="747"/>
      <c r="BF131" s="748">
        <v>80.400000000000006</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474</v>
      </c>
      <c r="W132" s="758"/>
      <c r="X132" s="758"/>
      <c r="Y132" s="758"/>
      <c r="Z132" s="759"/>
      <c r="AA132" s="760">
        <v>10.699095760000001</v>
      </c>
      <c r="AB132" s="761"/>
      <c r="AC132" s="761"/>
      <c r="AD132" s="761"/>
      <c r="AE132" s="762"/>
      <c r="AF132" s="763">
        <v>9.4754324469999993</v>
      </c>
      <c r="AG132" s="761"/>
      <c r="AH132" s="761"/>
      <c r="AI132" s="761"/>
      <c r="AJ132" s="762"/>
      <c r="AK132" s="763">
        <v>7.4297092850000004</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475</v>
      </c>
      <c r="W133" s="737"/>
      <c r="X133" s="737"/>
      <c r="Y133" s="737"/>
      <c r="Z133" s="738"/>
      <c r="AA133" s="739">
        <v>9.6</v>
      </c>
      <c r="AB133" s="740"/>
      <c r="AC133" s="740"/>
      <c r="AD133" s="740"/>
      <c r="AE133" s="741"/>
      <c r="AF133" s="739">
        <v>9.6</v>
      </c>
      <c r="AG133" s="740"/>
      <c r="AH133" s="740"/>
      <c r="AI133" s="740"/>
      <c r="AJ133" s="741"/>
      <c r="AK133" s="739">
        <v>9.1999999999999993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476</v>
      </c>
      <c r="B5" s="248"/>
      <c r="C5" s="248"/>
      <c r="D5" s="248"/>
      <c r="E5" s="248"/>
      <c r="F5" s="248"/>
      <c r="G5" s="248"/>
      <c r="H5" s="248"/>
      <c r="I5" s="248"/>
      <c r="J5" s="248"/>
      <c r="K5" s="248"/>
      <c r="L5" s="248"/>
      <c r="M5" s="248"/>
      <c r="N5" s="248"/>
      <c r="O5" s="249"/>
    </row>
    <row r="6" spans="1:16" x14ac:dyDescent="0.15">
      <c r="A6" s="250"/>
      <c r="B6" s="246"/>
      <c r="C6" s="246"/>
      <c r="D6" s="246"/>
      <c r="E6" s="246"/>
      <c r="F6" s="246"/>
      <c r="G6" s="251" t="s">
        <v>477</v>
      </c>
      <c r="H6" s="251"/>
      <c r="I6" s="251"/>
      <c r="J6" s="251"/>
      <c r="K6" s="246"/>
      <c r="L6" s="246"/>
      <c r="M6" s="246"/>
      <c r="N6" s="246"/>
    </row>
    <row r="7" spans="1:16" x14ac:dyDescent="0.15">
      <c r="A7" s="250"/>
      <c r="B7" s="246"/>
      <c r="C7" s="246"/>
      <c r="D7" s="246"/>
      <c r="E7" s="246"/>
      <c r="F7" s="246"/>
      <c r="G7" s="253"/>
      <c r="H7" s="254"/>
      <c r="I7" s="254"/>
      <c r="J7" s="255"/>
      <c r="K7" s="1152" t="s">
        <v>478</v>
      </c>
      <c r="L7" s="256"/>
      <c r="M7" s="257" t="s">
        <v>479</v>
      </c>
      <c r="N7" s="258"/>
    </row>
    <row r="8" spans="1:16" x14ac:dyDescent="0.15">
      <c r="A8" s="250"/>
      <c r="B8" s="246"/>
      <c r="C8" s="246"/>
      <c r="D8" s="246"/>
      <c r="E8" s="246"/>
      <c r="F8" s="246"/>
      <c r="G8" s="259"/>
      <c r="H8" s="260"/>
      <c r="I8" s="260"/>
      <c r="J8" s="261"/>
      <c r="K8" s="1153"/>
      <c r="L8" s="262" t="s">
        <v>480</v>
      </c>
      <c r="M8" s="263" t="s">
        <v>481</v>
      </c>
      <c r="N8" s="264" t="s">
        <v>482</v>
      </c>
    </row>
    <row r="9" spans="1:16" x14ac:dyDescent="0.15">
      <c r="A9" s="250"/>
      <c r="B9" s="246"/>
      <c r="C9" s="246"/>
      <c r="D9" s="246"/>
      <c r="E9" s="246"/>
      <c r="F9" s="246"/>
      <c r="G9" s="1166" t="s">
        <v>483</v>
      </c>
      <c r="H9" s="1167"/>
      <c r="I9" s="1167"/>
      <c r="J9" s="1168"/>
      <c r="K9" s="265">
        <v>3959890</v>
      </c>
      <c r="L9" s="266">
        <v>67546</v>
      </c>
      <c r="M9" s="267">
        <v>57713</v>
      </c>
      <c r="N9" s="268">
        <v>17</v>
      </c>
    </row>
    <row r="10" spans="1:16" x14ac:dyDescent="0.15">
      <c r="A10" s="250"/>
      <c r="B10" s="246"/>
      <c r="C10" s="246"/>
      <c r="D10" s="246"/>
      <c r="E10" s="246"/>
      <c r="F10" s="246"/>
      <c r="G10" s="1166" t="s">
        <v>484</v>
      </c>
      <c r="H10" s="1167"/>
      <c r="I10" s="1167"/>
      <c r="J10" s="1168"/>
      <c r="K10" s="269">
        <v>486368</v>
      </c>
      <c r="L10" s="270">
        <v>8296</v>
      </c>
      <c r="M10" s="271">
        <v>3737</v>
      </c>
      <c r="N10" s="272">
        <v>122</v>
      </c>
    </row>
    <row r="11" spans="1:16" ht="13.5" customHeight="1" x14ac:dyDescent="0.15">
      <c r="A11" s="250"/>
      <c r="B11" s="246"/>
      <c r="C11" s="246"/>
      <c r="D11" s="246"/>
      <c r="E11" s="246"/>
      <c r="F11" s="246"/>
      <c r="G11" s="1166" t="s">
        <v>485</v>
      </c>
      <c r="H11" s="1167"/>
      <c r="I11" s="1167"/>
      <c r="J11" s="1168"/>
      <c r="K11" s="269">
        <v>574495</v>
      </c>
      <c r="L11" s="270">
        <v>9799</v>
      </c>
      <c r="M11" s="271">
        <v>6346</v>
      </c>
      <c r="N11" s="272">
        <v>54.4</v>
      </c>
    </row>
    <row r="12" spans="1:16" ht="13.5" customHeight="1" x14ac:dyDescent="0.15">
      <c r="A12" s="250"/>
      <c r="B12" s="246"/>
      <c r="C12" s="246"/>
      <c r="D12" s="246"/>
      <c r="E12" s="246"/>
      <c r="F12" s="246"/>
      <c r="G12" s="1166" t="s">
        <v>486</v>
      </c>
      <c r="H12" s="1167"/>
      <c r="I12" s="1167"/>
      <c r="J12" s="1168"/>
      <c r="K12" s="269" t="s">
        <v>487</v>
      </c>
      <c r="L12" s="270" t="s">
        <v>487</v>
      </c>
      <c r="M12" s="271">
        <v>800</v>
      </c>
      <c r="N12" s="272" t="s">
        <v>487</v>
      </c>
    </row>
    <row r="13" spans="1:16" ht="13.5" customHeight="1" x14ac:dyDescent="0.15">
      <c r="A13" s="250"/>
      <c r="B13" s="246"/>
      <c r="C13" s="246"/>
      <c r="D13" s="246"/>
      <c r="E13" s="246"/>
      <c r="F13" s="246"/>
      <c r="G13" s="1166" t="s">
        <v>488</v>
      </c>
      <c r="H13" s="1167"/>
      <c r="I13" s="1167"/>
      <c r="J13" s="1168"/>
      <c r="K13" s="269" t="s">
        <v>487</v>
      </c>
      <c r="L13" s="270" t="s">
        <v>487</v>
      </c>
      <c r="M13" s="271">
        <v>1</v>
      </c>
      <c r="N13" s="272" t="s">
        <v>487</v>
      </c>
    </row>
    <row r="14" spans="1:16" ht="13.5" customHeight="1" x14ac:dyDescent="0.15">
      <c r="A14" s="250"/>
      <c r="B14" s="246"/>
      <c r="C14" s="246"/>
      <c r="D14" s="246"/>
      <c r="E14" s="246"/>
      <c r="F14" s="246"/>
      <c r="G14" s="1166" t="s">
        <v>489</v>
      </c>
      <c r="H14" s="1167"/>
      <c r="I14" s="1167"/>
      <c r="J14" s="1168"/>
      <c r="K14" s="269">
        <v>192193</v>
      </c>
      <c r="L14" s="270">
        <v>3278</v>
      </c>
      <c r="M14" s="271">
        <v>2571</v>
      </c>
      <c r="N14" s="272">
        <v>27.5</v>
      </c>
    </row>
    <row r="15" spans="1:16" ht="13.5" customHeight="1" x14ac:dyDescent="0.15">
      <c r="A15" s="250"/>
      <c r="B15" s="246"/>
      <c r="C15" s="246"/>
      <c r="D15" s="246"/>
      <c r="E15" s="246"/>
      <c r="F15" s="246"/>
      <c r="G15" s="1166" t="s">
        <v>490</v>
      </c>
      <c r="H15" s="1167"/>
      <c r="I15" s="1167"/>
      <c r="J15" s="1168"/>
      <c r="K15" s="269">
        <v>56824</v>
      </c>
      <c r="L15" s="270">
        <v>969</v>
      </c>
      <c r="M15" s="271">
        <v>1342</v>
      </c>
      <c r="N15" s="272">
        <v>-27.8</v>
      </c>
    </row>
    <row r="16" spans="1:16" x14ac:dyDescent="0.15">
      <c r="A16" s="250"/>
      <c r="B16" s="246"/>
      <c r="C16" s="246"/>
      <c r="D16" s="246"/>
      <c r="E16" s="246"/>
      <c r="F16" s="246"/>
      <c r="G16" s="1169" t="s">
        <v>491</v>
      </c>
      <c r="H16" s="1170"/>
      <c r="I16" s="1170"/>
      <c r="J16" s="1171"/>
      <c r="K16" s="270">
        <v>-547352</v>
      </c>
      <c r="L16" s="270">
        <v>-9336</v>
      </c>
      <c r="M16" s="271">
        <v>-4975</v>
      </c>
      <c r="N16" s="272">
        <v>87.7</v>
      </c>
    </row>
    <row r="17" spans="1:16" x14ac:dyDescent="0.15">
      <c r="A17" s="250"/>
      <c r="B17" s="246"/>
      <c r="C17" s="246"/>
      <c r="D17" s="246"/>
      <c r="E17" s="246"/>
      <c r="F17" s="246"/>
      <c r="G17" s="1169" t="s">
        <v>169</v>
      </c>
      <c r="H17" s="1170"/>
      <c r="I17" s="1170"/>
      <c r="J17" s="1171"/>
      <c r="K17" s="270">
        <v>4722418</v>
      </c>
      <c r="L17" s="270">
        <v>80553</v>
      </c>
      <c r="M17" s="271">
        <v>67535</v>
      </c>
      <c r="N17" s="272">
        <v>19.3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492</v>
      </c>
      <c r="H19" s="246"/>
      <c r="I19" s="246"/>
      <c r="J19" s="246"/>
      <c r="K19" s="246"/>
      <c r="L19" s="246"/>
      <c r="M19" s="246"/>
      <c r="N19" s="246"/>
    </row>
    <row r="20" spans="1:16" x14ac:dyDescent="0.15">
      <c r="A20" s="250"/>
      <c r="B20" s="246"/>
      <c r="C20" s="246"/>
      <c r="D20" s="246"/>
      <c r="E20" s="246"/>
      <c r="F20" s="246"/>
      <c r="G20" s="274"/>
      <c r="H20" s="275"/>
      <c r="I20" s="275"/>
      <c r="J20" s="276"/>
      <c r="K20" s="277" t="s">
        <v>493</v>
      </c>
      <c r="L20" s="278" t="s">
        <v>494</v>
      </c>
      <c r="M20" s="279" t="s">
        <v>495</v>
      </c>
      <c r="N20" s="280"/>
    </row>
    <row r="21" spans="1:16" s="286" customFormat="1" x14ac:dyDescent="0.15">
      <c r="A21" s="281"/>
      <c r="B21" s="251"/>
      <c r="C21" s="251"/>
      <c r="D21" s="251"/>
      <c r="E21" s="251"/>
      <c r="F21" s="251"/>
      <c r="G21" s="1163" t="s">
        <v>496</v>
      </c>
      <c r="H21" s="1164"/>
      <c r="I21" s="1164"/>
      <c r="J21" s="1165"/>
      <c r="K21" s="282">
        <v>7.47</v>
      </c>
      <c r="L21" s="283">
        <v>6.24</v>
      </c>
      <c r="M21" s="284">
        <v>1.23</v>
      </c>
      <c r="N21" s="251"/>
      <c r="O21" s="285"/>
      <c r="P21" s="281"/>
    </row>
    <row r="22" spans="1:16" s="286" customFormat="1" x14ac:dyDescent="0.15">
      <c r="A22" s="281"/>
      <c r="B22" s="251"/>
      <c r="C22" s="251"/>
      <c r="D22" s="251"/>
      <c r="E22" s="251"/>
      <c r="F22" s="251"/>
      <c r="G22" s="1163" t="s">
        <v>497</v>
      </c>
      <c r="H22" s="1164"/>
      <c r="I22" s="1164"/>
      <c r="J22" s="1165"/>
      <c r="K22" s="287">
        <v>100.1</v>
      </c>
      <c r="L22" s="288">
        <v>98.7</v>
      </c>
      <c r="M22" s="289">
        <v>1.4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500</v>
      </c>
      <c r="H29" s="251"/>
      <c r="I29" s="251"/>
      <c r="J29" s="251"/>
      <c r="K29" s="246"/>
      <c r="L29" s="246"/>
      <c r="M29" s="246"/>
      <c r="N29" s="246"/>
      <c r="O29" s="295"/>
    </row>
    <row r="30" spans="1:16" x14ac:dyDescent="0.15">
      <c r="A30" s="250"/>
      <c r="B30" s="246"/>
      <c r="C30" s="246"/>
      <c r="D30" s="246"/>
      <c r="E30" s="246"/>
      <c r="F30" s="246"/>
      <c r="G30" s="253"/>
      <c r="H30" s="254"/>
      <c r="I30" s="254"/>
      <c r="J30" s="255"/>
      <c r="K30" s="1152" t="s">
        <v>478</v>
      </c>
      <c r="L30" s="256"/>
      <c r="M30" s="257" t="s">
        <v>479</v>
      </c>
      <c r="N30" s="258"/>
    </row>
    <row r="31" spans="1:16" x14ac:dyDescent="0.15">
      <c r="A31" s="250"/>
      <c r="B31" s="246"/>
      <c r="C31" s="246"/>
      <c r="D31" s="246"/>
      <c r="E31" s="246"/>
      <c r="F31" s="246"/>
      <c r="G31" s="259"/>
      <c r="H31" s="260"/>
      <c r="I31" s="260"/>
      <c r="J31" s="261"/>
      <c r="K31" s="1153"/>
      <c r="L31" s="262" t="s">
        <v>480</v>
      </c>
      <c r="M31" s="263" t="s">
        <v>481</v>
      </c>
      <c r="N31" s="264" t="s">
        <v>482</v>
      </c>
    </row>
    <row r="32" spans="1:16" ht="27" customHeight="1" x14ac:dyDescent="0.15">
      <c r="A32" s="250"/>
      <c r="B32" s="246"/>
      <c r="C32" s="246"/>
      <c r="D32" s="246"/>
      <c r="E32" s="246"/>
      <c r="F32" s="246"/>
      <c r="G32" s="1154" t="s">
        <v>501</v>
      </c>
      <c r="H32" s="1155"/>
      <c r="I32" s="1155"/>
      <c r="J32" s="1156"/>
      <c r="K32" s="296">
        <v>2592192</v>
      </c>
      <c r="L32" s="296">
        <v>44216</v>
      </c>
      <c r="M32" s="297">
        <v>35267</v>
      </c>
      <c r="N32" s="298">
        <v>25.4</v>
      </c>
    </row>
    <row r="33" spans="1:16" ht="13.5" customHeight="1" x14ac:dyDescent="0.15">
      <c r="A33" s="250"/>
      <c r="B33" s="246"/>
      <c r="C33" s="246"/>
      <c r="D33" s="246"/>
      <c r="E33" s="246"/>
      <c r="F33" s="246"/>
      <c r="G33" s="1154" t="s">
        <v>502</v>
      </c>
      <c r="H33" s="1155"/>
      <c r="I33" s="1155"/>
      <c r="J33" s="1156"/>
      <c r="K33" s="296" t="s">
        <v>487</v>
      </c>
      <c r="L33" s="296" t="s">
        <v>487</v>
      </c>
      <c r="M33" s="297">
        <v>1</v>
      </c>
      <c r="N33" s="298" t="s">
        <v>487</v>
      </c>
    </row>
    <row r="34" spans="1:16" ht="27" customHeight="1" x14ac:dyDescent="0.15">
      <c r="A34" s="250"/>
      <c r="B34" s="246"/>
      <c r="C34" s="246"/>
      <c r="D34" s="246"/>
      <c r="E34" s="246"/>
      <c r="F34" s="246"/>
      <c r="G34" s="1154" t="s">
        <v>503</v>
      </c>
      <c r="H34" s="1155"/>
      <c r="I34" s="1155"/>
      <c r="J34" s="1156"/>
      <c r="K34" s="296" t="s">
        <v>487</v>
      </c>
      <c r="L34" s="296" t="s">
        <v>487</v>
      </c>
      <c r="M34" s="297">
        <v>49</v>
      </c>
      <c r="N34" s="298" t="s">
        <v>487</v>
      </c>
    </row>
    <row r="35" spans="1:16" ht="27" customHeight="1" x14ac:dyDescent="0.15">
      <c r="A35" s="250"/>
      <c r="B35" s="246"/>
      <c r="C35" s="246"/>
      <c r="D35" s="246"/>
      <c r="E35" s="246"/>
      <c r="F35" s="246"/>
      <c r="G35" s="1154" t="s">
        <v>504</v>
      </c>
      <c r="H35" s="1155"/>
      <c r="I35" s="1155"/>
      <c r="J35" s="1156"/>
      <c r="K35" s="296">
        <v>458418</v>
      </c>
      <c r="L35" s="296">
        <v>7819</v>
      </c>
      <c r="M35" s="297">
        <v>9709</v>
      </c>
      <c r="N35" s="298">
        <v>-19.5</v>
      </c>
    </row>
    <row r="36" spans="1:16" ht="27" customHeight="1" x14ac:dyDescent="0.15">
      <c r="A36" s="250"/>
      <c r="B36" s="246"/>
      <c r="C36" s="246"/>
      <c r="D36" s="246"/>
      <c r="E36" s="246"/>
      <c r="F36" s="246"/>
      <c r="G36" s="1154" t="s">
        <v>505</v>
      </c>
      <c r="H36" s="1155"/>
      <c r="I36" s="1155"/>
      <c r="J36" s="1156"/>
      <c r="K36" s="296">
        <v>16986</v>
      </c>
      <c r="L36" s="296">
        <v>290</v>
      </c>
      <c r="M36" s="297">
        <v>2367</v>
      </c>
      <c r="N36" s="298">
        <v>-87.7</v>
      </c>
    </row>
    <row r="37" spans="1:16" ht="13.5" customHeight="1" x14ac:dyDescent="0.15">
      <c r="A37" s="250"/>
      <c r="B37" s="246"/>
      <c r="C37" s="246"/>
      <c r="D37" s="246"/>
      <c r="E37" s="246"/>
      <c r="F37" s="246"/>
      <c r="G37" s="1154" t="s">
        <v>506</v>
      </c>
      <c r="H37" s="1155"/>
      <c r="I37" s="1155"/>
      <c r="J37" s="1156"/>
      <c r="K37" s="296" t="s">
        <v>487</v>
      </c>
      <c r="L37" s="296" t="s">
        <v>487</v>
      </c>
      <c r="M37" s="297">
        <v>1205</v>
      </c>
      <c r="N37" s="298" t="s">
        <v>487</v>
      </c>
    </row>
    <row r="38" spans="1:16" ht="27" customHeight="1" x14ac:dyDescent="0.15">
      <c r="A38" s="250"/>
      <c r="B38" s="246"/>
      <c r="C38" s="246"/>
      <c r="D38" s="246"/>
      <c r="E38" s="246"/>
      <c r="F38" s="246"/>
      <c r="G38" s="1157" t="s">
        <v>507</v>
      </c>
      <c r="H38" s="1158"/>
      <c r="I38" s="1158"/>
      <c r="J38" s="1159"/>
      <c r="K38" s="299">
        <v>193</v>
      </c>
      <c r="L38" s="299">
        <v>3</v>
      </c>
      <c r="M38" s="300">
        <v>3</v>
      </c>
      <c r="N38" s="301">
        <v>0</v>
      </c>
      <c r="O38" s="295"/>
    </row>
    <row r="39" spans="1:16" x14ac:dyDescent="0.15">
      <c r="A39" s="250"/>
      <c r="B39" s="246"/>
      <c r="C39" s="246"/>
      <c r="D39" s="246"/>
      <c r="E39" s="246"/>
      <c r="F39" s="246"/>
      <c r="G39" s="1157" t="s">
        <v>508</v>
      </c>
      <c r="H39" s="1158"/>
      <c r="I39" s="1158"/>
      <c r="J39" s="1159"/>
      <c r="K39" s="302">
        <v>-564541</v>
      </c>
      <c r="L39" s="302">
        <v>-9630</v>
      </c>
      <c r="M39" s="303">
        <v>-6690</v>
      </c>
      <c r="N39" s="304">
        <v>43.9</v>
      </c>
      <c r="O39" s="295"/>
    </row>
    <row r="40" spans="1:16" ht="27" customHeight="1" x14ac:dyDescent="0.15">
      <c r="A40" s="250"/>
      <c r="B40" s="246"/>
      <c r="C40" s="246"/>
      <c r="D40" s="246"/>
      <c r="E40" s="246"/>
      <c r="F40" s="246"/>
      <c r="G40" s="1154" t="s">
        <v>509</v>
      </c>
      <c r="H40" s="1155"/>
      <c r="I40" s="1155"/>
      <c r="J40" s="1156"/>
      <c r="K40" s="302">
        <v>-1708308</v>
      </c>
      <c r="L40" s="302">
        <v>-29140</v>
      </c>
      <c r="M40" s="303">
        <v>-29386</v>
      </c>
      <c r="N40" s="304">
        <v>-0.8</v>
      </c>
      <c r="O40" s="295"/>
    </row>
    <row r="41" spans="1:16" x14ac:dyDescent="0.15">
      <c r="A41" s="250"/>
      <c r="B41" s="246"/>
      <c r="C41" s="246"/>
      <c r="D41" s="246"/>
      <c r="E41" s="246"/>
      <c r="F41" s="246"/>
      <c r="G41" s="1160" t="s">
        <v>280</v>
      </c>
      <c r="H41" s="1161"/>
      <c r="I41" s="1161"/>
      <c r="J41" s="1162"/>
      <c r="K41" s="296">
        <v>794940</v>
      </c>
      <c r="L41" s="302">
        <v>13560</v>
      </c>
      <c r="M41" s="303">
        <v>12524</v>
      </c>
      <c r="N41" s="304">
        <v>8.3000000000000007</v>
      </c>
      <c r="O41" s="295"/>
    </row>
    <row r="42" spans="1:16" x14ac:dyDescent="0.15">
      <c r="A42" s="250"/>
      <c r="B42" s="246"/>
      <c r="C42" s="246"/>
      <c r="D42" s="246"/>
      <c r="E42" s="246"/>
      <c r="F42" s="246"/>
      <c r="G42" s="305" t="s">
        <v>510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512</v>
      </c>
      <c r="H48" s="310"/>
      <c r="I48" s="310"/>
      <c r="J48" s="310"/>
      <c r="K48" s="310"/>
      <c r="L48" s="310"/>
      <c r="M48" s="311"/>
      <c r="N48" s="310"/>
    </row>
    <row r="49" spans="1:14" ht="13.5" customHeight="1" x14ac:dyDescent="0.15">
      <c r="A49" s="250"/>
      <c r="B49" s="246"/>
      <c r="C49" s="246"/>
      <c r="D49" s="246"/>
      <c r="E49" s="246"/>
      <c r="F49" s="246"/>
      <c r="G49" s="312"/>
      <c r="H49" s="313"/>
      <c r="I49" s="1147" t="s">
        <v>478</v>
      </c>
      <c r="J49" s="1149" t="s">
        <v>513</v>
      </c>
      <c r="K49" s="1150"/>
      <c r="L49" s="1150"/>
      <c r="M49" s="1150"/>
      <c r="N49" s="1151"/>
    </row>
    <row r="50" spans="1:14" x14ac:dyDescent="0.15">
      <c r="A50" s="250"/>
      <c r="B50" s="246"/>
      <c r="C50" s="246"/>
      <c r="D50" s="246"/>
      <c r="E50" s="246"/>
      <c r="F50" s="246"/>
      <c r="G50" s="314"/>
      <c r="H50" s="315"/>
      <c r="I50" s="1148"/>
      <c r="J50" s="316" t="s">
        <v>514</v>
      </c>
      <c r="K50" s="317" t="s">
        <v>515</v>
      </c>
      <c r="L50" s="318" t="s">
        <v>516</v>
      </c>
      <c r="M50" s="319" t="s">
        <v>517</v>
      </c>
      <c r="N50" s="320" t="s">
        <v>518</v>
      </c>
    </row>
    <row r="51" spans="1:14" x14ac:dyDescent="0.15">
      <c r="A51" s="250"/>
      <c r="B51" s="246"/>
      <c r="C51" s="246"/>
      <c r="D51" s="246"/>
      <c r="E51" s="246"/>
      <c r="F51" s="246"/>
      <c r="G51" s="312" t="s">
        <v>519</v>
      </c>
      <c r="H51" s="313"/>
      <c r="I51" s="321">
        <v>1547562</v>
      </c>
      <c r="J51" s="322">
        <v>25786</v>
      </c>
      <c r="K51" s="323">
        <v>21.7</v>
      </c>
      <c r="L51" s="324">
        <v>36396</v>
      </c>
      <c r="M51" s="325">
        <v>9.1</v>
      </c>
      <c r="N51" s="326">
        <v>12.6</v>
      </c>
    </row>
    <row r="52" spans="1:14" x14ac:dyDescent="0.15">
      <c r="A52" s="250"/>
      <c r="B52" s="246"/>
      <c r="C52" s="246"/>
      <c r="D52" s="246"/>
      <c r="E52" s="246"/>
      <c r="F52" s="246"/>
      <c r="G52" s="327"/>
      <c r="H52" s="328" t="s">
        <v>520</v>
      </c>
      <c r="I52" s="329">
        <v>483494</v>
      </c>
      <c r="J52" s="330">
        <v>8056</v>
      </c>
      <c r="K52" s="331">
        <v>-47.5</v>
      </c>
      <c r="L52" s="332">
        <v>19057</v>
      </c>
      <c r="M52" s="333">
        <v>-11.6</v>
      </c>
      <c r="N52" s="334">
        <v>-35.9</v>
      </c>
    </row>
    <row r="53" spans="1:14" x14ac:dyDescent="0.15">
      <c r="A53" s="250"/>
      <c r="B53" s="246"/>
      <c r="C53" s="246"/>
      <c r="D53" s="246"/>
      <c r="E53" s="246"/>
      <c r="F53" s="246"/>
      <c r="G53" s="312" t="s">
        <v>521</v>
      </c>
      <c r="H53" s="313"/>
      <c r="I53" s="321">
        <v>1290952</v>
      </c>
      <c r="J53" s="322">
        <v>21580</v>
      </c>
      <c r="K53" s="323">
        <v>-16.3</v>
      </c>
      <c r="L53" s="324">
        <v>62256</v>
      </c>
      <c r="M53" s="325">
        <v>71.099999999999994</v>
      </c>
      <c r="N53" s="326">
        <v>-87.4</v>
      </c>
    </row>
    <row r="54" spans="1:14" x14ac:dyDescent="0.15">
      <c r="A54" s="250"/>
      <c r="B54" s="246"/>
      <c r="C54" s="246"/>
      <c r="D54" s="246"/>
      <c r="E54" s="246"/>
      <c r="F54" s="246"/>
      <c r="G54" s="327"/>
      <c r="H54" s="328" t="s">
        <v>520</v>
      </c>
      <c r="I54" s="329">
        <v>569122</v>
      </c>
      <c r="J54" s="330">
        <v>9514</v>
      </c>
      <c r="K54" s="331">
        <v>18.100000000000001</v>
      </c>
      <c r="L54" s="332">
        <v>24482</v>
      </c>
      <c r="M54" s="333">
        <v>28.5</v>
      </c>
      <c r="N54" s="334">
        <v>-10.4</v>
      </c>
    </row>
    <row r="55" spans="1:14" x14ac:dyDescent="0.15">
      <c r="A55" s="250"/>
      <c r="B55" s="246"/>
      <c r="C55" s="246"/>
      <c r="D55" s="246"/>
      <c r="E55" s="246"/>
      <c r="F55" s="246"/>
      <c r="G55" s="312" t="s">
        <v>522</v>
      </c>
      <c r="H55" s="313"/>
      <c r="I55" s="321">
        <v>854693</v>
      </c>
      <c r="J55" s="322">
        <v>14383</v>
      </c>
      <c r="K55" s="323">
        <v>-33.4</v>
      </c>
      <c r="L55" s="324">
        <v>53896</v>
      </c>
      <c r="M55" s="325">
        <v>-13.4</v>
      </c>
      <c r="N55" s="326">
        <v>-20</v>
      </c>
    </row>
    <row r="56" spans="1:14" x14ac:dyDescent="0.15">
      <c r="A56" s="250"/>
      <c r="B56" s="246"/>
      <c r="C56" s="246"/>
      <c r="D56" s="246"/>
      <c r="E56" s="246"/>
      <c r="F56" s="246"/>
      <c r="G56" s="327"/>
      <c r="H56" s="328" t="s">
        <v>520</v>
      </c>
      <c r="I56" s="329">
        <v>474878</v>
      </c>
      <c r="J56" s="330">
        <v>7991</v>
      </c>
      <c r="K56" s="331">
        <v>-16</v>
      </c>
      <c r="L56" s="332">
        <v>20608</v>
      </c>
      <c r="M56" s="333">
        <v>-15.8</v>
      </c>
      <c r="N56" s="334">
        <v>-0.2</v>
      </c>
    </row>
    <row r="57" spans="1:14" x14ac:dyDescent="0.15">
      <c r="A57" s="250"/>
      <c r="B57" s="246"/>
      <c r="C57" s="246"/>
      <c r="D57" s="246"/>
      <c r="E57" s="246"/>
      <c r="F57" s="246"/>
      <c r="G57" s="312" t="s">
        <v>523</v>
      </c>
      <c r="H57" s="313"/>
      <c r="I57" s="321">
        <v>1663217</v>
      </c>
      <c r="J57" s="322">
        <v>28169</v>
      </c>
      <c r="K57" s="323">
        <v>95.8</v>
      </c>
      <c r="L57" s="324">
        <v>47278</v>
      </c>
      <c r="M57" s="325">
        <v>-12.3</v>
      </c>
      <c r="N57" s="326">
        <v>108.1</v>
      </c>
    </row>
    <row r="58" spans="1:14" x14ac:dyDescent="0.15">
      <c r="A58" s="250"/>
      <c r="B58" s="246"/>
      <c r="C58" s="246"/>
      <c r="D58" s="246"/>
      <c r="E58" s="246"/>
      <c r="F58" s="246"/>
      <c r="G58" s="327"/>
      <c r="H58" s="328" t="s">
        <v>520</v>
      </c>
      <c r="I58" s="329">
        <v>1395705</v>
      </c>
      <c r="J58" s="330">
        <v>23638</v>
      </c>
      <c r="K58" s="331">
        <v>195.8</v>
      </c>
      <c r="L58" s="332">
        <v>24096</v>
      </c>
      <c r="M58" s="333">
        <v>16.899999999999999</v>
      </c>
      <c r="N58" s="334">
        <v>178.9</v>
      </c>
    </row>
    <row r="59" spans="1:14" x14ac:dyDescent="0.15">
      <c r="A59" s="250"/>
      <c r="B59" s="246"/>
      <c r="C59" s="246"/>
      <c r="D59" s="246"/>
      <c r="E59" s="246"/>
      <c r="F59" s="246"/>
      <c r="G59" s="312" t="s">
        <v>524</v>
      </c>
      <c r="H59" s="313"/>
      <c r="I59" s="321">
        <v>1684089</v>
      </c>
      <c r="J59" s="322">
        <v>28726</v>
      </c>
      <c r="K59" s="323">
        <v>2</v>
      </c>
      <c r="L59" s="324">
        <v>44504</v>
      </c>
      <c r="M59" s="325">
        <v>-5.9</v>
      </c>
      <c r="N59" s="326">
        <v>7.9</v>
      </c>
    </row>
    <row r="60" spans="1:14" x14ac:dyDescent="0.15">
      <c r="A60" s="250"/>
      <c r="B60" s="246"/>
      <c r="C60" s="246"/>
      <c r="D60" s="246"/>
      <c r="E60" s="246"/>
      <c r="F60" s="246"/>
      <c r="G60" s="327"/>
      <c r="H60" s="328" t="s">
        <v>520</v>
      </c>
      <c r="I60" s="335">
        <v>928675</v>
      </c>
      <c r="J60" s="330">
        <v>15841</v>
      </c>
      <c r="K60" s="331">
        <v>-33</v>
      </c>
      <c r="L60" s="332">
        <v>25876</v>
      </c>
      <c r="M60" s="333">
        <v>7.4</v>
      </c>
      <c r="N60" s="334">
        <v>-40.4</v>
      </c>
    </row>
    <row r="61" spans="1:14" x14ac:dyDescent="0.15">
      <c r="A61" s="250"/>
      <c r="B61" s="246"/>
      <c r="C61" s="246"/>
      <c r="D61" s="246"/>
      <c r="E61" s="246"/>
      <c r="F61" s="246"/>
      <c r="G61" s="312" t="s">
        <v>525</v>
      </c>
      <c r="H61" s="336"/>
      <c r="I61" s="337">
        <v>1408103</v>
      </c>
      <c r="J61" s="338">
        <v>23729</v>
      </c>
      <c r="K61" s="339">
        <v>14</v>
      </c>
      <c r="L61" s="340">
        <v>48866</v>
      </c>
      <c r="M61" s="341">
        <v>9.6999999999999993</v>
      </c>
      <c r="N61" s="326">
        <v>4.3</v>
      </c>
    </row>
    <row r="62" spans="1:14" x14ac:dyDescent="0.15">
      <c r="A62" s="250"/>
      <c r="B62" s="246"/>
      <c r="C62" s="246"/>
      <c r="D62" s="246"/>
      <c r="E62" s="246"/>
      <c r="F62" s="246"/>
      <c r="G62" s="327"/>
      <c r="H62" s="328" t="s">
        <v>520</v>
      </c>
      <c r="I62" s="329">
        <v>770375</v>
      </c>
      <c r="J62" s="330">
        <v>13008</v>
      </c>
      <c r="K62" s="331">
        <v>23.5</v>
      </c>
      <c r="L62" s="332">
        <v>22824</v>
      </c>
      <c r="M62" s="333">
        <v>5.0999999999999996</v>
      </c>
      <c r="N62" s="334">
        <v>18.399999999999999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527</v>
      </c>
      <c r="G46" s="8" t="s">
        <v>528</v>
      </c>
      <c r="H46" s="8" t="s">
        <v>529</v>
      </c>
      <c r="I46" s="8" t="s">
        <v>530</v>
      </c>
      <c r="J46" s="9" t="s">
        <v>531</v>
      </c>
    </row>
    <row r="47" spans="2:10" ht="57.75" customHeight="1" x14ac:dyDescent="0.15">
      <c r="B47" s="10"/>
      <c r="C47" s="1172" t="s">
        <v>3</v>
      </c>
      <c r="D47" s="1172"/>
      <c r="E47" s="1173"/>
      <c r="F47" s="11">
        <v>5.61</v>
      </c>
      <c r="G47" s="12">
        <v>8.1999999999999993</v>
      </c>
      <c r="H47" s="12">
        <v>9.2799999999999994</v>
      </c>
      <c r="I47" s="12">
        <v>8.41</v>
      </c>
      <c r="J47" s="13">
        <v>7.26</v>
      </c>
    </row>
    <row r="48" spans="2:10" ht="57.75" customHeight="1" x14ac:dyDescent="0.15">
      <c r="B48" s="14"/>
      <c r="C48" s="1174" t="s">
        <v>4</v>
      </c>
      <c r="D48" s="1174"/>
      <c r="E48" s="1175"/>
      <c r="F48" s="15">
        <v>5.2</v>
      </c>
      <c r="G48" s="16">
        <v>6.77</v>
      </c>
      <c r="H48" s="16">
        <v>3.3</v>
      </c>
      <c r="I48" s="16">
        <v>6.59</v>
      </c>
      <c r="J48" s="17">
        <v>4.26</v>
      </c>
    </row>
    <row r="49" spans="2:10" ht="57.75" customHeight="1" thickBot="1" x14ac:dyDescent="0.2">
      <c r="B49" s="18"/>
      <c r="C49" s="1176" t="s">
        <v>5</v>
      </c>
      <c r="D49" s="1176"/>
      <c r="E49" s="1177"/>
      <c r="F49" s="19">
        <v>4.51</v>
      </c>
      <c r="G49" s="20">
        <v>4.2699999999999996</v>
      </c>
      <c r="H49" s="20" t="s">
        <v>532</v>
      </c>
      <c r="I49" s="20">
        <v>2.78</v>
      </c>
      <c r="J49" s="21" t="s">
        <v>533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2018-11-21T04:09:50Z</cp:lastPrinted>
  <dcterms:created xsi:type="dcterms:W3CDTF">2018-01-24T05:40:43Z</dcterms:created>
  <dcterms:modified xsi:type="dcterms:W3CDTF">2018-11-27T00:25:22Z</dcterms:modified>
  <cp:category/>
</cp:coreProperties>
</file>