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2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A69" i="11" l="1"/>
  <c r="AA70" i="11" l="1"/>
  <c r="AA71" i="11"/>
  <c r="AA23" i="11" l="1"/>
  <c r="AA30" i="11"/>
  <c r="AA31" i="11"/>
  <c r="AA32" i="11"/>
  <c r="AA33" i="11"/>
  <c r="AA34" i="11"/>
  <c r="AA29" i="11"/>
  <c r="AA28" i="11"/>
  <c r="AA7" i="11"/>
  <c r="AA9" i="11"/>
  <c r="AA10" i="11"/>
  <c r="AA11" i="11"/>
  <c r="AA8" i="11"/>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O37" i="9"/>
  <c r="BE37" i="9"/>
  <c r="AM37" i="9"/>
  <c r="CO36" i="9"/>
  <c r="BE36" i="9"/>
  <c r="AM36" i="9"/>
  <c r="BE35" i="9"/>
  <c r="AM35" i="9"/>
  <c r="C35" i="9"/>
  <c r="C36" i="9" s="1"/>
  <c r="CO34" i="9"/>
  <c r="CO35" i="9" s="1"/>
  <c r="BW34" i="9"/>
  <c r="BW35" i="9" s="1"/>
  <c r="BW36" i="9" s="1"/>
  <c r="BW37" i="9" s="1"/>
  <c r="C34" i="9"/>
  <c r="C37" i="9" l="1"/>
  <c r="C38"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<sst xmlns="http://schemas.openxmlformats.org/spreadsheetml/2006/main" count="1069" uniqueCount="569">
  <si>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</si>
  <si>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</si>
  <si>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</si>
  <si>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</si>
  <si>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</si>
  <si>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</si>
  <si>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</si>
  <si>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</si>
  <si>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</si>
  <si>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</si>
  <si>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</si>
  <si>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</si>
  <si>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</si>
  <si>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</si>
  <si>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</si>
  <si>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</si>
  <si>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</si>
  <si>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</si>
  <si>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</si>
  <si>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</si>
  <si>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</si>
  <si>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</si>
  <si>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</si>
  <si>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</si>
  <si>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</si>
  <si>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</si>
  <si>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</si>
  <si>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</si>
  <si>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</si>
  <si>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</si>
  <si>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</si>
  <si>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</si>
  <si>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</si>
  <si>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</si>
  <si>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</si>
  <si>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</si>
  <si>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</si>
  <si>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</si>
  <si>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</si>
  <si>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</si>
  <si>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</si>
  <si>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</si>
  <si>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</si>
  <si>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</si>
  <si>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</si>
  <si>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</si>
  <si>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</si>
  <si>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</si>
  <si>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</si>
  <si>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</si>
  <si>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</si>
  <si>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</si>
  <si>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</si>
  <si>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</si>
  <si>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</si>
  <si>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</si>
  <si>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</si>
  <si>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</si>
  <si>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</si>
  <si>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</si>
  <si>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</si>
  <si>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</si>
  <si>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</si>
  <si>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</si>
  <si>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</si>
  <si>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</si>
  <si>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</si>
  <si>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</si>
  <si>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</si>
  <si>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</si>
  <si>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</si>
  <si>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</si>
  <si>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</si>
  <si>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</si>
  <si>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</si>
  <si>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</si>
  <si>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</si>
  <si>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</si>
  <si>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</si>
  <si>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</si>
  <si>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</si>
  <si>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</si>
  <si>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明日香村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</si>
  <si>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</si>
  <si>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</si>
  <si>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</si>
  <si>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</si>
  <si>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</si>
  <si>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</si>
  <si>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</si>
  <si>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</si>
  <si>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</si>
  <si>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</si>
  <si>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</si>
  <si>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</si>
  <si>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</si>
  <si>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</si>
  <si>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</si>
  <si>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</si>
  <si>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</si>
  <si>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</si>
  <si>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</si>
  <si>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</si>
  <si>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</si>
  <si>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</si>
  <si>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</si>
  <si>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</si>
  <si>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</si>
  <si>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</si>
  <si>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</si>
  <si>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</si>
  <si>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</si>
  <si>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</si>
  <si>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</si>
  <si>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</si>
  <si>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</si>
  <si>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</si>
  <si>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</si>
  <si>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</si>
  <si>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</si>
  <si>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</si>
  <si>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</si>
  <si>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</si>
  <si>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</si>
  <si>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</si>
  <si>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</si>
  <si>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</si>
  <si>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</si>
  <si>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</si>
  <si>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</si>
  <si>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</si>
  <si>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</si>
  <si>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</si>
  <si>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</si>
  <si>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</si>
  <si>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</si>
  <si>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</si>
  <si>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</si>
  <si>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</si>
  <si>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</si>
  <si>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</si>
  <si>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</si>
  <si>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</si>
  <si>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</si>
  <si>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</si>
  <si>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</si>
  <si>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</si>
  <si>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</si>
  <si>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</si>
  <si>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</si>
  <si>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</si>
  <si>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</si>
  <si>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</si>
  <si>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</si>
  <si>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</si>
  <si>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</si>
  <si>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</si>
  <si>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</si>
  <si>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</si>
  <si>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</si>
  <si>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</si>
  <si>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</si>
  <si>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</si>
  <si>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</si>
  <si>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</si>
  <si>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</si>
  <si>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</si>
  <si>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</si>
  <si>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</si>
  <si>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</si>
  <si>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</si>
  <si>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</si>
  <si>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</si>
  <si>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</si>
  <si>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</si>
  <si>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</si>
  <si>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</si>
  <si>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</si>
  <si>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</si>
  <si>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</si>
  <si>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</si>
  <si>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</si>
  <si>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</si>
  <si>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</si>
  <si>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</si>
  <si>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</si>
  <si>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</si>
  <si>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</si>
  <si>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</si>
  <si>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</si>
  <si>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</si>
  <si>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</si>
  <si>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</si>
  <si>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</si>
  <si>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奈良県明日香村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</si>
  <si>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</si>
  <si>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</si>
  <si>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</si>
  <si>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</si>
  <si>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</si>
  <si>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</si>
  <si>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</si>
  <si>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</si>
  <si>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</si>
  <si>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</si>
  <si>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</si>
  <si>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</si>
  <si>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</si>
  <si>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</si>
  <si>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</si>
  <si>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</si>
  <si>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</si>
  <si>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</si>
  <si>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</si>
  <si>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</si>
  <si>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</si>
  <si>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</si>
  <si>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</si>
  <si>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</si>
  <si>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</si>
  <si>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</si>
  <si>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</si>
  <si>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</si>
  <si>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</si>
  <si>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</si>
  <si>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</si>
  <si>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</si>
  <si>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</si>
  <si>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</si>
  <si>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</si>
  <si>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</si>
  <si>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</si>
  <si>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</si>
  <si>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</si>
  <si>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</si>
  <si>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</si>
  <si>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</si>
  <si>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</si>
  <si>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</si>
  <si>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</si>
  <si>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</si>
  <si>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</si>
  <si>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</si>
  <si>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</si>
  <si>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</si>
  <si>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</si>
  <si>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</si>
  <si>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</si>
  <si>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</si>
  <si>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</si>
  <si>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</si>
  <si>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</si>
  <si>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</si>
  <si>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</si>
  <si>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</si>
  <si>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</si>
  <si>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</si>
  <si>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</si>
  <si>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</si>
  <si>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</si>
  <si>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</si>
  <si>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</si>
  <si>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</si>
  <si>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</si>
  <si>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</si>
  <si>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</si>
  <si>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</si>
  <si>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</si>
  <si>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</si>
  <si>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</si>
  <si>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</si>
  <si>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</si>
  <si>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</si>
  <si>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</si>
  <si>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</si>
  <si>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</si>
  <si>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</si>
  <si>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</si>
  <si>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</si>
  <si>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</si>
  <si>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</si>
  <si>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</si>
  <si>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</si>
  <si>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</si>
  <si>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</si>
  <si>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</si>
  <si>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</si>
  <si>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</si>
  <si>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</si>
  <si>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</si>
  <si>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</si>
  <si>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</si>
  <si>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</si>
  <si>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</si>
  <si>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</si>
  <si>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</si>
  <si>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</si>
  <si>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</si>
  <si>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</si>
  <si>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</si>
  <si>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</si>
  <si>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</si>
  <si>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</si>
  <si>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</si>
  <si>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</si>
  <si>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</si>
  <si>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</si>
  <si>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</si>
  <si>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</si>
  <si>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</si>
  <si>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</si>
  <si>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</si>
  <si>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</si>
  <si>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</si>
  <si>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</si>
  <si>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</si>
  <si>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</si>
  <si>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</si>
  <si>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</si>
  <si>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</si>
  <si>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</si>
  <si>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</si>
  <si>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</si>
  <si>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</si>
  <si>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</si>
  <si>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</si>
  <si>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</si>
  <si>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</si>
  <si>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</si>
  <si>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</si>
  <si>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</si>
  <si>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</si>
  <si>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</si>
  <si>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</si>
  <si>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</si>
  <si>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</si>
  <si>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</si>
  <si>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</si>
  <si>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</si>
  <si>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</si>
  <si>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</si>
  <si>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</si>
  <si>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</si>
  <si>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奈良県明日香村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</si>
  <si>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</si>
  <si>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</si>
  <si>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</si>
  <si>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</si>
  <si>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</si>
  <si>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</si>
  <si>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</si>
  <si>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</si>
  <si>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</si>
  <si>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</si>
  <si>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</si>
  <si>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</si>
  <si>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</si>
  <si>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</si>
  <si>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</si>
  <si>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</si>
  <si>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</si>
  <si>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</si>
  <si>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</si>
  <si>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</si>
  <si>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整備基金特別会計</t>
    <phoneticPr fontId="5"/>
  </si>
  <si>
    <t>高松塚壁画館受託事業特別会計</t>
    <phoneticPr fontId="5"/>
  </si>
  <si>
    <t>飲料水供給施設特別会計</t>
    <phoneticPr fontId="5"/>
  </si>
  <si>
    <t>公有地等住宅開発事業特別会計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</si>
  <si>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</si>
  <si>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</si>
  <si>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</si>
  <si>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</si>
  <si>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</si>
  <si>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</si>
  <si>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</si>
  <si>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</si>
  <si>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</si>
  <si>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</si>
  <si>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</si>
  <si>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</si>
  <si>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</si>
  <si>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</si>
  <si>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</si>
  <si>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介護保険事業会計（保険事業勘定）</t>
    <phoneticPr fontId="5"/>
  </si>
  <si>
    <t>介護保険事業会計（介護サービス事業勘定）</t>
    <phoneticPr fontId="5"/>
  </si>
  <si>
    <t>後期高齢者医療事業会計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</si>
  <si>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</si>
  <si>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</si>
  <si>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</si>
  <si>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</si>
  <si>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</si>
  <si>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</si>
  <si>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</si>
  <si>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</si>
  <si>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</si>
  <si>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</si>
  <si>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</si>
  <si>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</si>
  <si>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</si>
  <si>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</si>
  <si>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</si>
  <si>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</si>
  <si>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</si>
  <si>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</si>
  <si>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</si>
  <si>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</si>
  <si>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</si>
  <si>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</si>
  <si>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</si>
  <si>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</si>
  <si>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</si>
  <si>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</si>
  <si>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</si>
  <si>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</si>
  <si>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</si>
  <si>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</si>
  <si>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</si>
  <si>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</si>
  <si>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</si>
  <si>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</si>
  <si>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</si>
  <si>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</si>
  <si>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</si>
  <si>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</si>
  <si>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</si>
  <si>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</si>
  <si>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</si>
  <si>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</si>
  <si>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</si>
  <si>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</si>
  <si>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</si>
  <si>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</si>
  <si>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</si>
  <si>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</si>
  <si>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</si>
  <si>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</si>
  <si>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</si>
  <si>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</si>
  <si>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</si>
  <si>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</si>
  <si>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</si>
  <si>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</si>
  <si>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</si>
  <si>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</si>
  <si>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</si>
  <si>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</si>
  <si>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</si>
  <si>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</si>
  <si>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</si>
  <si>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</si>
  <si>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</si>
  <si>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</si>
  <si>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</si>
  <si>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</si>
  <si>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</si>
  <si>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</si>
  <si>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</si>
  <si>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</si>
  <si>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</si>
  <si>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</si>
  <si>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</si>
  <si>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</si>
  <si>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</si>
  <si>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</si>
  <si>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</si>
  <si>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</si>
  <si>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</si>
  <si>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</si>
  <si>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</si>
  <si>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</si>
  <si>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</si>
  <si>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</si>
  <si>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</si>
  <si>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</si>
  <si>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</si>
  <si>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</si>
  <si>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</si>
  <si>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</si>
  <si>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</si>
  <si>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</si>
  <si>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</si>
  <si>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</si>
  <si>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</si>
  <si>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</si>
  <si>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</si>
  <si>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</si>
  <si>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</si>
  <si>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</si>
  <si>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</si>
  <si>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</si>
  <si>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</si>
  <si>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</si>
  <si>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</si>
  <si>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</si>
  <si>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</si>
  <si>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</si>
  <si>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</si>
  <si>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</si>
  <si>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</si>
  <si>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</si>
  <si>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</si>
  <si>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</si>
  <si>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</si>
  <si>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</si>
  <si>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</si>
  <si>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</si>
  <si>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</si>
  <si>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</si>
  <si>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</si>
  <si>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</si>
  <si>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</si>
  <si>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</si>
  <si>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</si>
  <si>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</si>
  <si>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</si>
  <si>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</si>
  <si>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</si>
  <si>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</si>
  <si>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</si>
  <si>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</si>
  <si>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</si>
  <si>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</si>
  <si>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</si>
  <si>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</si>
  <si>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</si>
  <si>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</si>
  <si>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</si>
  <si>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</si>
  <si>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</si>
  <si>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</si>
  <si>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</si>
  <si>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</si>
  <si>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</si>
  <si>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4.04</t>
  </si>
  <si>
    <t>▲ 16.32</t>
  </si>
  <si>
    <t>国民健康保険事業会計（事業勘定）</t>
  </si>
  <si>
    <t>▲ 0.86</t>
  </si>
  <si>
    <t>▲ 0.55</t>
  </si>
  <si>
    <t>▲ 1.28</t>
  </si>
  <si>
    <t>▲ 2.87</t>
  </si>
  <si>
    <t>▲ 2.38</t>
  </si>
  <si>
    <t>水道事業会計</t>
  </si>
  <si>
    <t>一般会計</t>
  </si>
  <si>
    <t>整備基金特別会計</t>
  </si>
  <si>
    <t>介護保険事業会計（保険事業勘定）</t>
  </si>
  <si>
    <t>介護保険事業会計（介護サービス事業勘定）</t>
  </si>
  <si>
    <t>下水道事業特別会計</t>
  </si>
  <si>
    <t>後期高齢者医療事業会計</t>
  </si>
  <si>
    <t>その他会計（赤字）</t>
  </si>
  <si>
    <t>その他会計（黒字）</t>
  </si>
  <si>
    <t>奈良県市町村総合事務組合</t>
  </si>
  <si>
    <t>奈良県広域消防組合</t>
    <rPh sb="0" eb="3">
      <t>ナラケン</t>
    </rPh>
    <phoneticPr fontId="30"/>
  </si>
  <si>
    <t>飛鳥広域行政事務組合</t>
    <rPh sb="0" eb="2">
      <t>アスカ</t>
    </rPh>
    <phoneticPr fontId="30"/>
  </si>
  <si>
    <t>奈良県後期高齢者医療広域連合</t>
  </si>
  <si>
    <t>明日香村地域振興公社</t>
  </si>
  <si>
    <t>明日香村土地開発公社</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</si>
  <si>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</si>
  <si>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</si>
  <si>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</si>
  <si>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</si>
  <si>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</si>
  <si>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</si>
  <si>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</si>
  <si>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</si>
  <si>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</si>
  <si>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</si>
  <si>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将来負担比率は今後、充当可能基金額の減少に伴い、上昇することが見込まれる。
実質公債費比率は公債費の減少により低下傾向にある。</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</si>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</sst>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extLst xmlns:c16r2="http://schemas.microsoft.com/office/drawing/2015/06/chart">
            <c:ext xmlns:c16="http://schemas.microsoft.com/office/drawing/2014/chart" uri="{C3380CC4-5D6E-409C-BE32-E72D297353CC}">
              <c16:uniqueId val="{00000000-DAEF-47BC-8880-EC2CECB668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122293</c:v>
                </c:pt>
                <c:pt idx="1">
                  <c:v>137406</c:v>
                </c:pt>
                <c:pt idx="2">
                  <c:v>119868</c:v>
                </c:pt>
                <c:pt idx="3">
                  <c:v>61269</c:v>
                </c:pt>
                <c:pt idx="4">
                  <c:v>58293</c:v>
                </c:pt>
              </c:numCache>
            </c:numRef>
          </c:val>
          <c:smooth val="0"/>
          <c:extLst xmlns:c16r2="http://schemas.microsoft.com/office/drawing/2015/06/chart">
            <c:ext xmlns:c16="http://schemas.microsoft.com/office/drawing/2014/chart" uri="{C3380CC4-5D6E-409C-BE32-E72D297353CC}">
              <c16:uniqueId val="{00000001-DAEF-47BC-8880-EC2CECB66813}"/>
            </c:ext>
          </c:extLst>
        </c:ser>
        <c:dLbls>
          <c:showLegendKey val="0"/>
          <c:showVal val="0"/>
          <c:showCatName val="0"/>
          <c:showSerName val="0"/>
          <c:showPercent val="0"/>
          <c:showBubbleSize val="0"/>
        </c:dLbls>
        <c:marker val="1"/>
        <c:smooth val="0"/>
        <c:axId val="185226752"/>
        <c:axId val="185228672"/>
      </c:lineChart>
      <c:catAx>
        <c:axId val="185226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228672"/>
        <c:crosses val="autoZero"/>
        <c:auto val="1"/>
        <c:lblAlgn val="ctr"/>
        <c:lblOffset val="100"/>
        <c:tickLblSkip val="1"/>
        <c:tickMarkSkip val="1"/>
        <c:noMultiLvlLbl val="0"/>
      </c:catAx>
      <c:valAx>
        <c:axId val="1852286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226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13.25</c:v>
                </c:pt>
                <c:pt idx="1">
                  <c:v>13.26</c:v>
                </c:pt>
                <c:pt idx="2">
                  <c:v>15.11</c:v>
                </c:pt>
                <c:pt idx="3">
                  <c:v>16.47</c:v>
                </c:pt>
                <c:pt idx="4">
                  <c:v>13.75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42.96</c:v>
                </c:pt>
                <c:pt idx="1">
                  <c:v>45.14</c:v>
                </c:pt>
                <c:pt idx="2">
                  <c:v>46.46</c:v>
                </c:pt>
                <c:pt idx="3">
                  <c:v>51.46</c:v>
                </c:pt>
                <c:pt idx="4">
                  <c:v>39.479999999999997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260608"/>
        <c:axId val="134262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-4.04</c:v>
                </c:pt>
                <c:pt idx="1">
                  <c:v>2.3199999999999998</c:v>
                </c:pt>
                <c:pt idx="2">
                  <c:v>6.79</c:v>
                </c:pt>
                <c:pt idx="3">
                  <c:v>9.2200000000000006</c:v>
                </c:pt>
                <c:pt idx="4">
                  <c:v>-16.32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260608"/>
        <c:axId val="134262784"/>
      </c:lineChart>
      <c:catAx>
        <c:axId val="13426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262784"/>
        <c:crosses val="autoZero"/>
        <c:auto val="1"/>
        <c:lblAlgn val="ctr"/>
        <c:lblOffset val="100"/>
        <c:tickLblSkip val="1"/>
        <c:tickMarkSkip val="1"/>
        <c:noMultiLvlLbl val="0"/>
      </c:catAx>
      <c:valAx>
        <c:axId val="13426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26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0.05</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0.22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7.0000000000000007E-2</c:v>
                </c:pt>
                <c:pt idx="4">
                  <c:v>#N/A</c:v>
                </c:pt>
                <c:pt idx="5">
                  <c:v>0.08</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c:v>
                </c:pt>
                <c:pt idx="2">
                  <c:v>#N/A</c:v>
                </c:pt>
                <c:pt idx="3">
                  <c:v>0.88</c:v>
                </c:pt>
                <c:pt idx="4">
                  <c:v>#N/A</c:v>
                </c:pt>
                <c:pt idx="5">
                  <c:v>1.0900000000000001</c:v>
                </c:pt>
                <c:pt idx="6">
                  <c:v>#N/A</c:v>
                </c:pt>
                <c:pt idx="7">
                  <c:v>0.38</c:v>
                </c:pt>
                <c:pt idx="8">
                  <c:v>#N/A</c:v>
                </c:pt>
                <c:pt idx="9">
                  <c:v>0.28000000000000003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整備基金特別会計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7.0000000000000007E-2</c:v>
                </c:pt>
                <c:pt idx="2">
                  <c:v>#N/A</c:v>
                </c:pt>
                <c:pt idx="3">
                  <c:v>0.94</c:v>
                </c:pt>
                <c:pt idx="4">
                  <c:v>#N/A</c:v>
                </c:pt>
                <c:pt idx="5">
                  <c:v>0.3</c:v>
                </c:pt>
                <c:pt idx="6">
                  <c:v>#N/A</c:v>
                </c:pt>
                <c:pt idx="7">
                  <c:v>0.18</c:v>
                </c:pt>
                <c:pt idx="8">
                  <c:v>#N/A</c:v>
                </c:pt>
                <c:pt idx="9">
                  <c:v>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13.18</c:v>
                </c:pt>
                <c:pt idx="2">
                  <c:v>#N/A</c:v>
                </c:pt>
                <c:pt idx="3">
                  <c:v>12.31</c:v>
                </c:pt>
                <c:pt idx="4">
                  <c:v>#N/A</c:v>
                </c:pt>
                <c:pt idx="5">
                  <c:v>14.81</c:v>
                </c:pt>
                <c:pt idx="6">
                  <c:v>#N/A</c:v>
                </c:pt>
                <c:pt idx="7">
                  <c:v>16.28</c:v>
                </c:pt>
                <c:pt idx="8">
                  <c:v>#N/A</c:v>
                </c:pt>
                <c:pt idx="9">
                  <c:v>13.44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19.91</c:v>
                </c:pt>
                <c:pt idx="2">
                  <c:v>#N/A</c:v>
                </c:pt>
                <c:pt idx="3">
                  <c:v>22.8</c:v>
                </c:pt>
                <c:pt idx="4">
                  <c:v>#N/A</c:v>
                </c:pt>
                <c:pt idx="5">
                  <c:v>24.86</c:v>
                </c:pt>
                <c:pt idx="6">
                  <c:v>#N/A</c:v>
                </c:pt>
                <c:pt idx="7">
                  <c:v>26.84</c:v>
                </c:pt>
                <c:pt idx="8">
                  <c:v>#N/A</c:v>
                </c:pt>
                <c:pt idx="9">
                  <c:v>22.31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0.86</c:v>
                </c:pt>
                <c:pt idx="1">
                  <c:v>#N/A</c:v>
                </c:pt>
                <c:pt idx="2">
                  <c:v>0.55000000000000004</c:v>
                </c:pt>
                <c:pt idx="3">
                  <c:v>#N/A</c:v>
                </c:pt>
                <c:pt idx="4">
                  <c:v>1.28</c:v>
                </c:pt>
                <c:pt idx="5">
                  <c:v>#N/A</c:v>
                </c:pt>
                <c:pt idx="6">
                  <c:v>2.87</c:v>
                </c:pt>
                <c:pt idx="7">
                  <c:v>#N/A</c:v>
                </c:pt>
                <c:pt idx="8">
                  <c:v>2.38</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459392"/>
        <c:axId val="134460928"/>
      </c:barChart>
      <c:catAx>
        <c:axId val="13445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460928"/>
        <c:crosses val="autoZero"/>
        <c:auto val="1"/>
        <c:lblAlgn val="ctr"/>
        <c:lblOffset val="100"/>
        <c:tickLblSkip val="1"/>
        <c:tickMarkSkip val="1"/>
        <c:noMultiLvlLbl val="0"/>
      </c:catAx>
      <c:valAx>
        <c:axId val="13446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59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366</c:v>
                </c:pt>
                <c:pt idx="5">
                  <c:v>369</c:v>
                </c:pt>
                <c:pt idx="8">
                  <c:v>378</c:v>
                </c:pt>
                <c:pt idx="11">
                  <c:v>370</c:v>
                </c:pt>
                <c:pt idx="14">
                  <c:v>358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c:v>
                </c:pt>
                <c:pt idx="3">
                  <c:v>5</c:v>
                </c:pt>
                <c:pt idx="6">
                  <c:v>4</c:v>
                </c:pt>
                <c:pt idx="9">
                  <c:v>3</c:v>
                </c:pt>
                <c:pt idx="12">
                  <c:v>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214</c:v>
                </c:pt>
                <c:pt idx="3">
                  <c:v>158</c:v>
                </c:pt>
                <c:pt idx="6">
                  <c:v>154</c:v>
                </c:pt>
                <c:pt idx="9">
                  <c:v>161</c:v>
                </c:pt>
                <c:pt idx="12">
                  <c:v>151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404</c:v>
                </c:pt>
                <c:pt idx="3">
                  <c:v>377</c:v>
                </c:pt>
                <c:pt idx="6">
                  <c:v>343</c:v>
                </c:pt>
                <c:pt idx="9">
                  <c:v>294</c:v>
                </c:pt>
                <c:pt idx="12">
                  <c:v>292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4807552"/>
        <c:axId val="134809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257</c:v>
                </c:pt>
                <c:pt idx="2">
                  <c:v>#N/A</c:v>
                </c:pt>
                <c:pt idx="3">
                  <c:v>#N/A</c:v>
                </c:pt>
                <c:pt idx="4">
                  <c:v>171</c:v>
                </c:pt>
                <c:pt idx="5">
                  <c:v>#N/A</c:v>
                </c:pt>
                <c:pt idx="6">
                  <c:v>#N/A</c:v>
                </c:pt>
                <c:pt idx="7">
                  <c:v>123</c:v>
                </c:pt>
                <c:pt idx="8">
                  <c:v>#N/A</c:v>
                </c:pt>
                <c:pt idx="9">
                  <c:v>#N/A</c:v>
                </c:pt>
                <c:pt idx="10">
                  <c:v>88</c:v>
                </c:pt>
                <c:pt idx="11">
                  <c:v>#N/A</c:v>
                </c:pt>
                <c:pt idx="12">
                  <c:v>#N/A</c:v>
                </c:pt>
                <c:pt idx="13">
                  <c:v>89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4807552"/>
        <c:axId val="134809472"/>
      </c:lineChart>
      <c:catAx>
        <c:axId val="13480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809472"/>
        <c:crosses val="autoZero"/>
        <c:auto val="1"/>
        <c:lblAlgn val="ctr"/>
        <c:lblOffset val="100"/>
        <c:tickLblSkip val="1"/>
        <c:tickMarkSkip val="1"/>
        <c:noMultiLvlLbl val="0"/>
      </c:catAx>
      <c:valAx>
        <c:axId val="134809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0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3605</c:v>
                </c:pt>
                <c:pt idx="5">
                  <c:v>3612</c:v>
                </c:pt>
                <c:pt idx="8">
                  <c:v>3670</c:v>
                </c:pt>
                <c:pt idx="11">
                  <c:v>3382</c:v>
                </c:pt>
                <c:pt idx="14">
                  <c:v>3277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57</c:v>
                </c:pt>
                <c:pt idx="5">
                  <c:v>57</c:v>
                </c:pt>
                <c:pt idx="8">
                  <c:v>57</c:v>
                </c:pt>
                <c:pt idx="11">
                  <c:v>57</c:v>
                </c:pt>
                <c:pt idx="14">
                  <c:v>57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1744</c:v>
                </c:pt>
                <c:pt idx="5">
                  <c:v>1987</c:v>
                </c:pt>
                <c:pt idx="8">
                  <c:v>1775</c:v>
                </c:pt>
                <c:pt idx="11">
                  <c:v>1954</c:v>
                </c:pt>
                <c:pt idx="14">
                  <c:v>1950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31</c:v>
                </c:pt>
                <c:pt idx="3">
                  <c:v>30</c:v>
                </c:pt>
                <c:pt idx="6">
                  <c:v>32</c:v>
                </c:pt>
                <c:pt idx="9">
                  <c:v>50</c:v>
                </c:pt>
                <c:pt idx="12">
                  <c:v>49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1106</c:v>
                </c:pt>
                <c:pt idx="3">
                  <c:v>1089</c:v>
                </c:pt>
                <c:pt idx="6">
                  <c:v>1045</c:v>
                </c:pt>
                <c:pt idx="9">
                  <c:v>983</c:v>
                </c:pt>
                <c:pt idx="12">
                  <c:v>963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c:v>
                </c:pt>
                <c:pt idx="3">
                  <c:v>14</c:v>
                </c:pt>
                <c:pt idx="6">
                  <c:v>21</c:v>
                </c:pt>
                <c:pt idx="9">
                  <c:v>39</c:v>
                </c:pt>
                <c:pt idx="12">
                  <c:v>43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2101</c:v>
                </c:pt>
                <c:pt idx="3">
                  <c:v>2070</c:v>
                </c:pt>
                <c:pt idx="6">
                  <c:v>2217</c:v>
                </c:pt>
                <c:pt idx="9">
                  <c:v>2218</c:v>
                </c:pt>
                <c:pt idx="12">
                  <c:v>2096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2915</c:v>
                </c:pt>
                <c:pt idx="3">
                  <c:v>2979</c:v>
                </c:pt>
                <c:pt idx="6">
                  <c:v>2940</c:v>
                </c:pt>
                <c:pt idx="9">
                  <c:v>2845</c:v>
                </c:pt>
                <c:pt idx="12">
                  <c:v>2709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883968"/>
        <c:axId val="134886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765</c:v>
                </c:pt>
                <c:pt idx="2">
                  <c:v>#N/A</c:v>
                </c:pt>
                <c:pt idx="3">
                  <c:v>#N/A</c:v>
                </c:pt>
                <c:pt idx="4">
                  <c:v>527</c:v>
                </c:pt>
                <c:pt idx="5">
                  <c:v>#N/A</c:v>
                </c:pt>
                <c:pt idx="6">
                  <c:v>#N/A</c:v>
                </c:pt>
                <c:pt idx="7">
                  <c:v>753</c:v>
                </c:pt>
                <c:pt idx="8">
                  <c:v>#N/A</c:v>
                </c:pt>
                <c:pt idx="9">
                  <c:v>#N/A</c:v>
                </c:pt>
                <c:pt idx="10">
                  <c:v>741</c:v>
                </c:pt>
                <c:pt idx="11">
                  <c:v>#N/A</c:v>
                </c:pt>
                <c:pt idx="12">
                  <c:v>#N/A</c:v>
                </c:pt>
                <c:pt idx="13">
                  <c:v>577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883968"/>
        <c:axId val="134886144"/>
      </c:lineChart>
      <c:catAx>
        <c:axId val="13488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886144"/>
        <c:crosses val="autoZero"/>
        <c:auto val="1"/>
        <c:lblAlgn val="ctr"/>
        <c:lblOffset val="100"/>
        <c:tickLblSkip val="1"/>
        <c:tickMarkSkip val="1"/>
        <c:noMultiLvlLbl val="0"/>
      </c:catAx>
      <c:valAx>
        <c:axId val="134886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8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{AADB3B75-21CF-4E29-9146-B8169980C814}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{33B98CB9-C341-4B41-9C68-0B8E4041E5ED}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{CF372600-615E-44CE-84FF-88FD38030BF1}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{E2A99ECB-EED7-4C5E-8D78-3EF059D48A51}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{0A1F040B-8F80-493D-AA8C-DF1E300B8F6E}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{F84B0CDE-C8D9-47B2-B82E-BC02649B680B}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{1D74AF32-9DE8-4441-8250-FEED7C81D192}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{5F99EC14-93DB-4533-9AA7-C488EF9DA258}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{BC4F731D-08E2-4E2F-A09C-F29F4A4A3BF8}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{6CDDB2E1-F6CB-4CFF-AC2E-E22D2CE369EC}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5122944"/>
        <c:axId val="135124864"/>
      </c:scatterChart>
      <c:valAx>
        <c:axId val="1351229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124864"/>
        <c:crosses val="autoZero"/>
        <c:crossBetween val="midCat"/>
      </c:valAx>
      <c:valAx>
        <c:axId val="1351248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122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{DDCADCF8-CEB2-476B-AAC0-75F90039A365}</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{B918D4FE-963A-4AA7-BA5C-7A934705C2AF}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{3A06ADDC-24AC-43DF-93CF-450F6A8582F2}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{91D3ABF6-A8DE-483E-B2D3-50A1C07E0DF0}</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{D914C198-B3C3-478F-826A-44C8B1DF1016}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16.5</c:v>
                </c:pt>
                <c:pt idx="1">
                  <c:v>13.7</c:v>
                </c:pt>
                <c:pt idx="2">
                  <c:v>10.9</c:v>
                </c:pt>
                <c:pt idx="3">
                  <c:v>7.5</c:v>
                </c:pt>
                <c:pt idx="4">
                  <c:v>5.8</c:v>
                </c:pt>
              </c:numCache>
            </c:numRef>
          </c:xVal>
          <c:yVal>
            <c:numRef>
              <c:f>公会計指標分析・財政指標組合せ分析表!$K$73:$O$73</c:f>
              <c:numCache>
                <c:formatCode>#,##0.0;"▲ "#,##0.0</c:formatCode>
                <c:ptCount val="5"/>
                <c:pt idx="0">
                  <c:v>45.4</c:v>
                </c:pt>
                <c:pt idx="1">
                  <c:v>31.3</c:v>
                </c:pt>
                <c:pt idx="2">
                  <c:v>45.3</c:v>
                </c:pt>
                <c:pt idx="3">
                  <c:v>41.9</c:v>
                </c:pt>
                <c:pt idx="4">
                  <c:v>33.299999999999997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{4F8AA1C2-4A03-4C11-AFA1-E243005DACBF}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{B9C9D90D-D07B-4E29-AC3B-79F581D45C40}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{231E48BD-B0C4-4438-9363-1D67B04A2DBA}</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149775053768080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{B4A81B6A-21B8-49A1-BA00-30B9DDE193AD}</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4.191317398594676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{8E1C0669-5EE4-454B-A135-980EFCA83812}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5245824"/>
        <c:axId val="135247744"/>
      </c:scatterChart>
      <c:valAx>
        <c:axId val="135245824"/>
        <c:scaling>
          <c:orientation val="minMax"/>
          <c:max val="18"/>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247744"/>
        <c:crosses val="autoZero"/>
        <c:crossBetween val="midCat"/>
      </c:valAx>
      <c:valAx>
        <c:axId val="135247744"/>
        <c:scaling>
          <c:orientation val="minMax"/>
          <c:max val="5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2458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過去に実施した大規模な普通建設事業にかかる元利償還金は減少してきている。新発債についても、普通交付税の事業費補正や公債費算入において有利な分のみ借入している。今後は</a:t>
          </a:r>
          <a:r>
            <a:rPr kumimoji="1" lang="ja-JP" altLang="ja-JP" sz="1400">
              <a:solidFill>
                <a:schemeClr val="dk1"/>
              </a:solidFill>
              <a:effectLst/>
              <a:latin typeface="+mn-lt"/>
              <a:ea typeface="+mn-ea"/>
              <a:cs typeface="+mn-cs"/>
            </a:rPr>
            <a:t>新庁舎建設に伴う新発債の借入により、</a:t>
          </a:r>
          <a:r>
            <a:rPr kumimoji="1" lang="ja-JP" altLang="en-US" sz="1400">
              <a:solidFill>
                <a:schemeClr val="dk1"/>
              </a:solidFill>
              <a:effectLst/>
              <a:latin typeface="+mn-lt"/>
              <a:ea typeface="+mn-ea"/>
              <a:cs typeface="+mn-cs"/>
            </a:rPr>
            <a:t>元利償還金</a:t>
          </a:r>
          <a:r>
            <a:rPr kumimoji="1" lang="ja-JP" altLang="ja-JP" sz="1400">
              <a:solidFill>
                <a:schemeClr val="dk1"/>
              </a:solidFill>
              <a:effectLst/>
              <a:latin typeface="+mn-lt"/>
              <a:ea typeface="+mn-ea"/>
              <a:cs typeface="+mn-cs"/>
            </a:rPr>
            <a:t>の増加は必須であることから、適正な財政運営を図ることとする。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将来負担額については、過去に実施した大規模な普通建設事業の借入に伴う地方債が減少していることから減少傾向にあるといえる。今後は新庁舎建設に伴う新発債の借入による地方債残高の増加及び財政調整基金の取り崩しにより、将来負担額も増加が見込まれることから、</a:t>
          </a:r>
          <a:r>
            <a:rPr kumimoji="1" lang="ja-JP" altLang="ja-JP" sz="1400">
              <a:solidFill>
                <a:schemeClr val="dk1"/>
              </a:solidFill>
              <a:effectLst/>
              <a:latin typeface="+mn-lt"/>
              <a:ea typeface="+mn-ea"/>
              <a:cs typeface="+mn-cs"/>
            </a:rPr>
            <a:t>各種事業についてさらに精査するとともに、事業の縮小等を実施し、より一層の抑制に努める。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奈良県明日香村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5,707
5,682
24.10
3,916,985
3,492,188
286,997
2,087,685
2,708,834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33.3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29" name="テキスト ボックス 28"/>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4" name="正方形/長方形 5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6" name="テキスト ボックス 5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奈良県明日香村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5,707
5,682
24.10
3,916,985
3,492,188
286,997
2,087,685
2,708,834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33.3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奈良県明日香村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5,707
5,682
24.10
3,916,985
3,492,188
286,997
2,087,685
2,708,834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33.3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奈良県明日香村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5,707
5,682
24.10
3,916,985
3,492,188
286,997
2,087,685
2,708,834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33.3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財政力指数は、平成</a:t>
          </a:r>
          <a:r>
            <a:rPr kumimoji="1" lang="en-US" altLang="ja-JP" sz="1300">
              <a:latin typeface="ＭＳ Ｐゴシック"/>
            </a:rPr>
            <a:t>24</a:t>
          </a:r>
          <a:r>
            <a:rPr kumimoji="1" lang="ja-JP" altLang="en-US" sz="1300">
              <a:latin typeface="ＭＳ Ｐゴシック"/>
            </a:rPr>
            <a:t>年度以降毎年</a:t>
          </a:r>
          <a:r>
            <a:rPr kumimoji="1" lang="en-US" altLang="ja-JP" sz="1300">
              <a:latin typeface="ＭＳ Ｐゴシック"/>
            </a:rPr>
            <a:t>0.24</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基準財政収入額については、特に法人税及び固定資産税による税収が少ないことから、低水準となっている。</a:t>
          </a:r>
          <a:endParaRPr kumimoji="1" lang="en-US" altLang="ja-JP" sz="1300">
            <a:latin typeface="ＭＳ Ｐゴシック"/>
          </a:endParaRPr>
        </a:p>
        <a:p>
          <a:r>
            <a:rPr kumimoji="1" lang="ja-JP" altLang="en-US" sz="1300">
              <a:latin typeface="ＭＳ Ｐゴシック"/>
            </a:rPr>
            <a:t>　現行法等の抜本的な改正がない限り、今後についても基準財政収入額及び基準財政需要額の大幅な増減が見込まれないため、同水準が維持されると想定できる。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8" name="直線コネクタ 77"/>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89"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経常収支比率は、前年度と比較して、</a:t>
          </a:r>
          <a:r>
            <a:rPr kumimoji="1" lang="en-US" altLang="ja-JP" sz="1300">
              <a:latin typeface="ＭＳ Ｐゴシック"/>
            </a:rPr>
            <a:t>1.1</a:t>
          </a:r>
          <a:r>
            <a:rPr kumimoji="1" lang="ja-JP" altLang="en-US" sz="1300">
              <a:latin typeface="ＭＳ Ｐゴシック"/>
            </a:rPr>
            <a:t>ポイント悪化している。</a:t>
          </a:r>
          <a:endParaRPr kumimoji="1" lang="en-US" altLang="ja-JP" sz="1300">
            <a:latin typeface="ＭＳ Ｐゴシック"/>
          </a:endParaRPr>
        </a:p>
        <a:p>
          <a:r>
            <a:rPr kumimoji="1" lang="ja-JP" altLang="en-US" sz="1300">
              <a:latin typeface="ＭＳ Ｐゴシック"/>
            </a:rPr>
            <a:t>　主な要因としては、普通交付税の減少</a:t>
          </a:r>
          <a:r>
            <a:rPr kumimoji="1" lang="en-US" altLang="ja-JP" sz="1300">
              <a:latin typeface="ＭＳ Ｐゴシック"/>
            </a:rPr>
            <a:t>(</a:t>
          </a:r>
          <a:r>
            <a:rPr kumimoji="1" lang="ja-JP" altLang="en-US" sz="1300">
              <a:latin typeface="ＭＳ Ｐゴシック"/>
            </a:rPr>
            <a:t>前年度比▲</a:t>
          </a:r>
          <a:r>
            <a:rPr kumimoji="1" lang="en-US" altLang="ja-JP" sz="1300">
              <a:latin typeface="ＭＳ Ｐゴシック"/>
            </a:rPr>
            <a:t>32,614</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があげられる。</a:t>
          </a:r>
          <a:endParaRPr kumimoji="1" lang="en-US" altLang="ja-JP" sz="1300">
            <a:latin typeface="ＭＳ Ｐゴシック"/>
          </a:endParaRPr>
        </a:p>
        <a:p>
          <a:r>
            <a:rPr kumimoji="1" lang="ja-JP" altLang="en-US" sz="1300">
              <a:latin typeface="ＭＳ Ｐゴシック"/>
            </a:rPr>
            <a:t>　本村においては、本比率に普通交付税が占める割合は多く、その増減に大きく左右されるものといえる。</a:t>
          </a:r>
          <a:endParaRPr kumimoji="1" lang="en-US" altLang="ja-JP" sz="1300">
            <a:latin typeface="ＭＳ Ｐゴシック"/>
          </a:endParaRPr>
        </a:p>
        <a:p>
          <a:r>
            <a:rPr kumimoji="1" lang="ja-JP" altLang="en-US" sz="1300">
              <a:latin typeface="ＭＳ Ｐゴシック"/>
            </a:rPr>
            <a:t>　今後は新庁舎建設に伴う新発債の借入により、公債費の増加が見込まれることから、経常的経費の抑制に努めることとする。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129329</xdr:rowOff>
    </xdr:from>
    <xdr:to>
      <xdr:col>7</xdr:col>
      <xdr:colOff>152400</xdr:colOff>
      <xdr:row>66</xdr:row>
      <xdr:rowOff>6138</xdr:rowOff>
    </xdr:to>
    <xdr:cxnSp macro="">
      <xdr:nvCxnSpPr>
        <xdr:cNvPr id="132" name="直線コネクタ 131"/>
        <xdr:cNvCxnSpPr/>
      </xdr:nvCxnSpPr>
      <xdr:spPr>
        <a:xfrm>
          <a:off x="4114800" y="11273579"/>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129329</xdr:rowOff>
    </xdr:from>
    <xdr:to>
      <xdr:col>6</xdr:col>
      <xdr:colOff>0</xdr:colOff>
      <xdr:row>66</xdr:row>
      <xdr:rowOff>171027</xdr:rowOff>
    </xdr:to>
    <xdr:cxnSp macro="">
      <xdr:nvCxnSpPr>
        <xdr:cNvPr id="135" name="直線コネクタ 134"/>
        <xdr:cNvCxnSpPr/>
      </xdr:nvCxnSpPr>
      <xdr:spPr>
        <a:xfrm flipV="1">
          <a:off x="3225800" y="11273579"/>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162983</xdr:rowOff>
    </xdr:from>
    <xdr:to>
      <xdr:col>4</xdr:col>
      <xdr:colOff>482600</xdr:colOff>
      <xdr:row>66</xdr:row>
      <xdr:rowOff>171027</xdr:rowOff>
    </xdr:to>
    <xdr:cxnSp macro="">
      <xdr:nvCxnSpPr>
        <xdr:cNvPr id="138" name="直線コネクタ 137"/>
        <xdr:cNvCxnSpPr/>
      </xdr:nvCxnSpPr>
      <xdr:spPr>
        <a:xfrm>
          <a:off x="2336800" y="1147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162983</xdr:rowOff>
    </xdr:from>
    <xdr:to>
      <xdr:col>3</xdr:col>
      <xdr:colOff>279400</xdr:colOff>
      <xdr:row>67</xdr:row>
      <xdr:rowOff>51858</xdr:rowOff>
    </xdr:to>
    <xdr:cxnSp macro="">
      <xdr:nvCxnSpPr>
        <xdr:cNvPr id="141" name="直線コネクタ 140"/>
        <xdr:cNvCxnSpPr/>
      </xdr:nvCxnSpPr>
      <xdr:spPr>
        <a:xfrm flipV="1">
          <a:off x="1447800" y="114786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126788</xdr:rowOff>
    </xdr:from>
    <xdr:to>
      <xdr:col>7</xdr:col>
      <xdr:colOff>203200</xdr:colOff>
      <xdr:row>66</xdr:row>
      <xdr:rowOff>56938</xdr:rowOff>
    </xdr:to>
    <xdr:sp macro="" textlink="">
      <xdr:nvSpPr>
        <xdr:cNvPr id="151" name="円/楕円 150"/>
        <xdr:cNvSpPr/>
      </xdr:nvSpPr>
      <xdr:spPr>
        <a:xfrm>
          <a:off x="49022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98865</xdr:rowOff>
    </xdr:from>
    <xdr:ext cx="762000" cy="259045"/>
    <xdr:sp macro="" textlink="">
      <xdr:nvSpPr>
        <xdr:cNvPr id="152" name="財政構造の弾力性該当値テキスト"/>
        <xdr:cNvSpPr txBox="1"/>
      </xdr:nvSpPr>
      <xdr:spPr>
        <a:xfrm>
          <a:off x="5041900" y="112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78529</xdr:rowOff>
    </xdr:from>
    <xdr:to>
      <xdr:col>6</xdr:col>
      <xdr:colOff>50800</xdr:colOff>
      <xdr:row>66</xdr:row>
      <xdr:rowOff>8679</xdr:rowOff>
    </xdr:to>
    <xdr:sp macro="" textlink="">
      <xdr:nvSpPr>
        <xdr:cNvPr id="153" name="円/楕円 152"/>
        <xdr:cNvSpPr/>
      </xdr:nvSpPr>
      <xdr:spPr>
        <a:xfrm>
          <a:off x="4064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164906</xdr:rowOff>
    </xdr:from>
    <xdr:ext cx="736600" cy="259045"/>
    <xdr:sp macro="" textlink="">
      <xdr:nvSpPr>
        <xdr:cNvPr id="154" name="テキスト ボックス 153"/>
        <xdr:cNvSpPr txBox="1"/>
      </xdr:nvSpPr>
      <xdr:spPr>
        <a:xfrm>
          <a:off x="3733800" y="113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120227</xdr:rowOff>
    </xdr:from>
    <xdr:to>
      <xdr:col>4</xdr:col>
      <xdr:colOff>533400</xdr:colOff>
      <xdr:row>67</xdr:row>
      <xdr:rowOff>50377</xdr:rowOff>
    </xdr:to>
    <xdr:sp macro="" textlink="">
      <xdr:nvSpPr>
        <xdr:cNvPr id="155" name="円/楕円 154"/>
        <xdr:cNvSpPr/>
      </xdr:nvSpPr>
      <xdr:spPr>
        <a:xfrm>
          <a:off x="3175000" y="114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35154</xdr:rowOff>
    </xdr:from>
    <xdr:ext cx="762000" cy="259045"/>
    <xdr:sp macro="" textlink="">
      <xdr:nvSpPr>
        <xdr:cNvPr id="156" name="テキスト ボックス 155"/>
        <xdr:cNvSpPr txBox="1"/>
      </xdr:nvSpPr>
      <xdr:spPr>
        <a:xfrm>
          <a:off x="2844800" y="1152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112183</xdr:rowOff>
    </xdr:from>
    <xdr:to>
      <xdr:col>3</xdr:col>
      <xdr:colOff>330200</xdr:colOff>
      <xdr:row>67</xdr:row>
      <xdr:rowOff>42333</xdr:rowOff>
    </xdr:to>
    <xdr:sp macro="" textlink="">
      <xdr:nvSpPr>
        <xdr:cNvPr id="157" name="円/楕円 156"/>
        <xdr:cNvSpPr/>
      </xdr:nvSpPr>
      <xdr:spPr>
        <a:xfrm>
          <a:off x="2286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27110</xdr:rowOff>
    </xdr:from>
    <xdr:ext cx="762000" cy="259045"/>
    <xdr:sp macro="" textlink="">
      <xdr:nvSpPr>
        <xdr:cNvPr id="158" name="テキスト ボックス 157"/>
        <xdr:cNvSpPr txBox="1"/>
      </xdr:nvSpPr>
      <xdr:spPr>
        <a:xfrm>
          <a:off x="1955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1058</xdr:rowOff>
    </xdr:from>
    <xdr:to>
      <xdr:col>2</xdr:col>
      <xdr:colOff>127000</xdr:colOff>
      <xdr:row>67</xdr:row>
      <xdr:rowOff>102658</xdr:rowOff>
    </xdr:to>
    <xdr:sp macro="" textlink="">
      <xdr:nvSpPr>
        <xdr:cNvPr id="159" name="円/楕円 158"/>
        <xdr:cNvSpPr/>
      </xdr:nvSpPr>
      <xdr:spPr>
        <a:xfrm>
          <a:off x="1397000" y="114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87435</xdr:rowOff>
    </xdr:from>
    <xdr:ext cx="762000" cy="259045"/>
    <xdr:sp macro="" textlink="">
      <xdr:nvSpPr>
        <xdr:cNvPr id="160" name="テキスト ボックス 159"/>
        <xdr:cNvSpPr txBox="1"/>
      </xdr:nvSpPr>
      <xdr:spPr>
        <a:xfrm>
          <a:off x="1066800" y="1157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[251,067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人件費は前年度と比較して</a:t>
          </a:r>
          <a:r>
            <a:rPr kumimoji="1" lang="en-US" altLang="ja-JP" sz="1300">
              <a:latin typeface="ＭＳ Ｐゴシック"/>
            </a:rPr>
            <a:t>22,073</a:t>
          </a:r>
          <a:r>
            <a:rPr kumimoji="1" lang="ja-JP" altLang="en-US" sz="1300">
              <a:latin typeface="ＭＳ Ｐゴシック"/>
            </a:rPr>
            <a:t>千円減少しており、主な要因として、退職負担金の減少があげられる。本村においては、特別会計や一部事務組合へ人件費をほとんど充てていないことから、類似団体と比較して高水準となっている。</a:t>
          </a:r>
          <a:endParaRPr kumimoji="1" lang="en-US" altLang="ja-JP" sz="1300">
            <a:latin typeface="ＭＳ Ｐゴシック"/>
          </a:endParaRPr>
        </a:p>
        <a:p>
          <a:r>
            <a:rPr kumimoji="1" lang="ja-JP" altLang="en-US" sz="1300">
              <a:latin typeface="ＭＳ Ｐゴシック"/>
            </a:rPr>
            <a:t>　物件費は前年度と比較して</a:t>
          </a:r>
          <a:r>
            <a:rPr kumimoji="1" lang="en-US" altLang="ja-JP" sz="1300">
              <a:latin typeface="ＭＳ Ｐゴシック"/>
            </a:rPr>
            <a:t>44,581</a:t>
          </a:r>
          <a:r>
            <a:rPr kumimoji="1" lang="ja-JP" altLang="en-US" sz="1300">
              <a:latin typeface="ＭＳ Ｐゴシック"/>
            </a:rPr>
            <a:t>千円増加しており、主な要因として、地方創生交付金に関連する事業の実施があげられる。年々上昇傾向にあることから、積極的な抑制に努めることとする。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144700</xdr:rowOff>
    </xdr:from>
    <xdr:to>
      <xdr:col>7</xdr:col>
      <xdr:colOff>152400</xdr:colOff>
      <xdr:row>84</xdr:row>
      <xdr:rowOff>6407</xdr:rowOff>
    </xdr:to>
    <xdr:cxnSp macro="">
      <xdr:nvCxnSpPr>
        <xdr:cNvPr id="195" name="直線コネクタ 194"/>
        <xdr:cNvCxnSpPr/>
      </xdr:nvCxnSpPr>
      <xdr:spPr>
        <a:xfrm>
          <a:off x="4114800" y="14375050"/>
          <a:ext cx="838200" cy="3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144700</xdr:rowOff>
    </xdr:from>
    <xdr:to>
      <xdr:col>6</xdr:col>
      <xdr:colOff>0</xdr:colOff>
      <xdr:row>83</xdr:row>
      <xdr:rowOff>152135</xdr:rowOff>
    </xdr:to>
    <xdr:cxnSp macro="">
      <xdr:nvCxnSpPr>
        <xdr:cNvPr id="198" name="直線コネクタ 197"/>
        <xdr:cNvCxnSpPr/>
      </xdr:nvCxnSpPr>
      <xdr:spPr>
        <a:xfrm flipV="1">
          <a:off x="3225800" y="14375050"/>
          <a:ext cx="889000"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200" name="テキスト ボックス 199"/>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93177</xdr:rowOff>
    </xdr:from>
    <xdr:to>
      <xdr:col>4</xdr:col>
      <xdr:colOff>482600</xdr:colOff>
      <xdr:row>83</xdr:row>
      <xdr:rowOff>152135</xdr:rowOff>
    </xdr:to>
    <xdr:cxnSp macro="">
      <xdr:nvCxnSpPr>
        <xdr:cNvPr id="201" name="直線コネクタ 200"/>
        <xdr:cNvCxnSpPr/>
      </xdr:nvCxnSpPr>
      <xdr:spPr>
        <a:xfrm>
          <a:off x="2336800" y="14323527"/>
          <a:ext cx="889000" cy="5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100300</xdr:rowOff>
    </xdr:from>
    <xdr:ext cx="762000" cy="259045"/>
    <xdr:sp macro="" textlink="">
      <xdr:nvSpPr>
        <xdr:cNvPr id="203" name="テキスト ボックス 202"/>
        <xdr:cNvSpPr txBox="1"/>
      </xdr:nvSpPr>
      <xdr:spPr>
        <a:xfrm>
          <a:off x="2844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41089</xdr:rowOff>
    </xdr:from>
    <xdr:to>
      <xdr:col>3</xdr:col>
      <xdr:colOff>279400</xdr:colOff>
      <xdr:row>83</xdr:row>
      <xdr:rowOff>93177</xdr:rowOff>
    </xdr:to>
    <xdr:cxnSp macro="">
      <xdr:nvCxnSpPr>
        <xdr:cNvPr id="204" name="直線コネクタ 203"/>
        <xdr:cNvCxnSpPr/>
      </xdr:nvCxnSpPr>
      <xdr:spPr>
        <a:xfrm>
          <a:off x="1447800" y="14271439"/>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33058</xdr:rowOff>
    </xdr:from>
    <xdr:ext cx="762000" cy="259045"/>
    <xdr:sp macro="" textlink="">
      <xdr:nvSpPr>
        <xdr:cNvPr id="206" name="テキスト ボックス 205"/>
        <xdr:cNvSpPr txBox="1"/>
      </xdr:nvSpPr>
      <xdr:spPr>
        <a:xfrm>
          <a:off x="1955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69611</xdr:rowOff>
    </xdr:from>
    <xdr:ext cx="762000" cy="259045"/>
    <xdr:sp macro="" textlink="">
      <xdr:nvSpPr>
        <xdr:cNvPr id="208" name="テキスト ボックス 207"/>
        <xdr:cNvSpPr txBox="1"/>
      </xdr:nvSpPr>
      <xdr:spPr>
        <a:xfrm>
          <a:off x="1066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127057</xdr:rowOff>
    </xdr:from>
    <xdr:to>
      <xdr:col>7</xdr:col>
      <xdr:colOff>203200</xdr:colOff>
      <xdr:row>84</xdr:row>
      <xdr:rowOff>57207</xdr:rowOff>
    </xdr:to>
    <xdr:sp macro="" textlink="">
      <xdr:nvSpPr>
        <xdr:cNvPr id="214" name="円/楕円 213"/>
        <xdr:cNvSpPr/>
      </xdr:nvSpPr>
      <xdr:spPr>
        <a:xfrm>
          <a:off x="4902200" y="1435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99134</xdr:rowOff>
    </xdr:from>
    <xdr:ext cx="762000" cy="259045"/>
    <xdr:sp macro="" textlink="">
      <xdr:nvSpPr>
        <xdr:cNvPr id="215" name="人件費・物件費等の状況該当値テキスト"/>
        <xdr:cNvSpPr txBox="1"/>
      </xdr:nvSpPr>
      <xdr:spPr>
        <a:xfrm>
          <a:off x="5041900" y="1432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251,067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93900</xdr:rowOff>
    </xdr:from>
    <xdr:to>
      <xdr:col>6</xdr:col>
      <xdr:colOff>50800</xdr:colOff>
      <xdr:row>84</xdr:row>
      <xdr:rowOff>24050</xdr:rowOff>
    </xdr:to>
    <xdr:sp macro="" textlink="">
      <xdr:nvSpPr>
        <xdr:cNvPr id="216" name="円/楕円 215"/>
        <xdr:cNvSpPr/>
      </xdr:nvSpPr>
      <xdr:spPr>
        <a:xfrm>
          <a:off x="4064000" y="143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8827</xdr:rowOff>
    </xdr:from>
    <xdr:ext cx="736600" cy="259045"/>
    <xdr:sp macro="" textlink="">
      <xdr:nvSpPr>
        <xdr:cNvPr id="217" name="テキスト ボックス 216"/>
        <xdr:cNvSpPr txBox="1"/>
      </xdr:nvSpPr>
      <xdr:spPr>
        <a:xfrm>
          <a:off x="3733800" y="1441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242,822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101335</xdr:rowOff>
    </xdr:from>
    <xdr:to>
      <xdr:col>4</xdr:col>
      <xdr:colOff>533400</xdr:colOff>
      <xdr:row>84</xdr:row>
      <xdr:rowOff>31485</xdr:rowOff>
    </xdr:to>
    <xdr:sp macro="" textlink="">
      <xdr:nvSpPr>
        <xdr:cNvPr id="218" name="円/楕円 217"/>
        <xdr:cNvSpPr/>
      </xdr:nvSpPr>
      <xdr:spPr>
        <a:xfrm>
          <a:off x="3175000" y="143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16262</xdr:rowOff>
    </xdr:from>
    <xdr:ext cx="762000" cy="259045"/>
    <xdr:sp macro="" textlink="">
      <xdr:nvSpPr>
        <xdr:cNvPr id="219" name="テキスト ボックス 218"/>
        <xdr:cNvSpPr txBox="1"/>
      </xdr:nvSpPr>
      <xdr:spPr>
        <a:xfrm>
          <a:off x="2844800" y="1441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244,671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42377</xdr:rowOff>
    </xdr:from>
    <xdr:to>
      <xdr:col>3</xdr:col>
      <xdr:colOff>330200</xdr:colOff>
      <xdr:row>83</xdr:row>
      <xdr:rowOff>143977</xdr:rowOff>
    </xdr:to>
    <xdr:sp macro="" textlink="">
      <xdr:nvSpPr>
        <xdr:cNvPr id="220" name="円/楕円 219"/>
        <xdr:cNvSpPr/>
      </xdr:nvSpPr>
      <xdr:spPr>
        <a:xfrm>
          <a:off x="2286000" y="142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128754</xdr:rowOff>
    </xdr:from>
    <xdr:ext cx="762000" cy="259045"/>
    <xdr:sp macro="" textlink="">
      <xdr:nvSpPr>
        <xdr:cNvPr id="221" name="テキスト ボックス 220"/>
        <xdr:cNvSpPr txBox="1"/>
      </xdr:nvSpPr>
      <xdr:spPr>
        <a:xfrm>
          <a:off x="1955800" y="1435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230,011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161739</xdr:rowOff>
    </xdr:from>
    <xdr:to>
      <xdr:col>2</xdr:col>
      <xdr:colOff>127000</xdr:colOff>
      <xdr:row>83</xdr:row>
      <xdr:rowOff>91889</xdr:rowOff>
    </xdr:to>
    <xdr:sp macro="" textlink="">
      <xdr:nvSpPr>
        <xdr:cNvPr id="222" name="円/楕円 221"/>
        <xdr:cNvSpPr/>
      </xdr:nvSpPr>
      <xdr:spPr>
        <a:xfrm>
          <a:off x="1397000" y="142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76666</xdr:rowOff>
    </xdr:from>
    <xdr:ext cx="762000" cy="259045"/>
    <xdr:sp macro="" textlink="">
      <xdr:nvSpPr>
        <xdr:cNvPr id="223" name="テキスト ボックス 222"/>
        <xdr:cNvSpPr txBox="1"/>
      </xdr:nvSpPr>
      <xdr:spPr>
        <a:xfrm>
          <a:off x="1066800" y="1430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217,059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ラスパイレス指数は、前年度と比較して</a:t>
          </a:r>
          <a:r>
            <a:rPr kumimoji="1" lang="en-US" altLang="ja-JP" sz="1300">
              <a:latin typeface="ＭＳ Ｐゴシック"/>
            </a:rPr>
            <a:t>0.5</a:t>
          </a:r>
          <a:r>
            <a:rPr kumimoji="1" lang="ja-JP" altLang="en-US" sz="1300">
              <a:latin typeface="ＭＳ Ｐゴシック"/>
            </a:rPr>
            <a:t>ポイント減少しており、その主な要因として、中途採用者の増加があげられる。</a:t>
          </a:r>
          <a:endParaRPr kumimoji="1" lang="en-US" altLang="ja-JP" sz="1300">
            <a:latin typeface="ＭＳ Ｐゴシック"/>
          </a:endParaRPr>
        </a:p>
        <a:p>
          <a:r>
            <a:rPr kumimoji="1" lang="ja-JP" altLang="en-US" sz="1300">
              <a:latin typeface="ＭＳ Ｐゴシック"/>
            </a:rPr>
            <a:t>　今後は上位級の職員における高卒及び短大卒区分の減少とともに、中途採用者の増加により、本指数の減少が見込まれる。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86</xdr:row>
      <xdr:rowOff>77470</xdr:rowOff>
    </xdr:to>
    <xdr:cxnSp macro="">
      <xdr:nvCxnSpPr>
        <xdr:cNvPr id="257" name="直線コネクタ 256"/>
        <xdr:cNvCxnSpPr/>
      </xdr:nvCxnSpPr>
      <xdr:spPr>
        <a:xfrm flipV="1">
          <a:off x="16179800" y="1478195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86</xdr:row>
      <xdr:rowOff>77470</xdr:rowOff>
    </xdr:to>
    <xdr:cxnSp macro="">
      <xdr:nvCxnSpPr>
        <xdr:cNvPr id="260" name="直線コネクタ 259"/>
        <xdr:cNvCxnSpPr/>
      </xdr:nvCxnSpPr>
      <xdr:spPr>
        <a:xfrm>
          <a:off x="15290800" y="1472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144357</xdr:rowOff>
    </xdr:from>
    <xdr:to>
      <xdr:col>22</xdr:col>
      <xdr:colOff>203200</xdr:colOff>
      <xdr:row>85</xdr:row>
      <xdr:rowOff>152400</xdr:rowOff>
    </xdr:to>
    <xdr:cxnSp macro="">
      <xdr:nvCxnSpPr>
        <xdr:cNvPr id="263" name="直線コネクタ 262"/>
        <xdr:cNvCxnSpPr/>
      </xdr:nvCxnSpPr>
      <xdr:spPr>
        <a:xfrm>
          <a:off x="14401800" y="147176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88</xdr:row>
      <xdr:rowOff>160866</xdr:rowOff>
    </xdr:to>
    <xdr:cxnSp macro="">
      <xdr:nvCxnSpPr>
        <xdr:cNvPr id="266" name="直線コネクタ 265"/>
        <xdr:cNvCxnSpPr/>
      </xdr:nvCxnSpPr>
      <xdr:spPr>
        <a:xfrm flipV="1">
          <a:off x="13512800" y="14717607"/>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70" name="テキスト ボックス 269"/>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76" name="円/楕円 275"/>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129981</xdr:rowOff>
    </xdr:from>
    <xdr:ext cx="762000" cy="259045"/>
    <xdr:sp macro="" textlink="">
      <xdr:nvSpPr>
        <xdr:cNvPr id="277" name="給与水準   （国との比較）該当値テキスト"/>
        <xdr:cNvSpPr txBox="1"/>
      </xdr:nvSpPr>
      <xdr:spPr>
        <a:xfrm>
          <a:off x="17106900" y="1470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78" name="円/楕円 277"/>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79" name="テキスト ボックス 278"/>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80" name="円/楕円 279"/>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81" name="テキスト ボックス 280"/>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93557</xdr:rowOff>
    </xdr:from>
    <xdr:to>
      <xdr:col>21</xdr:col>
      <xdr:colOff>50800</xdr:colOff>
      <xdr:row>86</xdr:row>
      <xdr:rowOff>23707</xdr:rowOff>
    </xdr:to>
    <xdr:sp macro="" textlink="">
      <xdr:nvSpPr>
        <xdr:cNvPr id="282" name="円/楕円 281"/>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8484</xdr:rowOff>
    </xdr:from>
    <xdr:ext cx="762000" cy="259045"/>
    <xdr:sp macro="" textlink="">
      <xdr:nvSpPr>
        <xdr:cNvPr id="283" name="テキスト ボックス 282"/>
        <xdr:cNvSpPr txBox="1"/>
      </xdr:nvSpPr>
      <xdr:spPr>
        <a:xfrm>
          <a:off x="14020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4" name="円/楕円 283"/>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5" name="テキスト ボックス 284"/>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明日香村特別措置法にかかる各種事業の執行に伴い、景観維持等に関連する職員に加え、埋蔵文化財の調査が必要となっていることから、文化財関係職員も多く配置している。</a:t>
          </a:r>
          <a:endParaRPr kumimoji="1" lang="en-US" altLang="ja-JP" sz="1300">
            <a:latin typeface="ＭＳ Ｐゴシック"/>
          </a:endParaRPr>
        </a:p>
        <a:p>
          <a:r>
            <a:rPr kumimoji="1" lang="ja-JP" altLang="en-US" sz="1300">
              <a:latin typeface="ＭＳ Ｐゴシック"/>
            </a:rPr>
            <a:t>　今後は、</a:t>
          </a:r>
          <a:r>
            <a:rPr kumimoji="1" lang="ja-JP" altLang="ja-JP" sz="1300">
              <a:solidFill>
                <a:schemeClr val="dk1"/>
              </a:solidFill>
              <a:effectLst/>
              <a:latin typeface="+mn-lt"/>
              <a:ea typeface="+mn-ea"/>
              <a:cs typeface="+mn-cs"/>
            </a:rPr>
            <a:t>行政サービスの低下とならないよう業務の最適化を実施し、</a:t>
          </a:r>
          <a:r>
            <a:rPr kumimoji="1" lang="ja-JP" altLang="en-US" sz="1300">
              <a:latin typeface="ＭＳ Ｐゴシック"/>
            </a:rPr>
            <a:t>「明日香村定員適正化計画」に基づき、平成</a:t>
          </a:r>
          <a:r>
            <a:rPr kumimoji="1" lang="en-US" altLang="ja-JP" sz="1300">
              <a:latin typeface="ＭＳ Ｐゴシック"/>
            </a:rPr>
            <a:t>31</a:t>
          </a:r>
          <a:r>
            <a:rPr kumimoji="1" lang="ja-JP" altLang="en-US" sz="1300">
              <a:latin typeface="ＭＳ Ｐゴシック"/>
            </a:rPr>
            <a:t>年度まで職員</a:t>
          </a:r>
          <a:r>
            <a:rPr kumimoji="1" lang="en-US" altLang="ja-JP" sz="1300">
              <a:latin typeface="ＭＳ Ｐゴシック"/>
            </a:rPr>
            <a:t>90</a:t>
          </a:r>
          <a:r>
            <a:rPr kumimoji="1" lang="ja-JP" altLang="en-US" sz="1300">
              <a:latin typeface="ＭＳ Ｐゴシック"/>
            </a:rPr>
            <a:t>人体制の維持を目指す。</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66971</xdr:rowOff>
    </xdr:from>
    <xdr:to>
      <xdr:col>24</xdr:col>
      <xdr:colOff>558800</xdr:colOff>
      <xdr:row>62</xdr:row>
      <xdr:rowOff>114427</xdr:rowOff>
    </xdr:to>
    <xdr:cxnSp macro="">
      <xdr:nvCxnSpPr>
        <xdr:cNvPr id="320" name="直線コネクタ 319"/>
        <xdr:cNvCxnSpPr/>
      </xdr:nvCxnSpPr>
      <xdr:spPr>
        <a:xfrm>
          <a:off x="16179800" y="10696871"/>
          <a:ext cx="8382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43645</xdr:rowOff>
    </xdr:from>
    <xdr:to>
      <xdr:col>23</xdr:col>
      <xdr:colOff>406400</xdr:colOff>
      <xdr:row>62</xdr:row>
      <xdr:rowOff>66971</xdr:rowOff>
    </xdr:to>
    <xdr:cxnSp macro="">
      <xdr:nvCxnSpPr>
        <xdr:cNvPr id="323" name="直線コネクタ 322"/>
        <xdr:cNvCxnSpPr/>
      </xdr:nvCxnSpPr>
      <xdr:spPr>
        <a:xfrm>
          <a:off x="15290800" y="10673545"/>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43645</xdr:rowOff>
    </xdr:from>
    <xdr:to>
      <xdr:col>22</xdr:col>
      <xdr:colOff>203200</xdr:colOff>
      <xdr:row>62</xdr:row>
      <xdr:rowOff>55711</xdr:rowOff>
    </xdr:to>
    <xdr:cxnSp macro="">
      <xdr:nvCxnSpPr>
        <xdr:cNvPr id="326" name="直線コネクタ 325"/>
        <xdr:cNvCxnSpPr/>
      </xdr:nvCxnSpPr>
      <xdr:spPr>
        <a:xfrm flipV="1">
          <a:off x="14401800" y="10673545"/>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55711</xdr:rowOff>
    </xdr:from>
    <xdr:to>
      <xdr:col>21</xdr:col>
      <xdr:colOff>0</xdr:colOff>
      <xdr:row>62</xdr:row>
      <xdr:rowOff>75015</xdr:rowOff>
    </xdr:to>
    <xdr:cxnSp macro="">
      <xdr:nvCxnSpPr>
        <xdr:cNvPr id="329" name="直線コネクタ 328"/>
        <xdr:cNvCxnSpPr/>
      </xdr:nvCxnSpPr>
      <xdr:spPr>
        <a:xfrm flipV="1">
          <a:off x="13512800" y="1068561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1" name="テキスト ボックス 330"/>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3" name="テキスト ボックス 332"/>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63627</xdr:rowOff>
    </xdr:from>
    <xdr:to>
      <xdr:col>24</xdr:col>
      <xdr:colOff>609600</xdr:colOff>
      <xdr:row>62</xdr:row>
      <xdr:rowOff>165227</xdr:rowOff>
    </xdr:to>
    <xdr:sp macro="" textlink="">
      <xdr:nvSpPr>
        <xdr:cNvPr id="339" name="円/楕円 338"/>
        <xdr:cNvSpPr/>
      </xdr:nvSpPr>
      <xdr:spPr>
        <a:xfrm>
          <a:off x="169672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35704</xdr:rowOff>
    </xdr:from>
    <xdr:ext cx="762000" cy="259045"/>
    <xdr:sp macro="" textlink="">
      <xdr:nvSpPr>
        <xdr:cNvPr id="340" name="定員管理の状況該当値テキスト"/>
        <xdr:cNvSpPr txBox="1"/>
      </xdr:nvSpPr>
      <xdr:spPr>
        <a:xfrm>
          <a:off x="17106900" y="1066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16171</xdr:rowOff>
    </xdr:from>
    <xdr:to>
      <xdr:col>23</xdr:col>
      <xdr:colOff>457200</xdr:colOff>
      <xdr:row>62</xdr:row>
      <xdr:rowOff>117771</xdr:rowOff>
    </xdr:to>
    <xdr:sp macro="" textlink="">
      <xdr:nvSpPr>
        <xdr:cNvPr id="341" name="円/楕円 340"/>
        <xdr:cNvSpPr/>
      </xdr:nvSpPr>
      <xdr:spPr>
        <a:xfrm>
          <a:off x="16129000" y="106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102548</xdr:rowOff>
    </xdr:from>
    <xdr:ext cx="736600" cy="259045"/>
    <xdr:sp macro="" textlink="">
      <xdr:nvSpPr>
        <xdr:cNvPr id="342" name="テキスト ボックス 341"/>
        <xdr:cNvSpPr txBox="1"/>
      </xdr:nvSpPr>
      <xdr:spPr>
        <a:xfrm>
          <a:off x="15798800" y="10732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164295</xdr:rowOff>
    </xdr:from>
    <xdr:to>
      <xdr:col>22</xdr:col>
      <xdr:colOff>254000</xdr:colOff>
      <xdr:row>62</xdr:row>
      <xdr:rowOff>94445</xdr:rowOff>
    </xdr:to>
    <xdr:sp macro="" textlink="">
      <xdr:nvSpPr>
        <xdr:cNvPr id="343" name="円/楕円 342"/>
        <xdr:cNvSpPr/>
      </xdr:nvSpPr>
      <xdr:spPr>
        <a:xfrm>
          <a:off x="15240000" y="106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79222</xdr:rowOff>
    </xdr:from>
    <xdr:ext cx="762000" cy="259045"/>
    <xdr:sp macro="" textlink="">
      <xdr:nvSpPr>
        <xdr:cNvPr id="344" name="テキスト ボックス 343"/>
        <xdr:cNvSpPr txBox="1"/>
      </xdr:nvSpPr>
      <xdr:spPr>
        <a:xfrm>
          <a:off x="14909800" y="1070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4911</xdr:rowOff>
    </xdr:from>
    <xdr:to>
      <xdr:col>21</xdr:col>
      <xdr:colOff>50800</xdr:colOff>
      <xdr:row>62</xdr:row>
      <xdr:rowOff>106511</xdr:rowOff>
    </xdr:to>
    <xdr:sp macro="" textlink="">
      <xdr:nvSpPr>
        <xdr:cNvPr id="345" name="円/楕円 344"/>
        <xdr:cNvSpPr/>
      </xdr:nvSpPr>
      <xdr:spPr>
        <a:xfrm>
          <a:off x="14351000" y="106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91288</xdr:rowOff>
    </xdr:from>
    <xdr:ext cx="762000" cy="259045"/>
    <xdr:sp macro="" textlink="">
      <xdr:nvSpPr>
        <xdr:cNvPr id="346" name="テキスト ボックス 345"/>
        <xdr:cNvSpPr txBox="1"/>
      </xdr:nvSpPr>
      <xdr:spPr>
        <a:xfrm>
          <a:off x="14020800" y="1072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24215</xdr:rowOff>
    </xdr:from>
    <xdr:to>
      <xdr:col>19</xdr:col>
      <xdr:colOff>533400</xdr:colOff>
      <xdr:row>62</xdr:row>
      <xdr:rowOff>125815</xdr:rowOff>
    </xdr:to>
    <xdr:sp macro="" textlink="">
      <xdr:nvSpPr>
        <xdr:cNvPr id="347" name="円/楕円 346"/>
        <xdr:cNvSpPr/>
      </xdr:nvSpPr>
      <xdr:spPr>
        <a:xfrm>
          <a:off x="13462000" y="106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110592</xdr:rowOff>
    </xdr:from>
    <xdr:ext cx="762000" cy="259045"/>
    <xdr:sp macro="" textlink="">
      <xdr:nvSpPr>
        <xdr:cNvPr id="348" name="テキスト ボックス 347"/>
        <xdr:cNvSpPr txBox="1"/>
      </xdr:nvSpPr>
      <xdr:spPr>
        <a:xfrm>
          <a:off x="13131800" y="1074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下水道事業の普及率が高いため、準元利償還金が多くなっているが、補償金免除の繰上償還及び借入額の抑制等により減少傾向にある。</a:t>
          </a:r>
          <a:endParaRPr kumimoji="1" lang="en-US" altLang="ja-JP" sz="1300">
            <a:latin typeface="ＭＳ Ｐゴシック"/>
          </a:endParaRPr>
        </a:p>
        <a:p>
          <a:r>
            <a:rPr kumimoji="1" lang="ja-JP" altLang="en-US" sz="1300">
              <a:latin typeface="ＭＳ Ｐゴシック"/>
            </a:rPr>
            <a:t>　新庁舎建設に伴う基金の取り崩し等による充当可能財源の減少や新発債の借入よる元利償還金の増加が控えていることから、財政運営の健全化を図ることとする。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43</xdr:row>
      <xdr:rowOff>79163</xdr:rowOff>
    </xdr:to>
    <xdr:cxnSp macro="">
      <xdr:nvCxnSpPr>
        <xdr:cNvPr id="377" name="直線コネクタ 376"/>
        <xdr:cNvCxnSpPr/>
      </xdr:nvCxnSpPr>
      <xdr:spPr>
        <a:xfrm flipV="1">
          <a:off x="17018000" y="6269143"/>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51240</xdr:rowOff>
    </xdr:from>
    <xdr:ext cx="762000" cy="259045"/>
    <xdr:sp macro="" textlink="">
      <xdr:nvSpPr>
        <xdr:cNvPr id="378" name="公債費負担の状況最小値テキスト"/>
        <xdr:cNvSpPr txBox="1"/>
      </xdr:nvSpPr>
      <xdr:spPr>
        <a:xfrm>
          <a:off x="17106900" y="742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43</xdr:row>
      <xdr:rowOff>79163</xdr:rowOff>
    </xdr:from>
    <xdr:to>
      <xdr:col>24</xdr:col>
      <xdr:colOff>647700</xdr:colOff>
      <xdr:row>43</xdr:row>
      <xdr:rowOff>79163</xdr:rowOff>
    </xdr:to>
    <xdr:cxnSp macro="">
      <xdr:nvCxnSpPr>
        <xdr:cNvPr id="379" name="直線コネクタ 378"/>
        <xdr:cNvCxnSpPr/>
      </xdr:nvCxnSpPr>
      <xdr:spPr>
        <a:xfrm>
          <a:off x="16929100" y="74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80"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81" name="直線コネクタ 380"/>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39</xdr:row>
      <xdr:rowOff>97367</xdr:rowOff>
    </xdr:to>
    <xdr:cxnSp macro="">
      <xdr:nvCxnSpPr>
        <xdr:cNvPr id="382" name="直線コネクタ 381"/>
        <xdr:cNvCxnSpPr/>
      </xdr:nvCxnSpPr>
      <xdr:spPr>
        <a:xfrm flipV="1">
          <a:off x="16179800" y="664718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107121</xdr:rowOff>
    </xdr:from>
    <xdr:ext cx="762000" cy="259045"/>
    <xdr:sp macro="" textlink="">
      <xdr:nvSpPr>
        <xdr:cNvPr id="383"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84" name="フローチャート : 判断 383"/>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97367</xdr:rowOff>
    </xdr:from>
    <xdr:to>
      <xdr:col>23</xdr:col>
      <xdr:colOff>406400</xdr:colOff>
      <xdr:row>41</xdr:row>
      <xdr:rowOff>27940</xdr:rowOff>
    </xdr:to>
    <xdr:cxnSp macro="">
      <xdr:nvCxnSpPr>
        <xdr:cNvPr id="385" name="直線コネクタ 384"/>
        <xdr:cNvCxnSpPr/>
      </xdr:nvCxnSpPr>
      <xdr:spPr>
        <a:xfrm flipV="1">
          <a:off x="15290800" y="6783917"/>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143087</xdr:rowOff>
    </xdr:from>
    <xdr:to>
      <xdr:col>23</xdr:col>
      <xdr:colOff>457200</xdr:colOff>
      <xdr:row>40</xdr:row>
      <xdr:rowOff>73237</xdr:rowOff>
    </xdr:to>
    <xdr:sp macro="" textlink="">
      <xdr:nvSpPr>
        <xdr:cNvPr id="386" name="フローチャート : 判断 385"/>
        <xdr:cNvSpPr/>
      </xdr:nvSpPr>
      <xdr:spPr>
        <a:xfrm>
          <a:off x="16129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58014</xdr:rowOff>
    </xdr:from>
    <xdr:ext cx="736600" cy="259045"/>
    <xdr:sp macro="" textlink="">
      <xdr:nvSpPr>
        <xdr:cNvPr id="387" name="テキスト ボックス 386"/>
        <xdr:cNvSpPr txBox="1"/>
      </xdr:nvSpPr>
      <xdr:spPr>
        <a:xfrm>
          <a:off x="15798800" y="691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42</xdr:row>
      <xdr:rowOff>81704</xdr:rowOff>
    </xdr:to>
    <xdr:cxnSp macro="">
      <xdr:nvCxnSpPr>
        <xdr:cNvPr id="388" name="直線コネクタ 387"/>
        <xdr:cNvCxnSpPr/>
      </xdr:nvCxnSpPr>
      <xdr:spPr>
        <a:xfrm flipV="1">
          <a:off x="14401800" y="705739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89" name="フローチャート : 判断 388"/>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0" name="テキスト ボックス 389"/>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81704</xdr:rowOff>
    </xdr:from>
    <xdr:to>
      <xdr:col>21</xdr:col>
      <xdr:colOff>0</xdr:colOff>
      <xdr:row>43</xdr:row>
      <xdr:rowOff>135467</xdr:rowOff>
    </xdr:to>
    <xdr:cxnSp macro="">
      <xdr:nvCxnSpPr>
        <xdr:cNvPr id="391" name="直線コネクタ 390"/>
        <xdr:cNvCxnSpPr/>
      </xdr:nvCxnSpPr>
      <xdr:spPr>
        <a:xfrm flipV="1">
          <a:off x="13512800" y="7282604"/>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116417</xdr:rowOff>
    </xdr:from>
    <xdr:to>
      <xdr:col>21</xdr:col>
      <xdr:colOff>50800</xdr:colOff>
      <xdr:row>41</xdr:row>
      <xdr:rowOff>46567</xdr:rowOff>
    </xdr:to>
    <xdr:sp macro="" textlink="">
      <xdr:nvSpPr>
        <xdr:cNvPr id="392" name="フローチャート : 判断 391"/>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56744</xdr:rowOff>
    </xdr:from>
    <xdr:ext cx="762000" cy="259045"/>
    <xdr:sp macro="" textlink="">
      <xdr:nvSpPr>
        <xdr:cNvPr id="393" name="テキスト ボックス 392"/>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17356</xdr:rowOff>
    </xdr:from>
    <xdr:to>
      <xdr:col>19</xdr:col>
      <xdr:colOff>533400</xdr:colOff>
      <xdr:row>41</xdr:row>
      <xdr:rowOff>118956</xdr:rowOff>
    </xdr:to>
    <xdr:sp macro="" textlink="">
      <xdr:nvSpPr>
        <xdr:cNvPr id="394" name="フローチャート : 判断 393"/>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129133</xdr:rowOff>
    </xdr:from>
    <xdr:ext cx="762000" cy="259045"/>
    <xdr:sp macro="" textlink="">
      <xdr:nvSpPr>
        <xdr:cNvPr id="395" name="テキスト ボックス 394"/>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401" name="円/楕円 400"/>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402"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46567</xdr:rowOff>
    </xdr:from>
    <xdr:to>
      <xdr:col>23</xdr:col>
      <xdr:colOff>457200</xdr:colOff>
      <xdr:row>39</xdr:row>
      <xdr:rowOff>148167</xdr:rowOff>
    </xdr:to>
    <xdr:sp macro="" textlink="">
      <xdr:nvSpPr>
        <xdr:cNvPr id="403" name="円/楕円 402"/>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404" name="テキスト ボックス 403"/>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405" name="円/楕円 404"/>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406" name="テキスト ボックス 405"/>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30904</xdr:rowOff>
    </xdr:from>
    <xdr:to>
      <xdr:col>21</xdr:col>
      <xdr:colOff>50800</xdr:colOff>
      <xdr:row>42</xdr:row>
      <xdr:rowOff>132504</xdr:rowOff>
    </xdr:to>
    <xdr:sp macro="" textlink="">
      <xdr:nvSpPr>
        <xdr:cNvPr id="407" name="円/楕円 406"/>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117281</xdr:rowOff>
    </xdr:from>
    <xdr:ext cx="762000" cy="259045"/>
    <xdr:sp macro="" textlink="">
      <xdr:nvSpPr>
        <xdr:cNvPr id="408" name="テキスト ボックス 407"/>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09" name="円/楕円 408"/>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171044</xdr:rowOff>
    </xdr:from>
    <xdr:ext cx="762000" cy="259045"/>
    <xdr:sp macro="" textlink="">
      <xdr:nvSpPr>
        <xdr:cNvPr id="410" name="テキスト ボックス 409"/>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将来負担比率は、前年度と比較して</a:t>
          </a:r>
          <a:r>
            <a:rPr kumimoji="1" lang="en-US" altLang="ja-JP" sz="1300">
              <a:latin typeface="ＭＳ Ｐゴシック"/>
            </a:rPr>
            <a:t>8.6</a:t>
          </a:r>
          <a:r>
            <a:rPr kumimoji="1" lang="ja-JP" altLang="en-US" sz="1300">
              <a:latin typeface="ＭＳ Ｐゴシック"/>
            </a:rPr>
            <a:t>ポイント減少しており、その主な要因として地方債残高の減少があげられる。特に下水道事業に伴う地方債残高の減少が著しく、今後も同残高は着実に減少するものの、新庁舎建設に伴う新発債の借入に加え、充当可能基金の減少により、本比率の悪化が想定できることから、各種事業を精査し、地方債の新規借入を減少すること、さらには充当可能基金への積極的な積立を行うこととす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37" name="直線コネクタ 436"/>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38"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39" name="直線コネクタ 438"/>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29312</xdr:rowOff>
    </xdr:from>
    <xdr:to>
      <xdr:col>24</xdr:col>
      <xdr:colOff>558800</xdr:colOff>
      <xdr:row>16</xdr:row>
      <xdr:rowOff>112319</xdr:rowOff>
    </xdr:to>
    <xdr:cxnSp macro="">
      <xdr:nvCxnSpPr>
        <xdr:cNvPr id="442" name="直線コネクタ 441"/>
        <xdr:cNvCxnSpPr/>
      </xdr:nvCxnSpPr>
      <xdr:spPr>
        <a:xfrm flipV="1">
          <a:off x="16179800" y="2772512"/>
          <a:ext cx="8382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3"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4" name="フローチャート : 判断 443"/>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112319</xdr:rowOff>
    </xdr:from>
    <xdr:to>
      <xdr:col>23</xdr:col>
      <xdr:colOff>406400</xdr:colOff>
      <xdr:row>16</xdr:row>
      <xdr:rowOff>145136</xdr:rowOff>
    </xdr:to>
    <xdr:cxnSp macro="">
      <xdr:nvCxnSpPr>
        <xdr:cNvPr id="445" name="直線コネクタ 444"/>
        <xdr:cNvCxnSpPr/>
      </xdr:nvCxnSpPr>
      <xdr:spPr>
        <a:xfrm flipV="1">
          <a:off x="15290800" y="2855519"/>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6" name="フローチャート : 判断 445"/>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7" name="テキスト ボックス 446"/>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10008</xdr:rowOff>
    </xdr:from>
    <xdr:to>
      <xdr:col>22</xdr:col>
      <xdr:colOff>203200</xdr:colOff>
      <xdr:row>16</xdr:row>
      <xdr:rowOff>145136</xdr:rowOff>
    </xdr:to>
    <xdr:cxnSp macro="">
      <xdr:nvCxnSpPr>
        <xdr:cNvPr id="448" name="直線コネクタ 447"/>
        <xdr:cNvCxnSpPr/>
      </xdr:nvCxnSpPr>
      <xdr:spPr>
        <a:xfrm>
          <a:off x="14401800" y="275320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49" name="フローチャート : 判断 448"/>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0" name="テキスト ボックス 449"/>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10008</xdr:rowOff>
    </xdr:from>
    <xdr:to>
      <xdr:col>21</xdr:col>
      <xdr:colOff>0</xdr:colOff>
      <xdr:row>16</xdr:row>
      <xdr:rowOff>146101</xdr:rowOff>
    </xdr:to>
    <xdr:cxnSp macro="">
      <xdr:nvCxnSpPr>
        <xdr:cNvPr id="451" name="直線コネクタ 450"/>
        <xdr:cNvCxnSpPr/>
      </xdr:nvCxnSpPr>
      <xdr:spPr>
        <a:xfrm flipV="1">
          <a:off x="13512800" y="2753208"/>
          <a:ext cx="889000" cy="13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2" name="フローチャート : 判断 451"/>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3" name="テキスト ボックス 452"/>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4" name="フローチャート : 判断 453"/>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5" name="テキスト ボックス 454"/>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149962</xdr:rowOff>
    </xdr:from>
    <xdr:to>
      <xdr:col>24</xdr:col>
      <xdr:colOff>609600</xdr:colOff>
      <xdr:row>16</xdr:row>
      <xdr:rowOff>80112</xdr:rowOff>
    </xdr:to>
    <xdr:sp macro="" textlink="">
      <xdr:nvSpPr>
        <xdr:cNvPr id="461" name="円/楕円 460"/>
        <xdr:cNvSpPr/>
      </xdr:nvSpPr>
      <xdr:spPr>
        <a:xfrm>
          <a:off x="16967200" y="2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122039</xdr:rowOff>
    </xdr:from>
    <xdr:ext cx="762000" cy="259045"/>
    <xdr:sp macro="" textlink="">
      <xdr:nvSpPr>
        <xdr:cNvPr id="462" name="将来負担の状況該当値テキスト"/>
        <xdr:cNvSpPr txBox="1"/>
      </xdr:nvSpPr>
      <xdr:spPr>
        <a:xfrm>
          <a:off x="17106900" y="269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61519</xdr:rowOff>
    </xdr:from>
    <xdr:to>
      <xdr:col>23</xdr:col>
      <xdr:colOff>457200</xdr:colOff>
      <xdr:row>16</xdr:row>
      <xdr:rowOff>163119</xdr:rowOff>
    </xdr:to>
    <xdr:sp macro="" textlink="">
      <xdr:nvSpPr>
        <xdr:cNvPr id="463" name="円/楕円 462"/>
        <xdr:cNvSpPr/>
      </xdr:nvSpPr>
      <xdr:spPr>
        <a:xfrm>
          <a:off x="16129000" y="28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147896</xdr:rowOff>
    </xdr:from>
    <xdr:ext cx="736600" cy="259045"/>
    <xdr:sp macro="" textlink="">
      <xdr:nvSpPr>
        <xdr:cNvPr id="464" name="テキスト ボックス 463"/>
        <xdr:cNvSpPr txBox="1"/>
      </xdr:nvSpPr>
      <xdr:spPr>
        <a:xfrm>
          <a:off x="15798800" y="289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94336</xdr:rowOff>
    </xdr:from>
    <xdr:to>
      <xdr:col>22</xdr:col>
      <xdr:colOff>254000</xdr:colOff>
      <xdr:row>17</xdr:row>
      <xdr:rowOff>24486</xdr:rowOff>
    </xdr:to>
    <xdr:sp macro="" textlink="">
      <xdr:nvSpPr>
        <xdr:cNvPr id="465" name="円/楕円 464"/>
        <xdr:cNvSpPr/>
      </xdr:nvSpPr>
      <xdr:spPr>
        <a:xfrm>
          <a:off x="15240000" y="28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9263</xdr:rowOff>
    </xdr:from>
    <xdr:ext cx="762000" cy="259045"/>
    <xdr:sp macro="" textlink="">
      <xdr:nvSpPr>
        <xdr:cNvPr id="466" name="テキスト ボックス 465"/>
        <xdr:cNvSpPr txBox="1"/>
      </xdr:nvSpPr>
      <xdr:spPr>
        <a:xfrm>
          <a:off x="14909800" y="292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130658</xdr:rowOff>
    </xdr:from>
    <xdr:to>
      <xdr:col>21</xdr:col>
      <xdr:colOff>50800</xdr:colOff>
      <xdr:row>16</xdr:row>
      <xdr:rowOff>60808</xdr:rowOff>
    </xdr:to>
    <xdr:sp macro="" textlink="">
      <xdr:nvSpPr>
        <xdr:cNvPr id="467" name="円/楕円 466"/>
        <xdr:cNvSpPr/>
      </xdr:nvSpPr>
      <xdr:spPr>
        <a:xfrm>
          <a:off x="14351000" y="27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45585</xdr:rowOff>
    </xdr:from>
    <xdr:ext cx="762000" cy="259045"/>
    <xdr:sp macro="" textlink="">
      <xdr:nvSpPr>
        <xdr:cNvPr id="468" name="テキスト ボックス 467"/>
        <xdr:cNvSpPr txBox="1"/>
      </xdr:nvSpPr>
      <xdr:spPr>
        <a:xfrm>
          <a:off x="14020800" y="27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95301</xdr:rowOff>
    </xdr:from>
    <xdr:to>
      <xdr:col>19</xdr:col>
      <xdr:colOff>533400</xdr:colOff>
      <xdr:row>17</xdr:row>
      <xdr:rowOff>25451</xdr:rowOff>
    </xdr:to>
    <xdr:sp macro="" textlink="">
      <xdr:nvSpPr>
        <xdr:cNvPr id="469" name="円/楕円 468"/>
        <xdr:cNvSpPr/>
      </xdr:nvSpPr>
      <xdr:spPr>
        <a:xfrm>
          <a:off x="13462000" y="283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10228</xdr:rowOff>
    </xdr:from>
    <xdr:ext cx="762000" cy="259045"/>
    <xdr:sp macro="" textlink="">
      <xdr:nvSpPr>
        <xdr:cNvPr id="470" name="テキスト ボックス 469"/>
        <xdr:cNvSpPr txBox="1"/>
      </xdr:nvSpPr>
      <xdr:spPr>
        <a:xfrm>
          <a:off x="13131800" y="292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奈良県明日香村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5,707
5,682
24.10
3,916,985
3,492,188
286,997
2,087,685
2,708,834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33.3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特別会計や一部事務組合においてほとんど充てていないに加え、普通建設事業における事務費にも含めていないことから、高水準となっている。明日香村特別措置法の関係により、各種事業への人員を増加していることも高水準となる要因といえる。</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effectLst/>
              <a:latin typeface="+mn-lt"/>
              <a:ea typeface="+mn-ea"/>
              <a:cs typeface="+mn-cs"/>
            </a:rPr>
            <a:t>今後は、行政サービスの低下とならないよう業務の最適化を実施し、「明日香村定員適正化計画」に基づき、平成</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年度まで職員</a:t>
          </a:r>
          <a:r>
            <a:rPr kumimoji="1" lang="en-US" altLang="ja-JP" sz="1300">
              <a:solidFill>
                <a:schemeClr val="dk1"/>
              </a:solidFill>
              <a:effectLst/>
              <a:latin typeface="+mn-lt"/>
              <a:ea typeface="+mn-ea"/>
              <a:cs typeface="+mn-cs"/>
            </a:rPr>
            <a:t>90</a:t>
          </a:r>
          <a:r>
            <a:rPr kumimoji="1" lang="ja-JP" altLang="ja-JP" sz="1300">
              <a:solidFill>
                <a:schemeClr val="dk1"/>
              </a:solidFill>
              <a:effectLst/>
              <a:latin typeface="+mn-lt"/>
              <a:ea typeface="+mn-ea"/>
              <a:cs typeface="+mn-cs"/>
            </a:rPr>
            <a:t>人体制の維持を目指</a:t>
          </a:r>
          <a:r>
            <a:rPr kumimoji="1" lang="ja-JP" altLang="en-US" sz="1300">
              <a:solidFill>
                <a:schemeClr val="dk1"/>
              </a:solidFill>
              <a:effectLst/>
              <a:latin typeface="+mn-lt"/>
              <a:ea typeface="+mn-ea"/>
              <a:cs typeface="+mn-cs"/>
            </a:rPr>
            <a:t>し、人件費の抑制に努める。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43724</xdr:rowOff>
    </xdr:from>
    <xdr:to>
      <xdr:col>7</xdr:col>
      <xdr:colOff>15875</xdr:colOff>
      <xdr:row>40</xdr:row>
      <xdr:rowOff>84546</xdr:rowOff>
    </xdr:to>
    <xdr:cxnSp macro="">
      <xdr:nvCxnSpPr>
        <xdr:cNvPr id="63" name="直線コネクタ 62"/>
        <xdr:cNvCxnSpPr/>
      </xdr:nvCxnSpPr>
      <xdr:spPr>
        <a:xfrm flipV="1">
          <a:off x="4826000" y="5701574"/>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56623</xdr:rowOff>
    </xdr:from>
    <xdr:ext cx="762000" cy="259045"/>
    <xdr:sp macro="" textlink="">
      <xdr:nvSpPr>
        <xdr:cNvPr id="64" name="人件費最小値テキスト"/>
        <xdr:cNvSpPr txBox="1"/>
      </xdr:nvSpPr>
      <xdr:spPr>
        <a:xfrm>
          <a:off x="4914900" y="691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40</xdr:row>
      <xdr:rowOff>84546</xdr:rowOff>
    </xdr:from>
    <xdr:to>
      <xdr:col>7</xdr:col>
      <xdr:colOff>104775</xdr:colOff>
      <xdr:row>40</xdr:row>
      <xdr:rowOff>84546</xdr:rowOff>
    </xdr:to>
    <xdr:cxnSp macro="">
      <xdr:nvCxnSpPr>
        <xdr:cNvPr id="65" name="直線コネクタ 64"/>
        <xdr:cNvCxnSpPr/>
      </xdr:nvCxnSpPr>
      <xdr:spPr>
        <a:xfrm>
          <a:off x="4737100" y="6942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130101</xdr:rowOff>
    </xdr:from>
    <xdr:ext cx="762000" cy="259045"/>
    <xdr:sp macro="" textlink="">
      <xdr:nvSpPr>
        <xdr:cNvPr id="66" name="人件費最大値テキスト"/>
        <xdr:cNvSpPr txBox="1"/>
      </xdr:nvSpPr>
      <xdr:spPr>
        <a:xfrm>
          <a:off x="4914900" y="544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43724</xdr:rowOff>
    </xdr:from>
    <xdr:to>
      <xdr:col>7</xdr:col>
      <xdr:colOff>104775</xdr:colOff>
      <xdr:row>33</xdr:row>
      <xdr:rowOff>43724</xdr:rowOff>
    </xdr:to>
    <xdr:cxnSp macro="">
      <xdr:nvCxnSpPr>
        <xdr:cNvPr id="67" name="直線コネクタ 66"/>
        <xdr:cNvCxnSpPr/>
      </xdr:nvCxnSpPr>
      <xdr:spPr>
        <a:xfrm>
          <a:off x="4737100" y="570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171087</xdr:rowOff>
    </xdr:from>
    <xdr:to>
      <xdr:col>7</xdr:col>
      <xdr:colOff>15875</xdr:colOff>
      <xdr:row>40</xdr:row>
      <xdr:rowOff>84546</xdr:rowOff>
    </xdr:to>
    <xdr:cxnSp macro="">
      <xdr:nvCxnSpPr>
        <xdr:cNvPr id="68" name="直線コネクタ 67"/>
        <xdr:cNvCxnSpPr/>
      </xdr:nvCxnSpPr>
      <xdr:spPr>
        <a:xfrm>
          <a:off x="3987800" y="6857637"/>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76399</xdr:rowOff>
    </xdr:from>
    <xdr:ext cx="762000" cy="259045"/>
    <xdr:sp macro="" textlink="">
      <xdr:nvSpPr>
        <xdr:cNvPr id="69" name="人件費平均値テキスト"/>
        <xdr:cNvSpPr txBox="1"/>
      </xdr:nvSpPr>
      <xdr:spPr>
        <a:xfrm>
          <a:off x="4914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70" name="フローチャート :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171087</xdr:rowOff>
    </xdr:from>
    <xdr:to>
      <xdr:col>5</xdr:col>
      <xdr:colOff>549275</xdr:colOff>
      <xdr:row>40</xdr:row>
      <xdr:rowOff>136797</xdr:rowOff>
    </xdr:to>
    <xdr:cxnSp macro="">
      <xdr:nvCxnSpPr>
        <xdr:cNvPr id="71" name="直線コネクタ 70"/>
        <xdr:cNvCxnSpPr/>
      </xdr:nvCxnSpPr>
      <xdr:spPr>
        <a:xfrm flipV="1">
          <a:off x="3098800" y="685763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40277</xdr:rowOff>
    </xdr:from>
    <xdr:to>
      <xdr:col>5</xdr:col>
      <xdr:colOff>600075</xdr:colOff>
      <xdr:row>36</xdr:row>
      <xdr:rowOff>141877</xdr:rowOff>
    </xdr:to>
    <xdr:sp macro="" textlink="">
      <xdr:nvSpPr>
        <xdr:cNvPr id="72" name="フローチャート : 判断 71"/>
        <xdr:cNvSpPr/>
      </xdr:nvSpPr>
      <xdr:spPr>
        <a:xfrm>
          <a:off x="3937000" y="621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152054</xdr:rowOff>
    </xdr:from>
    <xdr:ext cx="736600" cy="259045"/>
    <xdr:sp macro="" textlink="">
      <xdr:nvSpPr>
        <xdr:cNvPr id="73" name="テキスト ボックス 72"/>
        <xdr:cNvSpPr txBox="1"/>
      </xdr:nvSpPr>
      <xdr:spPr>
        <a:xfrm>
          <a:off x="3606800" y="598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91077</xdr:rowOff>
    </xdr:from>
    <xdr:to>
      <xdr:col>4</xdr:col>
      <xdr:colOff>346075</xdr:colOff>
      <xdr:row>40</xdr:row>
      <xdr:rowOff>136797</xdr:rowOff>
    </xdr:to>
    <xdr:cxnSp macro="">
      <xdr:nvCxnSpPr>
        <xdr:cNvPr id="74" name="直線コネクタ 73"/>
        <xdr:cNvCxnSpPr/>
      </xdr:nvCxnSpPr>
      <xdr:spPr>
        <a:xfrm>
          <a:off x="2209800" y="69490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27214</xdr:rowOff>
    </xdr:from>
    <xdr:to>
      <xdr:col>4</xdr:col>
      <xdr:colOff>396875</xdr:colOff>
      <xdr:row>36</xdr:row>
      <xdr:rowOff>128814</xdr:rowOff>
    </xdr:to>
    <xdr:sp macro="" textlink="">
      <xdr:nvSpPr>
        <xdr:cNvPr id="75" name="フローチャート :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138991</xdr:rowOff>
    </xdr:from>
    <xdr:ext cx="762000" cy="259045"/>
    <xdr:sp macro="" textlink="">
      <xdr:nvSpPr>
        <xdr:cNvPr id="76" name="テキスト ボックス 75"/>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38826</xdr:rowOff>
    </xdr:from>
    <xdr:to>
      <xdr:col>3</xdr:col>
      <xdr:colOff>142875</xdr:colOff>
      <xdr:row>40</xdr:row>
      <xdr:rowOff>91077</xdr:rowOff>
    </xdr:to>
    <xdr:cxnSp macro="">
      <xdr:nvCxnSpPr>
        <xdr:cNvPr id="77" name="直線コネクタ 76"/>
        <xdr:cNvCxnSpPr/>
      </xdr:nvCxnSpPr>
      <xdr:spPr>
        <a:xfrm>
          <a:off x="1320800" y="68968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159476</xdr:rowOff>
    </xdr:from>
    <xdr:to>
      <xdr:col>3</xdr:col>
      <xdr:colOff>193675</xdr:colOff>
      <xdr:row>36</xdr:row>
      <xdr:rowOff>89626</xdr:rowOff>
    </xdr:to>
    <xdr:sp macro="" textlink="">
      <xdr:nvSpPr>
        <xdr:cNvPr id="78" name="フローチャート : 判断 77"/>
        <xdr:cNvSpPr/>
      </xdr:nvSpPr>
      <xdr:spPr>
        <a:xfrm>
          <a:off x="2159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99803</xdr:rowOff>
    </xdr:from>
    <xdr:ext cx="762000" cy="259045"/>
    <xdr:sp macro="" textlink="">
      <xdr:nvSpPr>
        <xdr:cNvPr id="79" name="テキスト ボックス 78"/>
        <xdr:cNvSpPr txBox="1"/>
      </xdr:nvSpPr>
      <xdr:spPr>
        <a:xfrm>
          <a:off x="1828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14151</xdr:rowOff>
    </xdr:from>
    <xdr:to>
      <xdr:col>1</xdr:col>
      <xdr:colOff>676275</xdr:colOff>
      <xdr:row>36</xdr:row>
      <xdr:rowOff>115751</xdr:rowOff>
    </xdr:to>
    <xdr:sp macro="" textlink="">
      <xdr:nvSpPr>
        <xdr:cNvPr id="80" name="フローチャート : 判断 79"/>
        <xdr:cNvSpPr/>
      </xdr:nvSpPr>
      <xdr:spPr>
        <a:xfrm>
          <a:off x="1270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125928</xdr:rowOff>
    </xdr:from>
    <xdr:ext cx="762000" cy="259045"/>
    <xdr:sp macro="" textlink="">
      <xdr:nvSpPr>
        <xdr:cNvPr id="81" name="テキスト ボックス 80"/>
        <xdr:cNvSpPr txBox="1"/>
      </xdr:nvSpPr>
      <xdr:spPr>
        <a:xfrm>
          <a:off x="939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33746</xdr:rowOff>
    </xdr:from>
    <xdr:to>
      <xdr:col>7</xdr:col>
      <xdr:colOff>66675</xdr:colOff>
      <xdr:row>40</xdr:row>
      <xdr:rowOff>135346</xdr:rowOff>
    </xdr:to>
    <xdr:sp macro="" textlink="">
      <xdr:nvSpPr>
        <xdr:cNvPr id="87" name="円/楕円 86"/>
        <xdr:cNvSpPr/>
      </xdr:nvSpPr>
      <xdr:spPr>
        <a:xfrm>
          <a:off x="4775200" y="689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113773</xdr:rowOff>
    </xdr:from>
    <xdr:ext cx="762000" cy="259045"/>
    <xdr:sp macro="" textlink="">
      <xdr:nvSpPr>
        <xdr:cNvPr id="88" name="人件費該当値テキスト"/>
        <xdr:cNvSpPr txBox="1"/>
      </xdr:nvSpPr>
      <xdr:spPr>
        <a:xfrm>
          <a:off x="4914900" y="680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120287</xdr:rowOff>
    </xdr:from>
    <xdr:to>
      <xdr:col>5</xdr:col>
      <xdr:colOff>600075</xdr:colOff>
      <xdr:row>40</xdr:row>
      <xdr:rowOff>50437</xdr:rowOff>
    </xdr:to>
    <xdr:sp macro="" textlink="">
      <xdr:nvSpPr>
        <xdr:cNvPr id="89" name="円/楕円 88"/>
        <xdr:cNvSpPr/>
      </xdr:nvSpPr>
      <xdr:spPr>
        <a:xfrm>
          <a:off x="3937000" y="68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35214</xdr:rowOff>
    </xdr:from>
    <xdr:ext cx="736600" cy="259045"/>
    <xdr:sp macro="" textlink="">
      <xdr:nvSpPr>
        <xdr:cNvPr id="90" name="テキスト ボックス 89"/>
        <xdr:cNvSpPr txBox="1"/>
      </xdr:nvSpPr>
      <xdr:spPr>
        <a:xfrm>
          <a:off x="3606800" y="6893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85997</xdr:rowOff>
    </xdr:from>
    <xdr:to>
      <xdr:col>4</xdr:col>
      <xdr:colOff>396875</xdr:colOff>
      <xdr:row>41</xdr:row>
      <xdr:rowOff>16147</xdr:rowOff>
    </xdr:to>
    <xdr:sp macro="" textlink="">
      <xdr:nvSpPr>
        <xdr:cNvPr id="91" name="円/楕円 90"/>
        <xdr:cNvSpPr/>
      </xdr:nvSpPr>
      <xdr:spPr>
        <a:xfrm>
          <a:off x="3048000" y="69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924</xdr:rowOff>
    </xdr:from>
    <xdr:ext cx="762000" cy="259045"/>
    <xdr:sp macro="" textlink="">
      <xdr:nvSpPr>
        <xdr:cNvPr id="92" name="テキスト ボックス 91"/>
        <xdr:cNvSpPr txBox="1"/>
      </xdr:nvSpPr>
      <xdr:spPr>
        <a:xfrm>
          <a:off x="2717800" y="70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40277</xdr:rowOff>
    </xdr:from>
    <xdr:to>
      <xdr:col>3</xdr:col>
      <xdr:colOff>193675</xdr:colOff>
      <xdr:row>40</xdr:row>
      <xdr:rowOff>141877</xdr:rowOff>
    </xdr:to>
    <xdr:sp macro="" textlink="">
      <xdr:nvSpPr>
        <xdr:cNvPr id="93" name="円/楕円 92"/>
        <xdr:cNvSpPr/>
      </xdr:nvSpPr>
      <xdr:spPr>
        <a:xfrm>
          <a:off x="2159000" y="68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126654</xdr:rowOff>
    </xdr:from>
    <xdr:ext cx="762000" cy="259045"/>
    <xdr:sp macro="" textlink="">
      <xdr:nvSpPr>
        <xdr:cNvPr id="94" name="テキスト ボックス 93"/>
        <xdr:cNvSpPr txBox="1"/>
      </xdr:nvSpPr>
      <xdr:spPr>
        <a:xfrm>
          <a:off x="1828800" y="698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159476</xdr:rowOff>
    </xdr:from>
    <xdr:to>
      <xdr:col>1</xdr:col>
      <xdr:colOff>676275</xdr:colOff>
      <xdr:row>40</xdr:row>
      <xdr:rowOff>89626</xdr:rowOff>
    </xdr:to>
    <xdr:sp macro="" textlink="">
      <xdr:nvSpPr>
        <xdr:cNvPr id="95" name="円/楕円 94"/>
        <xdr:cNvSpPr/>
      </xdr:nvSpPr>
      <xdr:spPr>
        <a:xfrm>
          <a:off x="1270000" y="68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74403</xdr:rowOff>
    </xdr:from>
    <xdr:ext cx="762000" cy="259045"/>
    <xdr:sp macro="" textlink="">
      <xdr:nvSpPr>
        <xdr:cNvPr id="96" name="テキスト ボックス 95"/>
        <xdr:cNvSpPr txBox="1"/>
      </xdr:nvSpPr>
      <xdr:spPr>
        <a:xfrm>
          <a:off x="939800" y="693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年の明日香村行財政改革により、積極的なコスト削減に努めているものの、業務の外部委託等による委託料の増加傾向にあることから、事業の縮小を含め、経常経費の抑制に努める。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21" name="直線コネクタ 120"/>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2"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3" name="直線コネクタ 122"/>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4"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5" name="直線コネクタ 124"/>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120142</xdr:rowOff>
    </xdr:from>
    <xdr:to>
      <xdr:col>24</xdr:col>
      <xdr:colOff>31750</xdr:colOff>
      <xdr:row>17</xdr:row>
      <xdr:rowOff>124714</xdr:rowOff>
    </xdr:to>
    <xdr:cxnSp macro="">
      <xdr:nvCxnSpPr>
        <xdr:cNvPr id="126" name="直線コネクタ 125"/>
        <xdr:cNvCxnSpPr/>
      </xdr:nvCxnSpPr>
      <xdr:spPr>
        <a:xfrm>
          <a:off x="15671800" y="30347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7"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8" name="フローチャート : 判断 127"/>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110998</xdr:rowOff>
    </xdr:from>
    <xdr:to>
      <xdr:col>22</xdr:col>
      <xdr:colOff>565150</xdr:colOff>
      <xdr:row>17</xdr:row>
      <xdr:rowOff>120142</xdr:rowOff>
    </xdr:to>
    <xdr:cxnSp macro="">
      <xdr:nvCxnSpPr>
        <xdr:cNvPr id="129" name="直線コネクタ 128"/>
        <xdr:cNvCxnSpPr/>
      </xdr:nvCxnSpPr>
      <xdr:spPr>
        <a:xfrm>
          <a:off x="14782800" y="3025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30" name="フローチャート : 判断 129"/>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31" name="テキスト ボックス 130"/>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106426</xdr:rowOff>
    </xdr:from>
    <xdr:to>
      <xdr:col>21</xdr:col>
      <xdr:colOff>361950</xdr:colOff>
      <xdr:row>17</xdr:row>
      <xdr:rowOff>110998</xdr:rowOff>
    </xdr:to>
    <xdr:cxnSp macro="">
      <xdr:nvCxnSpPr>
        <xdr:cNvPr id="132" name="直線コネクタ 131"/>
        <xdr:cNvCxnSpPr/>
      </xdr:nvCxnSpPr>
      <xdr:spPr>
        <a:xfrm>
          <a:off x="13893800" y="3021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3" name="フローチャート : 判断 132"/>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4" name="テキスト ボックス 133"/>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97282</xdr:rowOff>
    </xdr:from>
    <xdr:to>
      <xdr:col>20</xdr:col>
      <xdr:colOff>158750</xdr:colOff>
      <xdr:row>17</xdr:row>
      <xdr:rowOff>106426</xdr:rowOff>
    </xdr:to>
    <xdr:cxnSp macro="">
      <xdr:nvCxnSpPr>
        <xdr:cNvPr id="135" name="直線コネクタ 134"/>
        <xdr:cNvCxnSpPr/>
      </xdr:nvCxnSpPr>
      <xdr:spPr>
        <a:xfrm>
          <a:off x="13004800" y="3011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6" name="フローチャート : 判断 135"/>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7" name="テキスト ボックス 136"/>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8" name="フローチャート : 判断 137"/>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9" name="テキスト ボックス 138"/>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73914</xdr:rowOff>
    </xdr:from>
    <xdr:to>
      <xdr:col>24</xdr:col>
      <xdr:colOff>82550</xdr:colOff>
      <xdr:row>18</xdr:row>
      <xdr:rowOff>4064</xdr:rowOff>
    </xdr:to>
    <xdr:sp macro="" textlink="">
      <xdr:nvSpPr>
        <xdr:cNvPr id="145" name="円/楕円 144"/>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45991</xdr:rowOff>
    </xdr:from>
    <xdr:ext cx="762000" cy="259045"/>
    <xdr:sp macro="" textlink="">
      <xdr:nvSpPr>
        <xdr:cNvPr id="146" name="物件費該当値テキスト"/>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69342</xdr:rowOff>
    </xdr:from>
    <xdr:to>
      <xdr:col>22</xdr:col>
      <xdr:colOff>615950</xdr:colOff>
      <xdr:row>17</xdr:row>
      <xdr:rowOff>170942</xdr:rowOff>
    </xdr:to>
    <xdr:sp macro="" textlink="">
      <xdr:nvSpPr>
        <xdr:cNvPr id="147" name="円/楕円 146"/>
        <xdr:cNvSpPr/>
      </xdr:nvSpPr>
      <xdr:spPr>
        <a:xfrm>
          <a:off x="15621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155719</xdr:rowOff>
    </xdr:from>
    <xdr:ext cx="736600" cy="259045"/>
    <xdr:sp macro="" textlink="">
      <xdr:nvSpPr>
        <xdr:cNvPr id="148" name="テキスト ボックス 147"/>
        <xdr:cNvSpPr txBox="1"/>
      </xdr:nvSpPr>
      <xdr:spPr>
        <a:xfrm>
          <a:off x="15290800" y="307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60198</xdr:rowOff>
    </xdr:from>
    <xdr:to>
      <xdr:col>21</xdr:col>
      <xdr:colOff>412750</xdr:colOff>
      <xdr:row>17</xdr:row>
      <xdr:rowOff>161798</xdr:rowOff>
    </xdr:to>
    <xdr:sp macro="" textlink="">
      <xdr:nvSpPr>
        <xdr:cNvPr id="149" name="円/楕円 148"/>
        <xdr:cNvSpPr/>
      </xdr:nvSpPr>
      <xdr:spPr>
        <a:xfrm>
          <a:off x="14732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146575</xdr:rowOff>
    </xdr:from>
    <xdr:ext cx="762000" cy="259045"/>
    <xdr:sp macro="" textlink="">
      <xdr:nvSpPr>
        <xdr:cNvPr id="150" name="テキスト ボックス 149"/>
        <xdr:cNvSpPr txBox="1"/>
      </xdr:nvSpPr>
      <xdr:spPr>
        <a:xfrm>
          <a:off x="14401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55626</xdr:rowOff>
    </xdr:from>
    <xdr:to>
      <xdr:col>20</xdr:col>
      <xdr:colOff>209550</xdr:colOff>
      <xdr:row>17</xdr:row>
      <xdr:rowOff>157226</xdr:rowOff>
    </xdr:to>
    <xdr:sp macro="" textlink="">
      <xdr:nvSpPr>
        <xdr:cNvPr id="151" name="円/楕円 150"/>
        <xdr:cNvSpPr/>
      </xdr:nvSpPr>
      <xdr:spPr>
        <a:xfrm>
          <a:off x="13843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142003</xdr:rowOff>
    </xdr:from>
    <xdr:ext cx="762000" cy="259045"/>
    <xdr:sp macro="" textlink="">
      <xdr:nvSpPr>
        <xdr:cNvPr id="152" name="テキスト ボックス 151"/>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46482</xdr:rowOff>
    </xdr:from>
    <xdr:to>
      <xdr:col>19</xdr:col>
      <xdr:colOff>6350</xdr:colOff>
      <xdr:row>17</xdr:row>
      <xdr:rowOff>148082</xdr:rowOff>
    </xdr:to>
    <xdr:sp macro="" textlink="">
      <xdr:nvSpPr>
        <xdr:cNvPr id="153" name="円/楕円 152"/>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132859</xdr:rowOff>
    </xdr:from>
    <xdr:ext cx="762000" cy="259045"/>
    <xdr:sp macro="" textlink="">
      <xdr:nvSpPr>
        <xdr:cNvPr id="154" name="テキスト ボックス 153"/>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扶助費は、各年度において大きな増減はなく、類似団体と比較しても低い水準を保っている。今後は扶助費そのものの増加が想定されることから、適正な各給付事業の運営に努める。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2" name="直線コネクタ 181"/>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5"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6" name="直線コネクタ 185"/>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127000</xdr:rowOff>
    </xdr:to>
    <xdr:cxnSp macro="">
      <xdr:nvCxnSpPr>
        <xdr:cNvPr id="187" name="直線コネクタ 186"/>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8"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9" name="フローチャート : 判断 188"/>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127000</xdr:rowOff>
    </xdr:to>
    <xdr:cxnSp macro="">
      <xdr:nvCxnSpPr>
        <xdr:cNvPr id="190" name="直線コネクタ 189"/>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1" name="フローチャート : 判断 190"/>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2" name="テキスト ボックス 191"/>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54</xdr:row>
      <xdr:rowOff>127000</xdr:rowOff>
    </xdr:to>
    <xdr:cxnSp macro="">
      <xdr:nvCxnSpPr>
        <xdr:cNvPr id="193" name="直線コネクタ 192"/>
        <xdr:cNvCxnSpPr/>
      </xdr:nvCxnSpPr>
      <xdr:spPr>
        <a:xfrm>
          <a:off x="2209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4" name="フローチャート : 判断 193"/>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5" name="テキスト ボックス 194"/>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54</xdr:row>
      <xdr:rowOff>107950</xdr:rowOff>
    </xdr:to>
    <xdr:cxnSp macro="">
      <xdr:nvCxnSpPr>
        <xdr:cNvPr id="196" name="直線コネクタ 195"/>
        <xdr:cNvCxnSpPr/>
      </xdr:nvCxnSpPr>
      <xdr:spPr>
        <a:xfrm>
          <a:off x="1320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7" name="フローチャート : 判断 196"/>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8" name="テキスト ボックス 197"/>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9" name="フローチャート : 判断 198"/>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200" name="テキスト ボックス 199"/>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6" name="円/楕円 205"/>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7"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8" name="円/楕円 207"/>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9" name="テキスト ボックス 208"/>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2" name="円/楕円 211"/>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3" name="テキスト ボックス 212"/>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4" name="円/楕円 213"/>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5" name="テキスト ボックス 214"/>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については、下水道事業特別会計において公営企業債の償還期間の短縮を実施したため、減少傾向にある。同会計への繰出金は今後も減少すると想定できるものの、国民健康保険特別会計や後期高齢者医療特別会計、介護保健特別会計への繰出金の増減が大きく影響を及ぼすことから、各会計についても適正な財政運営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40" name="直線コネクタ 239"/>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41"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2" name="直線コネクタ 241"/>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3"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4" name="直線コネクタ 243"/>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56134</xdr:rowOff>
    </xdr:from>
    <xdr:to>
      <xdr:col>24</xdr:col>
      <xdr:colOff>31750</xdr:colOff>
      <xdr:row>57</xdr:row>
      <xdr:rowOff>69850</xdr:rowOff>
    </xdr:to>
    <xdr:cxnSp macro="">
      <xdr:nvCxnSpPr>
        <xdr:cNvPr id="245" name="直線コネクタ 244"/>
        <xdr:cNvCxnSpPr/>
      </xdr:nvCxnSpPr>
      <xdr:spPr>
        <a:xfrm>
          <a:off x="15671800" y="98287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6"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7" name="フローチャート : 判断 246"/>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56134</xdr:rowOff>
    </xdr:from>
    <xdr:to>
      <xdr:col>22</xdr:col>
      <xdr:colOff>565150</xdr:colOff>
      <xdr:row>57</xdr:row>
      <xdr:rowOff>92710</xdr:rowOff>
    </xdr:to>
    <xdr:cxnSp macro="">
      <xdr:nvCxnSpPr>
        <xdr:cNvPr id="248" name="直線コネクタ 247"/>
        <xdr:cNvCxnSpPr/>
      </xdr:nvCxnSpPr>
      <xdr:spPr>
        <a:xfrm flipV="1">
          <a:off x="14782800" y="98287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9" name="フローチャート : 判断 248"/>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50" name="テキスト ボックス 249"/>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88138</xdr:rowOff>
    </xdr:from>
    <xdr:to>
      <xdr:col>21</xdr:col>
      <xdr:colOff>361950</xdr:colOff>
      <xdr:row>57</xdr:row>
      <xdr:rowOff>92710</xdr:rowOff>
    </xdr:to>
    <xdr:cxnSp macro="">
      <xdr:nvCxnSpPr>
        <xdr:cNvPr id="251" name="直線コネクタ 250"/>
        <xdr:cNvCxnSpPr/>
      </xdr:nvCxnSpPr>
      <xdr:spPr>
        <a:xfrm>
          <a:off x="13893800" y="9860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2" name="フローチャート : 判断 251"/>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3" name="テキスト ボックス 252"/>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88138</xdr:rowOff>
    </xdr:from>
    <xdr:to>
      <xdr:col>20</xdr:col>
      <xdr:colOff>158750</xdr:colOff>
      <xdr:row>57</xdr:row>
      <xdr:rowOff>156718</xdr:rowOff>
    </xdr:to>
    <xdr:cxnSp macro="">
      <xdr:nvCxnSpPr>
        <xdr:cNvPr id="254" name="直線コネクタ 253"/>
        <xdr:cNvCxnSpPr/>
      </xdr:nvCxnSpPr>
      <xdr:spPr>
        <a:xfrm flipV="1">
          <a:off x="13004800" y="98607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5" name="フローチャート : 判断 254"/>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6" name="テキスト ボックス 255"/>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7" name="フローチャート : 判断 256"/>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8" name="テキスト ボックス 257"/>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4" name="円/楕円 263"/>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5"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5334</xdr:rowOff>
    </xdr:from>
    <xdr:to>
      <xdr:col>22</xdr:col>
      <xdr:colOff>615950</xdr:colOff>
      <xdr:row>57</xdr:row>
      <xdr:rowOff>106934</xdr:rowOff>
    </xdr:to>
    <xdr:sp macro="" textlink="">
      <xdr:nvSpPr>
        <xdr:cNvPr id="266" name="円/楕円 265"/>
        <xdr:cNvSpPr/>
      </xdr:nvSpPr>
      <xdr:spPr>
        <a:xfrm>
          <a:off x="15621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67" name="テキスト ボックス 266"/>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68" name="円/楕円 267"/>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69" name="テキスト ボックス 268"/>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37338</xdr:rowOff>
    </xdr:from>
    <xdr:to>
      <xdr:col>20</xdr:col>
      <xdr:colOff>209550</xdr:colOff>
      <xdr:row>57</xdr:row>
      <xdr:rowOff>138938</xdr:rowOff>
    </xdr:to>
    <xdr:sp macro="" textlink="">
      <xdr:nvSpPr>
        <xdr:cNvPr id="270" name="円/楕円 269"/>
        <xdr:cNvSpPr/>
      </xdr:nvSpPr>
      <xdr:spPr>
        <a:xfrm>
          <a:off x="13843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123715</xdr:rowOff>
    </xdr:from>
    <xdr:ext cx="762000" cy="259045"/>
    <xdr:sp macro="" textlink="">
      <xdr:nvSpPr>
        <xdr:cNvPr id="271" name="テキスト ボックス 270"/>
        <xdr:cNvSpPr txBox="1"/>
      </xdr:nvSpPr>
      <xdr:spPr>
        <a:xfrm>
          <a:off x="13512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105918</xdr:rowOff>
    </xdr:from>
    <xdr:to>
      <xdr:col>19</xdr:col>
      <xdr:colOff>6350</xdr:colOff>
      <xdr:row>58</xdr:row>
      <xdr:rowOff>36068</xdr:rowOff>
    </xdr:to>
    <xdr:sp macro="" textlink="">
      <xdr:nvSpPr>
        <xdr:cNvPr id="272" name="円/楕円 271"/>
        <xdr:cNvSpPr/>
      </xdr:nvSpPr>
      <xdr:spPr>
        <a:xfrm>
          <a:off x="12954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20845</xdr:rowOff>
    </xdr:from>
    <xdr:ext cx="762000" cy="259045"/>
    <xdr:sp macro="" textlink="">
      <xdr:nvSpPr>
        <xdr:cNvPr id="273" name="テキスト ボックス 272"/>
        <xdr:cNvSpPr txBox="1"/>
      </xdr:nvSpPr>
      <xdr:spPr>
        <a:xfrm>
          <a:off x="12623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の明日香村行財政改革により、各種団体への補助金等を削減し、それ以後についても新たな支出を抑制していることにより、低い水準を保っている。今後も各種事業について実績等を精査し、適正な補助交付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8" name="直線コネクタ 297"/>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301"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2" name="直線コネクタ 301"/>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124714</xdr:rowOff>
    </xdr:from>
    <xdr:to>
      <xdr:col>24</xdr:col>
      <xdr:colOff>31750</xdr:colOff>
      <xdr:row>35</xdr:row>
      <xdr:rowOff>165862</xdr:rowOff>
    </xdr:to>
    <xdr:cxnSp macro="">
      <xdr:nvCxnSpPr>
        <xdr:cNvPr id="303" name="直線コネクタ 302"/>
        <xdr:cNvCxnSpPr/>
      </xdr:nvCxnSpPr>
      <xdr:spPr>
        <a:xfrm flipV="1">
          <a:off x="15671800" y="61254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35</xdr:row>
      <xdr:rowOff>165862</xdr:rowOff>
    </xdr:to>
    <xdr:cxnSp macro="">
      <xdr:nvCxnSpPr>
        <xdr:cNvPr id="306" name="直線コネクタ 305"/>
        <xdr:cNvCxnSpPr/>
      </xdr:nvCxnSpPr>
      <xdr:spPr>
        <a:xfrm>
          <a:off x="14782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7" name="フローチャート : 判断 306"/>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8" name="テキスト ボックス 307"/>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106426</xdr:rowOff>
    </xdr:from>
    <xdr:to>
      <xdr:col>21</xdr:col>
      <xdr:colOff>361950</xdr:colOff>
      <xdr:row>35</xdr:row>
      <xdr:rowOff>138430</xdr:rowOff>
    </xdr:to>
    <xdr:cxnSp macro="">
      <xdr:nvCxnSpPr>
        <xdr:cNvPr id="309" name="直線コネクタ 308"/>
        <xdr:cNvCxnSpPr/>
      </xdr:nvCxnSpPr>
      <xdr:spPr>
        <a:xfrm>
          <a:off x="13893800" y="61071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0" name="フローチャート :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11" name="テキスト ボックス 31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106426</xdr:rowOff>
    </xdr:to>
    <xdr:cxnSp macro="">
      <xdr:nvCxnSpPr>
        <xdr:cNvPr id="312" name="直線コネクタ 311"/>
        <xdr:cNvCxnSpPr/>
      </xdr:nvCxnSpPr>
      <xdr:spPr>
        <a:xfrm>
          <a:off x="13004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5" name="フローチャート : 判断 314"/>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6" name="テキスト ボックス 315"/>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73914</xdr:rowOff>
    </xdr:from>
    <xdr:to>
      <xdr:col>24</xdr:col>
      <xdr:colOff>82550</xdr:colOff>
      <xdr:row>36</xdr:row>
      <xdr:rowOff>4064</xdr:rowOff>
    </xdr:to>
    <xdr:sp macro="" textlink="">
      <xdr:nvSpPr>
        <xdr:cNvPr id="322" name="円/楕円 321"/>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90441</xdr:rowOff>
    </xdr:from>
    <xdr:ext cx="762000" cy="259045"/>
    <xdr:sp macro="" textlink="">
      <xdr:nvSpPr>
        <xdr:cNvPr id="323"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24" name="円/楕円 323"/>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25" name="テキスト ボックス 324"/>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26" name="円/楕円 325"/>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27" name="テキスト ボックス 326"/>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55626</xdr:rowOff>
    </xdr:from>
    <xdr:to>
      <xdr:col>20</xdr:col>
      <xdr:colOff>209550</xdr:colOff>
      <xdr:row>35</xdr:row>
      <xdr:rowOff>157226</xdr:rowOff>
    </xdr:to>
    <xdr:sp macro="" textlink="">
      <xdr:nvSpPr>
        <xdr:cNvPr id="328" name="円/楕円 327"/>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167403</xdr:rowOff>
    </xdr:from>
    <xdr:ext cx="762000" cy="259045"/>
    <xdr:sp macro="" textlink="">
      <xdr:nvSpPr>
        <xdr:cNvPr id="329" name="テキスト ボックス 328"/>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30" name="円/楕円 329"/>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1" name="テキスト ボックス 330"/>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経常収支比率の公債費は、平成</a:t>
          </a:r>
          <a:r>
            <a:rPr kumimoji="1" lang="en-US" altLang="ja-JP" sz="1300">
              <a:latin typeface="ＭＳ Ｐゴシック"/>
            </a:rPr>
            <a:t>18</a:t>
          </a:r>
          <a:r>
            <a:rPr kumimoji="1" lang="ja-JP" altLang="en-US" sz="1300">
              <a:latin typeface="ＭＳ Ｐゴシック"/>
            </a:rPr>
            <a:t>・</a:t>
          </a:r>
          <a:r>
            <a:rPr kumimoji="1" lang="en-US" altLang="ja-JP" sz="1300">
              <a:latin typeface="ＭＳ Ｐゴシック"/>
            </a:rPr>
            <a:t>19</a:t>
          </a:r>
          <a:r>
            <a:rPr kumimoji="1" lang="ja-JP" altLang="en-US" sz="1300">
              <a:latin typeface="ＭＳ Ｐゴシック"/>
            </a:rPr>
            <a:t>年度をピークに減少傾向にある。大規模な借入の償還が終了してきているものの、新庁舎建設に伴う新発債の借入により、今後の増加は必須であることから、適正な財政運営を図ることとする。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8" name="直線コネクタ 357"/>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9"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60" name="直線コネクタ 359"/>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61"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2" name="直線コネクタ 361"/>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168911</xdr:rowOff>
    </xdr:from>
    <xdr:to>
      <xdr:col>7</xdr:col>
      <xdr:colOff>15875</xdr:colOff>
      <xdr:row>76</xdr:row>
      <xdr:rowOff>12700</xdr:rowOff>
    </xdr:to>
    <xdr:cxnSp macro="">
      <xdr:nvCxnSpPr>
        <xdr:cNvPr id="363" name="直線コネクタ 362"/>
        <xdr:cNvCxnSpPr/>
      </xdr:nvCxnSpPr>
      <xdr:spPr>
        <a:xfrm>
          <a:off x="3987800" y="130276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4"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5" name="フローチャート : 判断 364"/>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168911</xdr:rowOff>
    </xdr:from>
    <xdr:to>
      <xdr:col>5</xdr:col>
      <xdr:colOff>549275</xdr:colOff>
      <xdr:row>76</xdr:row>
      <xdr:rowOff>119380</xdr:rowOff>
    </xdr:to>
    <xdr:cxnSp macro="">
      <xdr:nvCxnSpPr>
        <xdr:cNvPr id="366" name="直線コネクタ 365"/>
        <xdr:cNvCxnSpPr/>
      </xdr:nvCxnSpPr>
      <xdr:spPr>
        <a:xfrm flipV="1">
          <a:off x="3098800" y="130276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7" name="フローチャート : 判断 366"/>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8" name="テキスト ボックス 367"/>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119380</xdr:rowOff>
    </xdr:from>
    <xdr:to>
      <xdr:col>4</xdr:col>
      <xdr:colOff>346075</xdr:colOff>
      <xdr:row>77</xdr:row>
      <xdr:rowOff>5080</xdr:rowOff>
    </xdr:to>
    <xdr:cxnSp macro="">
      <xdr:nvCxnSpPr>
        <xdr:cNvPr id="369" name="直線コネクタ 368"/>
        <xdr:cNvCxnSpPr/>
      </xdr:nvCxnSpPr>
      <xdr:spPr>
        <a:xfrm flipV="1">
          <a:off x="2209800" y="131495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70" name="フローチャート : 判断 369"/>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71" name="テキスト ボックス 370"/>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5080</xdr:rowOff>
    </xdr:from>
    <xdr:to>
      <xdr:col>3</xdr:col>
      <xdr:colOff>142875</xdr:colOff>
      <xdr:row>77</xdr:row>
      <xdr:rowOff>66039</xdr:rowOff>
    </xdr:to>
    <xdr:cxnSp macro="">
      <xdr:nvCxnSpPr>
        <xdr:cNvPr id="372" name="直線コネクタ 371"/>
        <xdr:cNvCxnSpPr/>
      </xdr:nvCxnSpPr>
      <xdr:spPr>
        <a:xfrm flipV="1">
          <a:off x="1320800" y="132067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3" name="フローチャート : 判断 372"/>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4" name="テキスト ボックス 373"/>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5" name="フローチャート : 判断 374"/>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6" name="テキスト ボックス 375"/>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2" name="円/楕円 381"/>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3"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118110</xdr:rowOff>
    </xdr:from>
    <xdr:to>
      <xdr:col>5</xdr:col>
      <xdr:colOff>600075</xdr:colOff>
      <xdr:row>76</xdr:row>
      <xdr:rowOff>48261</xdr:rowOff>
    </xdr:to>
    <xdr:sp macro="" textlink="">
      <xdr:nvSpPr>
        <xdr:cNvPr id="384" name="円/楕円 383"/>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58437</xdr:rowOff>
    </xdr:from>
    <xdr:ext cx="736600" cy="259045"/>
    <xdr:sp macro="" textlink="">
      <xdr:nvSpPr>
        <xdr:cNvPr id="385" name="テキスト ボックス 384"/>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68580</xdr:rowOff>
    </xdr:from>
    <xdr:to>
      <xdr:col>4</xdr:col>
      <xdr:colOff>396875</xdr:colOff>
      <xdr:row>76</xdr:row>
      <xdr:rowOff>170180</xdr:rowOff>
    </xdr:to>
    <xdr:sp macro="" textlink="">
      <xdr:nvSpPr>
        <xdr:cNvPr id="386" name="円/楕円 385"/>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8907</xdr:rowOff>
    </xdr:from>
    <xdr:ext cx="762000" cy="259045"/>
    <xdr:sp macro="" textlink="">
      <xdr:nvSpPr>
        <xdr:cNvPr id="387" name="テキスト ボックス 386"/>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125730</xdr:rowOff>
    </xdr:from>
    <xdr:to>
      <xdr:col>3</xdr:col>
      <xdr:colOff>193675</xdr:colOff>
      <xdr:row>77</xdr:row>
      <xdr:rowOff>55880</xdr:rowOff>
    </xdr:to>
    <xdr:sp macro="" textlink="">
      <xdr:nvSpPr>
        <xdr:cNvPr id="388" name="円/楕円 387"/>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89" name="テキスト ボックス 388"/>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15239</xdr:rowOff>
    </xdr:from>
    <xdr:to>
      <xdr:col>1</xdr:col>
      <xdr:colOff>676275</xdr:colOff>
      <xdr:row>77</xdr:row>
      <xdr:rowOff>116839</xdr:rowOff>
    </xdr:to>
    <xdr:sp macro="" textlink="">
      <xdr:nvSpPr>
        <xdr:cNvPr id="390" name="円/楕円 389"/>
        <xdr:cNvSpPr/>
      </xdr:nvSpPr>
      <xdr:spPr>
        <a:xfrm>
          <a:off x="1270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101616</xdr:rowOff>
    </xdr:from>
    <xdr:ext cx="762000" cy="259045"/>
    <xdr:sp macro="" textlink="">
      <xdr:nvSpPr>
        <xdr:cNvPr id="391" name="テキスト ボックス 390"/>
        <xdr:cNvSpPr txBox="1"/>
      </xdr:nvSpPr>
      <xdr:spPr>
        <a:xfrm>
          <a:off x="939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本村は類似団体において最大値に近い数値となっていることから、各種事業についてさらに精査するとともに、事業の縮小等を実施し、より一層の経常経費の抑制に努める。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9" name="直線コネクタ 418"/>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20"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21" name="直線コネクタ 420"/>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2"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3" name="直線コネクタ 422"/>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43180</xdr:rowOff>
    </xdr:from>
    <xdr:to>
      <xdr:col>24</xdr:col>
      <xdr:colOff>31750</xdr:colOff>
      <xdr:row>79</xdr:row>
      <xdr:rowOff>73661</xdr:rowOff>
    </xdr:to>
    <xdr:cxnSp macro="">
      <xdr:nvCxnSpPr>
        <xdr:cNvPr id="424" name="直線コネクタ 423"/>
        <xdr:cNvCxnSpPr/>
      </xdr:nvCxnSpPr>
      <xdr:spPr>
        <a:xfrm>
          <a:off x="15671800" y="135877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5"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6" name="フローチャート : 判断 425"/>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43180</xdr:rowOff>
    </xdr:from>
    <xdr:to>
      <xdr:col>22</xdr:col>
      <xdr:colOff>565150</xdr:colOff>
      <xdr:row>79</xdr:row>
      <xdr:rowOff>123189</xdr:rowOff>
    </xdr:to>
    <xdr:cxnSp macro="">
      <xdr:nvCxnSpPr>
        <xdr:cNvPr id="427" name="直線コネクタ 426"/>
        <xdr:cNvCxnSpPr/>
      </xdr:nvCxnSpPr>
      <xdr:spPr>
        <a:xfrm flipV="1">
          <a:off x="14782800" y="135877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8" name="フローチャート : 判断 427"/>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9" name="テキスト ボックス 428"/>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58420</xdr:rowOff>
    </xdr:from>
    <xdr:to>
      <xdr:col>21</xdr:col>
      <xdr:colOff>361950</xdr:colOff>
      <xdr:row>79</xdr:row>
      <xdr:rowOff>123189</xdr:rowOff>
    </xdr:to>
    <xdr:cxnSp macro="">
      <xdr:nvCxnSpPr>
        <xdr:cNvPr id="430" name="直線コネクタ 429"/>
        <xdr:cNvCxnSpPr/>
      </xdr:nvCxnSpPr>
      <xdr:spPr>
        <a:xfrm>
          <a:off x="13893800" y="136029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31" name="フローチャート : 判断 430"/>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2" name="テキスト ボックス 431"/>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54611</xdr:rowOff>
    </xdr:from>
    <xdr:to>
      <xdr:col>20</xdr:col>
      <xdr:colOff>158750</xdr:colOff>
      <xdr:row>79</xdr:row>
      <xdr:rowOff>58420</xdr:rowOff>
    </xdr:to>
    <xdr:cxnSp macro="">
      <xdr:nvCxnSpPr>
        <xdr:cNvPr id="433" name="直線コネクタ 432"/>
        <xdr:cNvCxnSpPr/>
      </xdr:nvCxnSpPr>
      <xdr:spPr>
        <a:xfrm>
          <a:off x="13004800" y="135991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4" name="フローチャート : 判断 433"/>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5" name="テキスト ボックス 434"/>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6" name="フローチャート : 判断 435"/>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7" name="テキスト ボックス 436"/>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22861</xdr:rowOff>
    </xdr:from>
    <xdr:to>
      <xdr:col>24</xdr:col>
      <xdr:colOff>82550</xdr:colOff>
      <xdr:row>79</xdr:row>
      <xdr:rowOff>124461</xdr:rowOff>
    </xdr:to>
    <xdr:sp macro="" textlink="">
      <xdr:nvSpPr>
        <xdr:cNvPr id="443" name="円/楕円 442"/>
        <xdr:cNvSpPr/>
      </xdr:nvSpPr>
      <xdr:spPr>
        <a:xfrm>
          <a:off x="164592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166388</xdr:rowOff>
    </xdr:from>
    <xdr:ext cx="762000" cy="259045"/>
    <xdr:sp macro="" textlink="">
      <xdr:nvSpPr>
        <xdr:cNvPr id="444" name="公債費以外該当値テキスト"/>
        <xdr:cNvSpPr txBox="1"/>
      </xdr:nvSpPr>
      <xdr:spPr>
        <a:xfrm>
          <a:off x="165989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163830</xdr:rowOff>
    </xdr:from>
    <xdr:to>
      <xdr:col>22</xdr:col>
      <xdr:colOff>615950</xdr:colOff>
      <xdr:row>79</xdr:row>
      <xdr:rowOff>93980</xdr:rowOff>
    </xdr:to>
    <xdr:sp macro="" textlink="">
      <xdr:nvSpPr>
        <xdr:cNvPr id="445" name="円/楕円 444"/>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78757</xdr:rowOff>
    </xdr:from>
    <xdr:ext cx="736600" cy="259045"/>
    <xdr:sp macro="" textlink="">
      <xdr:nvSpPr>
        <xdr:cNvPr id="446" name="テキスト ボックス 445"/>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72389</xdr:rowOff>
    </xdr:from>
    <xdr:to>
      <xdr:col>21</xdr:col>
      <xdr:colOff>412750</xdr:colOff>
      <xdr:row>80</xdr:row>
      <xdr:rowOff>2539</xdr:rowOff>
    </xdr:to>
    <xdr:sp macro="" textlink="">
      <xdr:nvSpPr>
        <xdr:cNvPr id="447" name="円/楕円 446"/>
        <xdr:cNvSpPr/>
      </xdr:nvSpPr>
      <xdr:spPr>
        <a:xfrm>
          <a:off x="14732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158766</xdr:rowOff>
    </xdr:from>
    <xdr:ext cx="762000" cy="259045"/>
    <xdr:sp macro="" textlink="">
      <xdr:nvSpPr>
        <xdr:cNvPr id="448" name="テキスト ボックス 447"/>
        <xdr:cNvSpPr txBox="1"/>
      </xdr:nvSpPr>
      <xdr:spPr>
        <a:xfrm>
          <a:off x="14401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7620</xdr:rowOff>
    </xdr:from>
    <xdr:to>
      <xdr:col>20</xdr:col>
      <xdr:colOff>209550</xdr:colOff>
      <xdr:row>79</xdr:row>
      <xdr:rowOff>109220</xdr:rowOff>
    </xdr:to>
    <xdr:sp macro="" textlink="">
      <xdr:nvSpPr>
        <xdr:cNvPr id="449" name="円/楕円 448"/>
        <xdr:cNvSpPr/>
      </xdr:nvSpPr>
      <xdr:spPr>
        <a:xfrm>
          <a:off x="13843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93997</xdr:rowOff>
    </xdr:from>
    <xdr:ext cx="762000" cy="259045"/>
    <xdr:sp macro="" textlink="">
      <xdr:nvSpPr>
        <xdr:cNvPr id="450" name="テキスト ボックス 449"/>
        <xdr:cNvSpPr txBox="1"/>
      </xdr:nvSpPr>
      <xdr:spPr>
        <a:xfrm>
          <a:off x="13512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3811</xdr:rowOff>
    </xdr:from>
    <xdr:to>
      <xdr:col>19</xdr:col>
      <xdr:colOff>6350</xdr:colOff>
      <xdr:row>79</xdr:row>
      <xdr:rowOff>105411</xdr:rowOff>
    </xdr:to>
    <xdr:sp macro="" textlink="">
      <xdr:nvSpPr>
        <xdr:cNvPr id="451" name="円/楕円 450"/>
        <xdr:cNvSpPr/>
      </xdr:nvSpPr>
      <xdr:spPr>
        <a:xfrm>
          <a:off x="12954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90188</xdr:rowOff>
    </xdr:from>
    <xdr:ext cx="762000" cy="259045"/>
    <xdr:sp macro="" textlink="">
      <xdr:nvSpPr>
        <xdr:cNvPr id="452" name="テキスト ボックス 451"/>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奈良県明日香村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6086</xdr:rowOff>
    </xdr:from>
    <xdr:to>
      <xdr:col>4</xdr:col>
      <xdr:colOff>1117600</xdr:colOff>
      <xdr:row>16</xdr:row>
      <xdr:rowOff>8067</xdr:rowOff>
    </xdr:to>
    <xdr:cxnSp macro="">
      <xdr:nvCxnSpPr>
        <xdr:cNvPr id="50" name="直線コネクタ 49"/>
        <xdr:cNvCxnSpPr/>
      </xdr:nvCxnSpPr>
      <xdr:spPr bwMode="auto">
        <a:xfrm flipV="1">
          <a:off x="5003800" y="2796911"/>
          <a:ext cx="647700" cy="1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162313</xdr:rowOff>
    </xdr:from>
    <xdr:ext cx="762000" cy="259045"/>
    <xdr:sp macro="" textlink="">
      <xdr:nvSpPr>
        <xdr:cNvPr id="51" name="人口1人当たり決算額の推移平均値テキスト130"/>
        <xdr:cNvSpPr txBox="1"/>
      </xdr:nvSpPr>
      <xdr:spPr>
        <a:xfrm>
          <a:off x="5740400" y="2781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8067</xdr:rowOff>
    </xdr:from>
    <xdr:to>
      <xdr:col>4</xdr:col>
      <xdr:colOff>469900</xdr:colOff>
      <xdr:row>16</xdr:row>
      <xdr:rowOff>9401</xdr:rowOff>
    </xdr:to>
    <xdr:cxnSp macro="">
      <xdr:nvCxnSpPr>
        <xdr:cNvPr id="53" name="直線コネクタ 52"/>
        <xdr:cNvCxnSpPr/>
      </xdr:nvCxnSpPr>
      <xdr:spPr bwMode="auto">
        <a:xfrm flipV="1">
          <a:off x="4305300" y="2798892"/>
          <a:ext cx="698500" cy="1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9401</xdr:rowOff>
    </xdr:from>
    <xdr:to>
      <xdr:col>3</xdr:col>
      <xdr:colOff>904875</xdr:colOff>
      <xdr:row>16</xdr:row>
      <xdr:rowOff>39378</xdr:rowOff>
    </xdr:to>
    <xdr:cxnSp macro="">
      <xdr:nvCxnSpPr>
        <xdr:cNvPr id="56" name="直線コネクタ 55"/>
        <xdr:cNvCxnSpPr/>
      </xdr:nvCxnSpPr>
      <xdr:spPr bwMode="auto">
        <a:xfrm flipV="1">
          <a:off x="3606800" y="2800226"/>
          <a:ext cx="698500" cy="29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39378</xdr:rowOff>
    </xdr:from>
    <xdr:to>
      <xdr:col>3</xdr:col>
      <xdr:colOff>206375</xdr:colOff>
      <xdr:row>16</xdr:row>
      <xdr:rowOff>62131</xdr:rowOff>
    </xdr:to>
    <xdr:cxnSp macro="">
      <xdr:nvCxnSpPr>
        <xdr:cNvPr id="59" name="直線コネクタ 58"/>
        <xdr:cNvCxnSpPr/>
      </xdr:nvCxnSpPr>
      <xdr:spPr bwMode="auto">
        <a:xfrm flipV="1">
          <a:off x="2908300" y="2830203"/>
          <a:ext cx="698500" cy="22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126736</xdr:rowOff>
    </xdr:from>
    <xdr:to>
      <xdr:col>5</xdr:col>
      <xdr:colOff>34925</xdr:colOff>
      <xdr:row>16</xdr:row>
      <xdr:rowOff>56886</xdr:rowOff>
    </xdr:to>
    <xdr:sp macro="" textlink="">
      <xdr:nvSpPr>
        <xdr:cNvPr id="69" name="円/楕円 68"/>
        <xdr:cNvSpPr/>
      </xdr:nvSpPr>
      <xdr:spPr bwMode="auto">
        <a:xfrm>
          <a:off x="5600700" y="274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143263</xdr:rowOff>
    </xdr:from>
    <xdr:ext cx="762000" cy="259045"/>
    <xdr:sp macro="" textlink="">
      <xdr:nvSpPr>
        <xdr:cNvPr id="70" name="人口1人当たり決算額の推移該当値テキスト130"/>
        <xdr:cNvSpPr txBox="1"/>
      </xdr:nvSpPr>
      <xdr:spPr>
        <a:xfrm>
          <a:off x="5740400" y="2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149,618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128717</xdr:rowOff>
    </xdr:from>
    <xdr:to>
      <xdr:col>4</xdr:col>
      <xdr:colOff>520700</xdr:colOff>
      <xdr:row>16</xdr:row>
      <xdr:rowOff>58867</xdr:rowOff>
    </xdr:to>
    <xdr:sp macro="" textlink="">
      <xdr:nvSpPr>
        <xdr:cNvPr id="71" name="円/楕円 70"/>
        <xdr:cNvSpPr/>
      </xdr:nvSpPr>
      <xdr:spPr bwMode="auto">
        <a:xfrm>
          <a:off x="4953000" y="274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69044</xdr:rowOff>
    </xdr:from>
    <xdr:ext cx="736600" cy="259045"/>
    <xdr:sp macro="" textlink="">
      <xdr:nvSpPr>
        <xdr:cNvPr id="72" name="テキスト ボックス 71"/>
        <xdr:cNvSpPr txBox="1"/>
      </xdr:nvSpPr>
      <xdr:spPr>
        <a:xfrm>
          <a:off x="4622800" y="251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149,358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130051</xdr:rowOff>
    </xdr:from>
    <xdr:to>
      <xdr:col>3</xdr:col>
      <xdr:colOff>955675</xdr:colOff>
      <xdr:row>16</xdr:row>
      <xdr:rowOff>60201</xdr:rowOff>
    </xdr:to>
    <xdr:sp macro="" textlink="">
      <xdr:nvSpPr>
        <xdr:cNvPr id="73" name="円/楕円 72"/>
        <xdr:cNvSpPr/>
      </xdr:nvSpPr>
      <xdr:spPr bwMode="auto">
        <a:xfrm>
          <a:off x="4254500" y="2749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70378</xdr:rowOff>
    </xdr:from>
    <xdr:ext cx="762000" cy="259045"/>
    <xdr:sp macro="" textlink="">
      <xdr:nvSpPr>
        <xdr:cNvPr id="74" name="テキスト ボックス 73"/>
        <xdr:cNvSpPr txBox="1"/>
      </xdr:nvSpPr>
      <xdr:spPr>
        <a:xfrm>
          <a:off x="3924300" y="251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149,183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160028</xdr:rowOff>
    </xdr:from>
    <xdr:to>
      <xdr:col>3</xdr:col>
      <xdr:colOff>257175</xdr:colOff>
      <xdr:row>16</xdr:row>
      <xdr:rowOff>90178</xdr:rowOff>
    </xdr:to>
    <xdr:sp macro="" textlink="">
      <xdr:nvSpPr>
        <xdr:cNvPr id="75" name="円/楕円 74"/>
        <xdr:cNvSpPr/>
      </xdr:nvSpPr>
      <xdr:spPr bwMode="auto">
        <a:xfrm>
          <a:off x="3556000" y="2779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100355</xdr:rowOff>
    </xdr:from>
    <xdr:ext cx="762000" cy="259045"/>
    <xdr:sp macro="" textlink="">
      <xdr:nvSpPr>
        <xdr:cNvPr id="76" name="テキスト ボックス 75"/>
        <xdr:cNvSpPr txBox="1"/>
      </xdr:nvSpPr>
      <xdr:spPr>
        <a:xfrm>
          <a:off x="3225800" y="254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145,249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11331</xdr:rowOff>
    </xdr:from>
    <xdr:to>
      <xdr:col>2</xdr:col>
      <xdr:colOff>692150</xdr:colOff>
      <xdr:row>16</xdr:row>
      <xdr:rowOff>112931</xdr:rowOff>
    </xdr:to>
    <xdr:sp macro="" textlink="">
      <xdr:nvSpPr>
        <xdr:cNvPr id="77" name="円/楕円 76"/>
        <xdr:cNvSpPr/>
      </xdr:nvSpPr>
      <xdr:spPr bwMode="auto">
        <a:xfrm>
          <a:off x="2857500" y="2802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123108</xdr:rowOff>
    </xdr:from>
    <xdr:ext cx="762000" cy="259045"/>
    <xdr:sp macro="" textlink="">
      <xdr:nvSpPr>
        <xdr:cNvPr id="78" name="テキスト ボックス 77"/>
        <xdr:cNvSpPr txBox="1"/>
      </xdr:nvSpPr>
      <xdr:spPr>
        <a:xfrm>
          <a:off x="2527300" y="2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137802</xdr:rowOff>
    </xdr:from>
    <xdr:to>
      <xdr:col>4</xdr:col>
      <xdr:colOff>1117600</xdr:colOff>
      <xdr:row>37</xdr:row>
      <xdr:rowOff>140697</xdr:rowOff>
    </xdr:to>
    <xdr:cxnSp macro="">
      <xdr:nvCxnSpPr>
        <xdr:cNvPr id="112" name="直線コネクタ 111"/>
        <xdr:cNvCxnSpPr/>
      </xdr:nvCxnSpPr>
      <xdr:spPr bwMode="auto">
        <a:xfrm flipV="1">
          <a:off x="5003800" y="7262502"/>
          <a:ext cx="647700" cy="2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22339</xdr:rowOff>
    </xdr:from>
    <xdr:to>
      <xdr:col>4</xdr:col>
      <xdr:colOff>469900</xdr:colOff>
      <xdr:row>37</xdr:row>
      <xdr:rowOff>140697</xdr:rowOff>
    </xdr:to>
    <xdr:cxnSp macro="">
      <xdr:nvCxnSpPr>
        <xdr:cNvPr id="115" name="直線コネクタ 114"/>
        <xdr:cNvCxnSpPr/>
      </xdr:nvCxnSpPr>
      <xdr:spPr bwMode="auto">
        <a:xfrm>
          <a:off x="4305300" y="7147039"/>
          <a:ext cx="698500" cy="118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50324</xdr:rowOff>
    </xdr:from>
    <xdr:to>
      <xdr:col>3</xdr:col>
      <xdr:colOff>904875</xdr:colOff>
      <xdr:row>37</xdr:row>
      <xdr:rowOff>22339</xdr:rowOff>
    </xdr:to>
    <xdr:cxnSp macro="">
      <xdr:nvCxnSpPr>
        <xdr:cNvPr id="118" name="直線コネクタ 117"/>
        <xdr:cNvCxnSpPr/>
      </xdr:nvCxnSpPr>
      <xdr:spPr bwMode="auto">
        <a:xfrm>
          <a:off x="3606800" y="7003574"/>
          <a:ext cx="698500" cy="14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117304</xdr:rowOff>
    </xdr:from>
    <xdr:to>
      <xdr:col>3</xdr:col>
      <xdr:colOff>206375</xdr:colOff>
      <xdr:row>36</xdr:row>
      <xdr:rowOff>50324</xdr:rowOff>
    </xdr:to>
    <xdr:cxnSp macro="">
      <xdr:nvCxnSpPr>
        <xdr:cNvPr id="121" name="直線コネクタ 120"/>
        <xdr:cNvCxnSpPr/>
      </xdr:nvCxnSpPr>
      <xdr:spPr bwMode="auto">
        <a:xfrm>
          <a:off x="2908300" y="6727654"/>
          <a:ext cx="698500" cy="275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87002</xdr:rowOff>
    </xdr:from>
    <xdr:to>
      <xdr:col>5</xdr:col>
      <xdr:colOff>34925</xdr:colOff>
      <xdr:row>37</xdr:row>
      <xdr:rowOff>188602</xdr:rowOff>
    </xdr:to>
    <xdr:sp macro="" textlink="">
      <xdr:nvSpPr>
        <xdr:cNvPr id="131" name="円/楕円 130"/>
        <xdr:cNvSpPr/>
      </xdr:nvSpPr>
      <xdr:spPr bwMode="auto">
        <a:xfrm>
          <a:off x="5600700" y="7211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59079</xdr:rowOff>
    </xdr:from>
    <xdr:ext cx="762000" cy="259045"/>
    <xdr:sp macro="" textlink="">
      <xdr:nvSpPr>
        <xdr:cNvPr id="132" name="人口1人当たり決算額の推移該当値テキスト445"/>
        <xdr:cNvSpPr txBox="1"/>
      </xdr:nvSpPr>
      <xdr:spPr>
        <a:xfrm>
          <a:off x="5740400" y="718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15,433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89897</xdr:rowOff>
    </xdr:from>
    <xdr:to>
      <xdr:col>4</xdr:col>
      <xdr:colOff>520700</xdr:colOff>
      <xdr:row>37</xdr:row>
      <xdr:rowOff>191497</xdr:rowOff>
    </xdr:to>
    <xdr:sp macro="" textlink="">
      <xdr:nvSpPr>
        <xdr:cNvPr id="133" name="円/楕円 132"/>
        <xdr:cNvSpPr/>
      </xdr:nvSpPr>
      <xdr:spPr bwMode="auto">
        <a:xfrm>
          <a:off x="4953000" y="721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176274</xdr:rowOff>
    </xdr:from>
    <xdr:ext cx="736600" cy="259045"/>
    <xdr:sp macro="" textlink="">
      <xdr:nvSpPr>
        <xdr:cNvPr id="134" name="テキスト ボックス 133"/>
        <xdr:cNvSpPr txBox="1"/>
      </xdr:nvSpPr>
      <xdr:spPr>
        <a:xfrm>
          <a:off x="4622800" y="7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15,281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142989</xdr:rowOff>
    </xdr:from>
    <xdr:to>
      <xdr:col>3</xdr:col>
      <xdr:colOff>955675</xdr:colOff>
      <xdr:row>37</xdr:row>
      <xdr:rowOff>73139</xdr:rowOff>
    </xdr:to>
    <xdr:sp macro="" textlink="">
      <xdr:nvSpPr>
        <xdr:cNvPr id="135" name="円/楕円 134"/>
        <xdr:cNvSpPr/>
      </xdr:nvSpPr>
      <xdr:spPr bwMode="auto">
        <a:xfrm>
          <a:off x="4254500" y="7096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57916</xdr:rowOff>
    </xdr:from>
    <xdr:ext cx="762000" cy="259045"/>
    <xdr:sp macro="" textlink="">
      <xdr:nvSpPr>
        <xdr:cNvPr id="136" name="テキスト ボックス 135"/>
        <xdr:cNvSpPr txBox="1"/>
      </xdr:nvSpPr>
      <xdr:spPr>
        <a:xfrm>
          <a:off x="3924300" y="718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342424</xdr:rowOff>
    </xdr:from>
    <xdr:to>
      <xdr:col>3</xdr:col>
      <xdr:colOff>257175</xdr:colOff>
      <xdr:row>36</xdr:row>
      <xdr:rowOff>101124</xdr:rowOff>
    </xdr:to>
    <xdr:sp macro="" textlink="">
      <xdr:nvSpPr>
        <xdr:cNvPr id="137" name="円/楕円 136"/>
        <xdr:cNvSpPr/>
      </xdr:nvSpPr>
      <xdr:spPr bwMode="auto">
        <a:xfrm>
          <a:off x="3556000" y="6952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85901</xdr:rowOff>
    </xdr:from>
    <xdr:ext cx="762000" cy="259045"/>
    <xdr:sp macro="" textlink="">
      <xdr:nvSpPr>
        <xdr:cNvPr id="138" name="テキスト ボックス 137"/>
        <xdr:cNvSpPr txBox="1"/>
      </xdr:nvSpPr>
      <xdr:spPr>
        <a:xfrm>
          <a:off x="3225800" y="703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66504</xdr:rowOff>
    </xdr:from>
    <xdr:to>
      <xdr:col>2</xdr:col>
      <xdr:colOff>692150</xdr:colOff>
      <xdr:row>35</xdr:row>
      <xdr:rowOff>168104</xdr:rowOff>
    </xdr:to>
    <xdr:sp macro="" textlink="">
      <xdr:nvSpPr>
        <xdr:cNvPr id="139" name="円/楕円 138"/>
        <xdr:cNvSpPr/>
      </xdr:nvSpPr>
      <xdr:spPr bwMode="auto">
        <a:xfrm>
          <a:off x="2857500" y="667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178281</xdr:rowOff>
    </xdr:from>
    <xdr:ext cx="762000" cy="259045"/>
    <xdr:sp macro="" textlink="">
      <xdr:nvSpPr>
        <xdr:cNvPr id="140" name="テキスト ボックス 139"/>
        <xdr:cNvSpPr txBox="1"/>
      </xdr:nvSpPr>
      <xdr:spPr>
        <a:xfrm>
          <a:off x="2527300" y="644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奈良県明日香村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5,707
5,682
24.10
3,916,985
3,492,188
286,997
2,087,685
2,708,834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33.3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90061</xdr:rowOff>
    </xdr:from>
    <xdr:to>
      <xdr:col>6</xdr:col>
      <xdr:colOff>511175</xdr:colOff>
      <xdr:row>34</xdr:row>
      <xdr:rowOff>124971</xdr:rowOff>
    </xdr:to>
    <xdr:cxnSp macro="">
      <xdr:nvCxnSpPr>
        <xdr:cNvPr id="63" name="直線コネクタ 62"/>
        <xdr:cNvCxnSpPr/>
      </xdr:nvCxnSpPr>
      <xdr:spPr>
        <a:xfrm>
          <a:off x="3797300" y="5919361"/>
          <a:ext cx="838200" cy="3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70935</xdr:rowOff>
    </xdr:from>
    <xdr:to>
      <xdr:col>5</xdr:col>
      <xdr:colOff>358775</xdr:colOff>
      <xdr:row>34</xdr:row>
      <xdr:rowOff>90061</xdr:rowOff>
    </xdr:to>
    <xdr:cxnSp macro="">
      <xdr:nvCxnSpPr>
        <xdr:cNvPr id="66" name="直線コネクタ 65"/>
        <xdr:cNvCxnSpPr/>
      </xdr:nvCxnSpPr>
      <xdr:spPr>
        <a:xfrm>
          <a:off x="2908300" y="5900235"/>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70935</xdr:rowOff>
    </xdr:from>
    <xdr:to>
      <xdr:col>4</xdr:col>
      <xdr:colOff>155575</xdr:colOff>
      <xdr:row>34</xdr:row>
      <xdr:rowOff>128085</xdr:rowOff>
    </xdr:to>
    <xdr:cxnSp macro="">
      <xdr:nvCxnSpPr>
        <xdr:cNvPr id="69" name="直線コネクタ 68"/>
        <xdr:cNvCxnSpPr/>
      </xdr:nvCxnSpPr>
      <xdr:spPr>
        <a:xfrm flipV="1">
          <a:off x="2019300" y="59002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128085</xdr:rowOff>
    </xdr:from>
    <xdr:to>
      <xdr:col>2</xdr:col>
      <xdr:colOff>638175</xdr:colOff>
      <xdr:row>35</xdr:row>
      <xdr:rowOff>69868</xdr:rowOff>
    </xdr:to>
    <xdr:cxnSp macro="">
      <xdr:nvCxnSpPr>
        <xdr:cNvPr id="72" name="直線コネクタ 71"/>
        <xdr:cNvCxnSpPr/>
      </xdr:nvCxnSpPr>
      <xdr:spPr>
        <a:xfrm flipV="1">
          <a:off x="1130300" y="5957385"/>
          <a:ext cx="889000" cy="1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74171</xdr:rowOff>
    </xdr:from>
    <xdr:to>
      <xdr:col>6</xdr:col>
      <xdr:colOff>561975</xdr:colOff>
      <xdr:row>35</xdr:row>
      <xdr:rowOff>4321</xdr:rowOff>
    </xdr:to>
    <xdr:sp macro="" textlink="">
      <xdr:nvSpPr>
        <xdr:cNvPr id="82" name="円/楕円 81"/>
        <xdr:cNvSpPr/>
      </xdr:nvSpPr>
      <xdr:spPr>
        <a:xfrm>
          <a:off x="4584700" y="59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97048</xdr:rowOff>
    </xdr:from>
    <xdr:ext cx="599010" cy="259045"/>
    <xdr:sp macro="" textlink="">
      <xdr:nvSpPr>
        <xdr:cNvPr id="83" name="人件費該当値テキスト"/>
        <xdr:cNvSpPr txBox="1"/>
      </xdr:nvSpPr>
      <xdr:spPr>
        <a:xfrm>
          <a:off x="4686300" y="575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136,353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39261</xdr:rowOff>
    </xdr:from>
    <xdr:to>
      <xdr:col>5</xdr:col>
      <xdr:colOff>409575</xdr:colOff>
      <xdr:row>34</xdr:row>
      <xdr:rowOff>140861</xdr:rowOff>
    </xdr:to>
    <xdr:sp macro="" textlink="">
      <xdr:nvSpPr>
        <xdr:cNvPr id="84" name="円/楕円 83"/>
        <xdr:cNvSpPr/>
      </xdr:nvSpPr>
      <xdr:spPr>
        <a:xfrm>
          <a:off x="3746500" y="58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157388</xdr:rowOff>
    </xdr:from>
    <xdr:ext cx="599010" cy="259045"/>
    <xdr:sp macro="" textlink="">
      <xdr:nvSpPr>
        <xdr:cNvPr id="85" name="テキスト ボックス 84"/>
        <xdr:cNvSpPr txBox="1"/>
      </xdr:nvSpPr>
      <xdr:spPr>
        <a:xfrm>
          <a:off x="3497794" y="564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139,560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20135</xdr:rowOff>
    </xdr:from>
    <xdr:to>
      <xdr:col>4</xdr:col>
      <xdr:colOff>206375</xdr:colOff>
      <xdr:row>34</xdr:row>
      <xdr:rowOff>121735</xdr:rowOff>
    </xdr:to>
    <xdr:sp macro="" textlink="">
      <xdr:nvSpPr>
        <xdr:cNvPr id="86" name="円/楕円 85"/>
        <xdr:cNvSpPr/>
      </xdr:nvSpPr>
      <xdr:spPr>
        <a:xfrm>
          <a:off x="2857500" y="58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138262</xdr:rowOff>
    </xdr:from>
    <xdr:ext cx="599010" cy="259045"/>
    <xdr:sp macro="" textlink="">
      <xdr:nvSpPr>
        <xdr:cNvPr id="87" name="テキスト ボックス 86"/>
        <xdr:cNvSpPr txBox="1"/>
      </xdr:nvSpPr>
      <xdr:spPr>
        <a:xfrm>
          <a:off x="2608794" y="562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141,317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77285</xdr:rowOff>
    </xdr:from>
    <xdr:to>
      <xdr:col>3</xdr:col>
      <xdr:colOff>3175</xdr:colOff>
      <xdr:row>35</xdr:row>
      <xdr:rowOff>7435</xdr:rowOff>
    </xdr:to>
    <xdr:sp macro="" textlink="">
      <xdr:nvSpPr>
        <xdr:cNvPr id="88" name="円/楕円 87"/>
        <xdr:cNvSpPr/>
      </xdr:nvSpPr>
      <xdr:spPr>
        <a:xfrm>
          <a:off x="1968500" y="59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23962</xdr:rowOff>
    </xdr:from>
    <xdr:ext cx="599010" cy="259045"/>
    <xdr:sp macro="" textlink="">
      <xdr:nvSpPr>
        <xdr:cNvPr id="89" name="テキスト ボックス 88"/>
        <xdr:cNvSpPr txBox="1"/>
      </xdr:nvSpPr>
      <xdr:spPr>
        <a:xfrm>
          <a:off x="1719794" y="568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136,067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19068</xdr:rowOff>
    </xdr:from>
    <xdr:to>
      <xdr:col>1</xdr:col>
      <xdr:colOff>485775</xdr:colOff>
      <xdr:row>35</xdr:row>
      <xdr:rowOff>120668</xdr:rowOff>
    </xdr:to>
    <xdr:sp macro="" textlink="">
      <xdr:nvSpPr>
        <xdr:cNvPr id="90" name="円/楕円 89"/>
        <xdr:cNvSpPr/>
      </xdr:nvSpPr>
      <xdr:spPr>
        <a:xfrm>
          <a:off x="1079500" y="60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137195</xdr:rowOff>
    </xdr:from>
    <xdr:ext cx="599010" cy="259045"/>
    <xdr:sp macro="" textlink="">
      <xdr:nvSpPr>
        <xdr:cNvPr id="91" name="テキスト ボックス 90"/>
        <xdr:cNvSpPr txBox="1"/>
      </xdr:nvSpPr>
      <xdr:spPr>
        <a:xfrm>
          <a:off x="830794" y="579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88333</xdr:rowOff>
    </xdr:from>
    <xdr:to>
      <xdr:col>6</xdr:col>
      <xdr:colOff>511175</xdr:colOff>
      <xdr:row>55</xdr:row>
      <xdr:rowOff>126547</xdr:rowOff>
    </xdr:to>
    <xdr:cxnSp macro="">
      <xdr:nvCxnSpPr>
        <xdr:cNvPr id="118" name="直線コネクタ 117"/>
        <xdr:cNvCxnSpPr/>
      </xdr:nvCxnSpPr>
      <xdr:spPr>
        <a:xfrm flipV="1">
          <a:off x="3797300" y="9518083"/>
          <a:ext cx="8382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110330</xdr:rowOff>
    </xdr:from>
    <xdr:to>
      <xdr:col>5</xdr:col>
      <xdr:colOff>358775</xdr:colOff>
      <xdr:row>55</xdr:row>
      <xdr:rowOff>126547</xdr:rowOff>
    </xdr:to>
    <xdr:cxnSp macro="">
      <xdr:nvCxnSpPr>
        <xdr:cNvPr id="121" name="直線コネクタ 120"/>
        <xdr:cNvCxnSpPr/>
      </xdr:nvCxnSpPr>
      <xdr:spPr>
        <a:xfrm>
          <a:off x="2908300" y="9540080"/>
          <a:ext cx="889000" cy="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110330</xdr:rowOff>
    </xdr:from>
    <xdr:to>
      <xdr:col>4</xdr:col>
      <xdr:colOff>155575</xdr:colOff>
      <xdr:row>56</xdr:row>
      <xdr:rowOff>3646</xdr:rowOff>
    </xdr:to>
    <xdr:cxnSp macro="">
      <xdr:nvCxnSpPr>
        <xdr:cNvPr id="124" name="直線コネクタ 123"/>
        <xdr:cNvCxnSpPr/>
      </xdr:nvCxnSpPr>
      <xdr:spPr>
        <a:xfrm flipV="1">
          <a:off x="2019300" y="9540080"/>
          <a:ext cx="889000" cy="6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32986</xdr:rowOff>
    </xdr:from>
    <xdr:ext cx="599010" cy="259045"/>
    <xdr:sp macro="" textlink="">
      <xdr:nvSpPr>
        <xdr:cNvPr id="126" name="テキスト ボックス 125"/>
        <xdr:cNvSpPr txBox="1"/>
      </xdr:nvSpPr>
      <xdr:spPr>
        <a:xfrm>
          <a:off x="2608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3646</xdr:rowOff>
    </xdr:from>
    <xdr:to>
      <xdr:col>2</xdr:col>
      <xdr:colOff>638175</xdr:colOff>
      <xdr:row>56</xdr:row>
      <xdr:rowOff>37164</xdr:rowOff>
    </xdr:to>
    <xdr:cxnSp macro="">
      <xdr:nvCxnSpPr>
        <xdr:cNvPr id="127" name="直線コネクタ 126"/>
        <xdr:cNvCxnSpPr/>
      </xdr:nvCxnSpPr>
      <xdr:spPr>
        <a:xfrm flipV="1">
          <a:off x="1130300" y="9604846"/>
          <a:ext cx="889000" cy="3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92244</xdr:rowOff>
    </xdr:from>
    <xdr:ext cx="534377" cy="259045"/>
    <xdr:sp macro="" textlink="">
      <xdr:nvSpPr>
        <xdr:cNvPr id="129" name="テキスト ボックス 128"/>
        <xdr:cNvSpPr txBox="1"/>
      </xdr:nvSpPr>
      <xdr:spPr>
        <a:xfrm>
          <a:off x="1752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37533</xdr:rowOff>
    </xdr:from>
    <xdr:to>
      <xdr:col>6</xdr:col>
      <xdr:colOff>561975</xdr:colOff>
      <xdr:row>55</xdr:row>
      <xdr:rowOff>139133</xdr:rowOff>
    </xdr:to>
    <xdr:sp macro="" textlink="">
      <xdr:nvSpPr>
        <xdr:cNvPr id="137" name="円/楕円 136"/>
        <xdr:cNvSpPr/>
      </xdr:nvSpPr>
      <xdr:spPr>
        <a:xfrm>
          <a:off x="4584700" y="94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60410</xdr:rowOff>
    </xdr:from>
    <xdr:ext cx="599010" cy="259045"/>
    <xdr:sp macro="" textlink="">
      <xdr:nvSpPr>
        <xdr:cNvPr id="138" name="物件費該当値テキスト"/>
        <xdr:cNvSpPr txBox="1"/>
      </xdr:nvSpPr>
      <xdr:spPr>
        <a:xfrm>
          <a:off x="4686300" y="931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123,735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75747</xdr:rowOff>
    </xdr:from>
    <xdr:to>
      <xdr:col>5</xdr:col>
      <xdr:colOff>409575</xdr:colOff>
      <xdr:row>56</xdr:row>
      <xdr:rowOff>5897</xdr:rowOff>
    </xdr:to>
    <xdr:sp macro="" textlink="">
      <xdr:nvSpPr>
        <xdr:cNvPr id="139" name="円/楕円 138"/>
        <xdr:cNvSpPr/>
      </xdr:nvSpPr>
      <xdr:spPr>
        <a:xfrm>
          <a:off x="3746500" y="95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22424</xdr:rowOff>
    </xdr:from>
    <xdr:ext cx="599010" cy="259045"/>
    <xdr:sp macro="" textlink="">
      <xdr:nvSpPr>
        <xdr:cNvPr id="140" name="テキスト ボックス 139"/>
        <xdr:cNvSpPr txBox="1"/>
      </xdr:nvSpPr>
      <xdr:spPr>
        <a:xfrm>
          <a:off x="3497794" y="928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115,377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59530</xdr:rowOff>
    </xdr:from>
    <xdr:to>
      <xdr:col>4</xdr:col>
      <xdr:colOff>206375</xdr:colOff>
      <xdr:row>55</xdr:row>
      <xdr:rowOff>161130</xdr:rowOff>
    </xdr:to>
    <xdr:sp macro="" textlink="">
      <xdr:nvSpPr>
        <xdr:cNvPr id="141" name="円/楕円 140"/>
        <xdr:cNvSpPr/>
      </xdr:nvSpPr>
      <xdr:spPr>
        <a:xfrm>
          <a:off x="2857500" y="94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6207</xdr:rowOff>
    </xdr:from>
    <xdr:ext cx="599010" cy="259045"/>
    <xdr:sp macro="" textlink="">
      <xdr:nvSpPr>
        <xdr:cNvPr id="142" name="テキスト ボックス 141"/>
        <xdr:cNvSpPr txBox="1"/>
      </xdr:nvSpPr>
      <xdr:spPr>
        <a:xfrm>
          <a:off x="2608794" y="926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118,924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124296</xdr:rowOff>
    </xdr:from>
    <xdr:to>
      <xdr:col>3</xdr:col>
      <xdr:colOff>3175</xdr:colOff>
      <xdr:row>56</xdr:row>
      <xdr:rowOff>54446</xdr:rowOff>
    </xdr:to>
    <xdr:sp macro="" textlink="">
      <xdr:nvSpPr>
        <xdr:cNvPr id="143" name="円/楕円 142"/>
        <xdr:cNvSpPr/>
      </xdr:nvSpPr>
      <xdr:spPr>
        <a:xfrm>
          <a:off x="1968500" y="95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70973</xdr:rowOff>
    </xdr:from>
    <xdr:ext cx="599010" cy="259045"/>
    <xdr:sp macro="" textlink="">
      <xdr:nvSpPr>
        <xdr:cNvPr id="144" name="テキスト ボックス 143"/>
        <xdr:cNvSpPr txBox="1"/>
      </xdr:nvSpPr>
      <xdr:spPr>
        <a:xfrm>
          <a:off x="1719794" y="932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104,758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157814</xdr:rowOff>
    </xdr:from>
    <xdr:to>
      <xdr:col>1</xdr:col>
      <xdr:colOff>485775</xdr:colOff>
      <xdr:row>56</xdr:row>
      <xdr:rowOff>87964</xdr:rowOff>
    </xdr:to>
    <xdr:sp macro="" textlink="">
      <xdr:nvSpPr>
        <xdr:cNvPr id="145" name="円/楕円 144"/>
        <xdr:cNvSpPr/>
      </xdr:nvSpPr>
      <xdr:spPr>
        <a:xfrm>
          <a:off x="1079500" y="95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79091</xdr:rowOff>
    </xdr:from>
    <xdr:ext cx="534377" cy="259045"/>
    <xdr:sp macro="" textlink="">
      <xdr:nvSpPr>
        <xdr:cNvPr id="146" name="テキスト ボックス 145"/>
        <xdr:cNvSpPr txBox="1"/>
      </xdr:nvSpPr>
      <xdr:spPr>
        <a:xfrm>
          <a:off x="863111" y="968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104071</xdr:rowOff>
    </xdr:from>
    <xdr:to>
      <xdr:col>6</xdr:col>
      <xdr:colOff>511175</xdr:colOff>
      <xdr:row>78</xdr:row>
      <xdr:rowOff>111387</xdr:rowOff>
    </xdr:to>
    <xdr:cxnSp macro="">
      <xdr:nvCxnSpPr>
        <xdr:cNvPr id="177" name="直線コネクタ 176"/>
        <xdr:cNvCxnSpPr/>
      </xdr:nvCxnSpPr>
      <xdr:spPr>
        <a:xfrm flipV="1">
          <a:off x="3797300" y="13477171"/>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111387</xdr:rowOff>
    </xdr:from>
    <xdr:to>
      <xdr:col>5</xdr:col>
      <xdr:colOff>358775</xdr:colOff>
      <xdr:row>78</xdr:row>
      <xdr:rowOff>165238</xdr:rowOff>
    </xdr:to>
    <xdr:cxnSp macro="">
      <xdr:nvCxnSpPr>
        <xdr:cNvPr id="180" name="直線コネクタ 179"/>
        <xdr:cNvCxnSpPr/>
      </xdr:nvCxnSpPr>
      <xdr:spPr>
        <a:xfrm flipV="1">
          <a:off x="2908300" y="13484487"/>
          <a:ext cx="889000" cy="5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84999</xdr:rowOff>
    </xdr:from>
    <xdr:to>
      <xdr:col>4</xdr:col>
      <xdr:colOff>155575</xdr:colOff>
      <xdr:row>78</xdr:row>
      <xdr:rowOff>165238</xdr:rowOff>
    </xdr:to>
    <xdr:cxnSp macro="">
      <xdr:nvCxnSpPr>
        <xdr:cNvPr id="183" name="直線コネクタ 182"/>
        <xdr:cNvCxnSpPr/>
      </xdr:nvCxnSpPr>
      <xdr:spPr>
        <a:xfrm>
          <a:off x="2019300" y="13458099"/>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84999</xdr:rowOff>
    </xdr:from>
    <xdr:to>
      <xdr:col>2</xdr:col>
      <xdr:colOff>638175</xdr:colOff>
      <xdr:row>78</xdr:row>
      <xdr:rowOff>166283</xdr:rowOff>
    </xdr:to>
    <xdr:cxnSp macro="">
      <xdr:nvCxnSpPr>
        <xdr:cNvPr id="186" name="直線コネクタ 185"/>
        <xdr:cNvCxnSpPr/>
      </xdr:nvCxnSpPr>
      <xdr:spPr>
        <a:xfrm flipV="1">
          <a:off x="1130300" y="13458099"/>
          <a:ext cx="889000" cy="8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53271</xdr:rowOff>
    </xdr:from>
    <xdr:to>
      <xdr:col>6</xdr:col>
      <xdr:colOff>561975</xdr:colOff>
      <xdr:row>78</xdr:row>
      <xdr:rowOff>154871</xdr:rowOff>
    </xdr:to>
    <xdr:sp macro="" textlink="">
      <xdr:nvSpPr>
        <xdr:cNvPr id="196" name="円/楕円 195"/>
        <xdr:cNvSpPr/>
      </xdr:nvSpPr>
      <xdr:spPr>
        <a:xfrm>
          <a:off x="4584700" y="134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31698</xdr:rowOff>
    </xdr:from>
    <xdr:ext cx="469744" cy="259045"/>
    <xdr:sp macro="" textlink="">
      <xdr:nvSpPr>
        <xdr:cNvPr id="197" name="維持補修費該当値テキスト"/>
        <xdr:cNvSpPr txBox="1"/>
      </xdr:nvSpPr>
      <xdr:spPr>
        <a:xfrm>
          <a:off x="4686300" y="134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60587</xdr:rowOff>
    </xdr:from>
    <xdr:to>
      <xdr:col>5</xdr:col>
      <xdr:colOff>409575</xdr:colOff>
      <xdr:row>78</xdr:row>
      <xdr:rowOff>162187</xdr:rowOff>
    </xdr:to>
    <xdr:sp macro="" textlink="">
      <xdr:nvSpPr>
        <xdr:cNvPr id="198" name="円/楕円 197"/>
        <xdr:cNvSpPr/>
      </xdr:nvSpPr>
      <xdr:spPr>
        <a:xfrm>
          <a:off x="3746500" y="134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153314</xdr:rowOff>
    </xdr:from>
    <xdr:ext cx="469744" cy="259045"/>
    <xdr:sp macro="" textlink="">
      <xdr:nvSpPr>
        <xdr:cNvPr id="199" name="テキスト ボックス 198"/>
        <xdr:cNvSpPr txBox="1"/>
      </xdr:nvSpPr>
      <xdr:spPr>
        <a:xfrm>
          <a:off x="3562427" y="1352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114438</xdr:rowOff>
    </xdr:from>
    <xdr:to>
      <xdr:col>4</xdr:col>
      <xdr:colOff>206375</xdr:colOff>
      <xdr:row>79</xdr:row>
      <xdr:rowOff>44588</xdr:rowOff>
    </xdr:to>
    <xdr:sp macro="" textlink="">
      <xdr:nvSpPr>
        <xdr:cNvPr id="200" name="円/楕円 199"/>
        <xdr:cNvSpPr/>
      </xdr:nvSpPr>
      <xdr:spPr>
        <a:xfrm>
          <a:off x="2857500" y="1348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35715</xdr:rowOff>
    </xdr:from>
    <xdr:ext cx="469744" cy="259045"/>
    <xdr:sp macro="" textlink="">
      <xdr:nvSpPr>
        <xdr:cNvPr id="201" name="テキスト ボックス 200"/>
        <xdr:cNvSpPr txBox="1"/>
      </xdr:nvSpPr>
      <xdr:spPr>
        <a:xfrm>
          <a:off x="2673427" y="1358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34199</xdr:rowOff>
    </xdr:from>
    <xdr:to>
      <xdr:col>3</xdr:col>
      <xdr:colOff>3175</xdr:colOff>
      <xdr:row>78</xdr:row>
      <xdr:rowOff>135799</xdr:rowOff>
    </xdr:to>
    <xdr:sp macro="" textlink="">
      <xdr:nvSpPr>
        <xdr:cNvPr id="202" name="円/楕円 201"/>
        <xdr:cNvSpPr/>
      </xdr:nvSpPr>
      <xdr:spPr>
        <a:xfrm>
          <a:off x="1968500" y="1340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126926</xdr:rowOff>
    </xdr:from>
    <xdr:ext cx="469744" cy="259045"/>
    <xdr:sp macro="" textlink="">
      <xdr:nvSpPr>
        <xdr:cNvPr id="203" name="テキスト ボックス 202"/>
        <xdr:cNvSpPr txBox="1"/>
      </xdr:nvSpPr>
      <xdr:spPr>
        <a:xfrm>
          <a:off x="1784427" y="1350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115483</xdr:rowOff>
    </xdr:from>
    <xdr:to>
      <xdr:col>1</xdr:col>
      <xdr:colOff>485775</xdr:colOff>
      <xdr:row>79</xdr:row>
      <xdr:rowOff>45633</xdr:rowOff>
    </xdr:to>
    <xdr:sp macro="" textlink="">
      <xdr:nvSpPr>
        <xdr:cNvPr id="204" name="円/楕円 203"/>
        <xdr:cNvSpPr/>
      </xdr:nvSpPr>
      <xdr:spPr>
        <a:xfrm>
          <a:off x="1079500" y="134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36760</xdr:rowOff>
    </xdr:from>
    <xdr:ext cx="469744" cy="259045"/>
    <xdr:sp macro="" textlink="">
      <xdr:nvSpPr>
        <xdr:cNvPr id="205" name="テキスト ボックス 204"/>
        <xdr:cNvSpPr txBox="1"/>
      </xdr:nvSpPr>
      <xdr:spPr>
        <a:xfrm>
          <a:off x="895427" y="1358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72262</xdr:rowOff>
    </xdr:from>
    <xdr:to>
      <xdr:col>6</xdr:col>
      <xdr:colOff>511175</xdr:colOff>
      <xdr:row>98</xdr:row>
      <xdr:rowOff>151492</xdr:rowOff>
    </xdr:to>
    <xdr:cxnSp macro="">
      <xdr:nvCxnSpPr>
        <xdr:cNvPr id="235" name="直線コネクタ 234"/>
        <xdr:cNvCxnSpPr/>
      </xdr:nvCxnSpPr>
      <xdr:spPr>
        <a:xfrm flipV="1">
          <a:off x="3797300" y="16874362"/>
          <a:ext cx="838200" cy="7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132384</xdr:rowOff>
    </xdr:from>
    <xdr:to>
      <xdr:col>5</xdr:col>
      <xdr:colOff>358775</xdr:colOff>
      <xdr:row>98</xdr:row>
      <xdr:rowOff>151492</xdr:rowOff>
    </xdr:to>
    <xdr:cxnSp macro="">
      <xdr:nvCxnSpPr>
        <xdr:cNvPr id="238" name="直線コネクタ 237"/>
        <xdr:cNvCxnSpPr/>
      </xdr:nvCxnSpPr>
      <xdr:spPr>
        <a:xfrm>
          <a:off x="2908300" y="16934484"/>
          <a:ext cx="889000" cy="1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132384</xdr:rowOff>
    </xdr:from>
    <xdr:to>
      <xdr:col>4</xdr:col>
      <xdr:colOff>155575</xdr:colOff>
      <xdr:row>99</xdr:row>
      <xdr:rowOff>74110</xdr:rowOff>
    </xdr:to>
    <xdr:cxnSp macro="">
      <xdr:nvCxnSpPr>
        <xdr:cNvPr id="241" name="直線コネクタ 240"/>
        <xdr:cNvCxnSpPr/>
      </xdr:nvCxnSpPr>
      <xdr:spPr>
        <a:xfrm flipV="1">
          <a:off x="2019300" y="16934484"/>
          <a:ext cx="889000" cy="1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74110</xdr:rowOff>
    </xdr:from>
    <xdr:to>
      <xdr:col>2</xdr:col>
      <xdr:colOff>638175</xdr:colOff>
      <xdr:row>99</xdr:row>
      <xdr:rowOff>81787</xdr:rowOff>
    </xdr:to>
    <xdr:cxnSp macro="">
      <xdr:nvCxnSpPr>
        <xdr:cNvPr id="244" name="直線コネクタ 243"/>
        <xdr:cNvCxnSpPr/>
      </xdr:nvCxnSpPr>
      <xdr:spPr>
        <a:xfrm flipV="1">
          <a:off x="1130300" y="17047660"/>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21462</xdr:rowOff>
    </xdr:from>
    <xdr:to>
      <xdr:col>6</xdr:col>
      <xdr:colOff>561975</xdr:colOff>
      <xdr:row>98</xdr:row>
      <xdr:rowOff>123062</xdr:rowOff>
    </xdr:to>
    <xdr:sp macro="" textlink="">
      <xdr:nvSpPr>
        <xdr:cNvPr id="254" name="円/楕円 253"/>
        <xdr:cNvSpPr/>
      </xdr:nvSpPr>
      <xdr:spPr>
        <a:xfrm>
          <a:off x="4584700" y="168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171339</xdr:rowOff>
    </xdr:from>
    <xdr:ext cx="534377" cy="259045"/>
    <xdr:sp macro="" textlink="">
      <xdr:nvSpPr>
        <xdr:cNvPr id="255" name="扶助費該当値テキスト"/>
        <xdr:cNvSpPr txBox="1"/>
      </xdr:nvSpPr>
      <xdr:spPr>
        <a:xfrm>
          <a:off x="4686300" y="1680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47,540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100692</xdr:rowOff>
    </xdr:from>
    <xdr:to>
      <xdr:col>5</xdr:col>
      <xdr:colOff>409575</xdr:colOff>
      <xdr:row>99</xdr:row>
      <xdr:rowOff>30842</xdr:rowOff>
    </xdr:to>
    <xdr:sp macro="" textlink="">
      <xdr:nvSpPr>
        <xdr:cNvPr id="256" name="円/楕円 255"/>
        <xdr:cNvSpPr/>
      </xdr:nvSpPr>
      <xdr:spPr>
        <a:xfrm>
          <a:off x="3746500" y="1690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21969</xdr:rowOff>
    </xdr:from>
    <xdr:ext cx="534377" cy="259045"/>
    <xdr:sp macro="" textlink="">
      <xdr:nvSpPr>
        <xdr:cNvPr id="257" name="テキスト ボックス 256"/>
        <xdr:cNvSpPr txBox="1"/>
      </xdr:nvSpPr>
      <xdr:spPr>
        <a:xfrm>
          <a:off x="3530111" y="169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43,381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81584</xdr:rowOff>
    </xdr:from>
    <xdr:to>
      <xdr:col>4</xdr:col>
      <xdr:colOff>206375</xdr:colOff>
      <xdr:row>99</xdr:row>
      <xdr:rowOff>11734</xdr:rowOff>
    </xdr:to>
    <xdr:sp macro="" textlink="">
      <xdr:nvSpPr>
        <xdr:cNvPr id="258" name="円/楕円 257"/>
        <xdr:cNvSpPr/>
      </xdr:nvSpPr>
      <xdr:spPr>
        <a:xfrm>
          <a:off x="2857500" y="168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2861</xdr:rowOff>
    </xdr:from>
    <xdr:ext cx="534377" cy="259045"/>
    <xdr:sp macro="" textlink="">
      <xdr:nvSpPr>
        <xdr:cNvPr id="259" name="テキスト ボックス 258"/>
        <xdr:cNvSpPr txBox="1"/>
      </xdr:nvSpPr>
      <xdr:spPr>
        <a:xfrm>
          <a:off x="2641111" y="1697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44,384</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23310</xdr:rowOff>
    </xdr:from>
    <xdr:to>
      <xdr:col>3</xdr:col>
      <xdr:colOff>3175</xdr:colOff>
      <xdr:row>99</xdr:row>
      <xdr:rowOff>124910</xdr:rowOff>
    </xdr:to>
    <xdr:sp macro="" textlink="">
      <xdr:nvSpPr>
        <xdr:cNvPr id="260" name="円/楕円 259"/>
        <xdr:cNvSpPr/>
      </xdr:nvSpPr>
      <xdr:spPr>
        <a:xfrm>
          <a:off x="1968500" y="169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116037</xdr:rowOff>
    </xdr:from>
    <xdr:ext cx="534377" cy="259045"/>
    <xdr:sp macro="" textlink="">
      <xdr:nvSpPr>
        <xdr:cNvPr id="261" name="テキスト ボックス 260"/>
        <xdr:cNvSpPr txBox="1"/>
      </xdr:nvSpPr>
      <xdr:spPr>
        <a:xfrm>
          <a:off x="1752111" y="1708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38,443</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30987</xdr:rowOff>
    </xdr:from>
    <xdr:to>
      <xdr:col>1</xdr:col>
      <xdr:colOff>485775</xdr:colOff>
      <xdr:row>99</xdr:row>
      <xdr:rowOff>132587</xdr:rowOff>
    </xdr:to>
    <xdr:sp macro="" textlink="">
      <xdr:nvSpPr>
        <xdr:cNvPr id="262" name="円/楕円 261"/>
        <xdr:cNvSpPr/>
      </xdr:nvSpPr>
      <xdr:spPr>
        <a:xfrm>
          <a:off x="1079500" y="170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123714</xdr:rowOff>
    </xdr:from>
    <xdr:ext cx="534377" cy="259045"/>
    <xdr:sp macro="" textlink="">
      <xdr:nvSpPr>
        <xdr:cNvPr id="263" name="テキスト ボックス 262"/>
        <xdr:cNvSpPr txBox="1"/>
      </xdr:nvSpPr>
      <xdr:spPr>
        <a:xfrm>
          <a:off x="863111" y="1709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139552</xdr:rowOff>
    </xdr:from>
    <xdr:to>
      <xdr:col>15</xdr:col>
      <xdr:colOff>180975</xdr:colOff>
      <xdr:row>37</xdr:row>
      <xdr:rowOff>152117</xdr:rowOff>
    </xdr:to>
    <xdr:cxnSp macro="">
      <xdr:nvCxnSpPr>
        <xdr:cNvPr id="292" name="直線コネクタ 291"/>
        <xdr:cNvCxnSpPr/>
      </xdr:nvCxnSpPr>
      <xdr:spPr>
        <a:xfrm flipV="1">
          <a:off x="9639300" y="6483202"/>
          <a:ext cx="838200" cy="1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152117</xdr:rowOff>
    </xdr:from>
    <xdr:to>
      <xdr:col>14</xdr:col>
      <xdr:colOff>28575</xdr:colOff>
      <xdr:row>37</xdr:row>
      <xdr:rowOff>152307</xdr:rowOff>
    </xdr:to>
    <xdr:cxnSp macro="">
      <xdr:nvCxnSpPr>
        <xdr:cNvPr id="295" name="直線コネクタ 294"/>
        <xdr:cNvCxnSpPr/>
      </xdr:nvCxnSpPr>
      <xdr:spPr>
        <a:xfrm flipV="1">
          <a:off x="8750300" y="649576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152307</xdr:rowOff>
    </xdr:from>
    <xdr:to>
      <xdr:col>12</xdr:col>
      <xdr:colOff>511175</xdr:colOff>
      <xdr:row>38</xdr:row>
      <xdr:rowOff>24638</xdr:rowOff>
    </xdr:to>
    <xdr:cxnSp macro="">
      <xdr:nvCxnSpPr>
        <xdr:cNvPr id="298" name="直線コネクタ 297"/>
        <xdr:cNvCxnSpPr/>
      </xdr:nvCxnSpPr>
      <xdr:spPr>
        <a:xfrm flipV="1">
          <a:off x="7861300" y="6495957"/>
          <a:ext cx="889000" cy="4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24638</xdr:rowOff>
    </xdr:from>
    <xdr:to>
      <xdr:col>11</xdr:col>
      <xdr:colOff>307975</xdr:colOff>
      <xdr:row>38</xdr:row>
      <xdr:rowOff>30688</xdr:rowOff>
    </xdr:to>
    <xdr:cxnSp macro="">
      <xdr:nvCxnSpPr>
        <xdr:cNvPr id="301" name="直線コネクタ 300"/>
        <xdr:cNvCxnSpPr/>
      </xdr:nvCxnSpPr>
      <xdr:spPr>
        <a:xfrm flipV="1">
          <a:off x="6972300" y="6539738"/>
          <a:ext cx="889000" cy="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88752</xdr:rowOff>
    </xdr:from>
    <xdr:to>
      <xdr:col>15</xdr:col>
      <xdr:colOff>231775</xdr:colOff>
      <xdr:row>38</xdr:row>
      <xdr:rowOff>18901</xdr:rowOff>
    </xdr:to>
    <xdr:sp macro="" textlink="">
      <xdr:nvSpPr>
        <xdr:cNvPr id="311" name="円/楕円 310"/>
        <xdr:cNvSpPr/>
      </xdr:nvSpPr>
      <xdr:spPr>
        <a:xfrm>
          <a:off x="10426700" y="64324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3679</xdr:rowOff>
    </xdr:from>
    <xdr:ext cx="534377" cy="259045"/>
    <xdr:sp macro="" textlink="">
      <xdr:nvSpPr>
        <xdr:cNvPr id="312" name="補助費等該当値テキスト"/>
        <xdr:cNvSpPr txBox="1"/>
      </xdr:nvSpPr>
      <xdr:spPr>
        <a:xfrm>
          <a:off x="10528300" y="63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65,039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101317</xdr:rowOff>
    </xdr:from>
    <xdr:to>
      <xdr:col>14</xdr:col>
      <xdr:colOff>79375</xdr:colOff>
      <xdr:row>38</xdr:row>
      <xdr:rowOff>31466</xdr:rowOff>
    </xdr:to>
    <xdr:sp macro="" textlink="">
      <xdr:nvSpPr>
        <xdr:cNvPr id="313" name="円/楕円 312"/>
        <xdr:cNvSpPr/>
      </xdr:nvSpPr>
      <xdr:spPr>
        <a:xfrm>
          <a:off x="9588500" y="64449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22594</xdr:rowOff>
    </xdr:from>
    <xdr:ext cx="534377" cy="259045"/>
    <xdr:sp macro="" textlink="">
      <xdr:nvSpPr>
        <xdr:cNvPr id="314" name="テキスト ボックス 313"/>
        <xdr:cNvSpPr txBox="1"/>
      </xdr:nvSpPr>
      <xdr:spPr>
        <a:xfrm>
          <a:off x="9372111" y="65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61,741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101507</xdr:rowOff>
    </xdr:from>
    <xdr:to>
      <xdr:col>12</xdr:col>
      <xdr:colOff>561975</xdr:colOff>
      <xdr:row>38</xdr:row>
      <xdr:rowOff>31657</xdr:rowOff>
    </xdr:to>
    <xdr:sp macro="" textlink="">
      <xdr:nvSpPr>
        <xdr:cNvPr id="315" name="円/楕円 314"/>
        <xdr:cNvSpPr/>
      </xdr:nvSpPr>
      <xdr:spPr>
        <a:xfrm>
          <a:off x="8699500" y="644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22784</xdr:rowOff>
    </xdr:from>
    <xdr:ext cx="534377" cy="259045"/>
    <xdr:sp macro="" textlink="">
      <xdr:nvSpPr>
        <xdr:cNvPr id="316" name="テキスト ボックス 315"/>
        <xdr:cNvSpPr txBox="1"/>
      </xdr:nvSpPr>
      <xdr:spPr>
        <a:xfrm>
          <a:off x="8483111" y="653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145288</xdr:rowOff>
    </xdr:from>
    <xdr:to>
      <xdr:col>11</xdr:col>
      <xdr:colOff>358775</xdr:colOff>
      <xdr:row>38</xdr:row>
      <xdr:rowOff>75438</xdr:rowOff>
    </xdr:to>
    <xdr:sp macro="" textlink="">
      <xdr:nvSpPr>
        <xdr:cNvPr id="317" name="円/楕円 316"/>
        <xdr:cNvSpPr/>
      </xdr:nvSpPr>
      <xdr:spPr>
        <a:xfrm>
          <a:off x="78105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66565</xdr:rowOff>
    </xdr:from>
    <xdr:ext cx="534377" cy="259045"/>
    <xdr:sp macro="" textlink="">
      <xdr:nvSpPr>
        <xdr:cNvPr id="318" name="テキスト ボックス 317"/>
        <xdr:cNvSpPr txBox="1"/>
      </xdr:nvSpPr>
      <xdr:spPr>
        <a:xfrm>
          <a:off x="7594111" y="658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151338</xdr:rowOff>
    </xdr:from>
    <xdr:to>
      <xdr:col>10</xdr:col>
      <xdr:colOff>155575</xdr:colOff>
      <xdr:row>38</xdr:row>
      <xdr:rowOff>81488</xdr:rowOff>
    </xdr:to>
    <xdr:sp macro="" textlink="">
      <xdr:nvSpPr>
        <xdr:cNvPr id="319" name="円/楕円 318"/>
        <xdr:cNvSpPr/>
      </xdr:nvSpPr>
      <xdr:spPr>
        <a:xfrm>
          <a:off x="6921500" y="64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72615</xdr:rowOff>
    </xdr:from>
    <xdr:ext cx="534377" cy="259045"/>
    <xdr:sp macro="" textlink="">
      <xdr:nvSpPr>
        <xdr:cNvPr id="320" name="テキスト ボックス 319"/>
        <xdr:cNvSpPr txBox="1"/>
      </xdr:nvSpPr>
      <xdr:spPr>
        <a:xfrm>
          <a:off x="6705111" y="658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70241</xdr:rowOff>
    </xdr:from>
    <xdr:to>
      <xdr:col>15</xdr:col>
      <xdr:colOff>180975</xdr:colOff>
      <xdr:row>58</xdr:row>
      <xdr:rowOff>79960</xdr:rowOff>
    </xdr:to>
    <xdr:cxnSp macro="">
      <xdr:nvCxnSpPr>
        <xdr:cNvPr id="351" name="直線コネクタ 350"/>
        <xdr:cNvCxnSpPr/>
      </xdr:nvCxnSpPr>
      <xdr:spPr>
        <a:xfrm>
          <a:off x="9639300" y="10014341"/>
          <a:ext cx="8382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50324</xdr:rowOff>
    </xdr:from>
    <xdr:to>
      <xdr:col>14</xdr:col>
      <xdr:colOff>28575</xdr:colOff>
      <xdr:row>58</xdr:row>
      <xdr:rowOff>70241</xdr:rowOff>
    </xdr:to>
    <xdr:cxnSp macro="">
      <xdr:nvCxnSpPr>
        <xdr:cNvPr id="354" name="直線コネクタ 353"/>
        <xdr:cNvCxnSpPr/>
      </xdr:nvCxnSpPr>
      <xdr:spPr>
        <a:xfrm>
          <a:off x="8750300" y="9822974"/>
          <a:ext cx="889000" cy="19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164500</xdr:rowOff>
    </xdr:from>
    <xdr:to>
      <xdr:col>12</xdr:col>
      <xdr:colOff>511175</xdr:colOff>
      <xdr:row>57</xdr:row>
      <xdr:rowOff>50324</xdr:rowOff>
    </xdr:to>
    <xdr:cxnSp macro="">
      <xdr:nvCxnSpPr>
        <xdr:cNvPr id="357" name="直線コネクタ 356"/>
        <xdr:cNvCxnSpPr/>
      </xdr:nvCxnSpPr>
      <xdr:spPr>
        <a:xfrm>
          <a:off x="7861300" y="9765700"/>
          <a:ext cx="889000" cy="5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59" name="テキスト ボックス 358"/>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164500</xdr:rowOff>
    </xdr:from>
    <xdr:to>
      <xdr:col>11</xdr:col>
      <xdr:colOff>307975</xdr:colOff>
      <xdr:row>57</xdr:row>
      <xdr:rowOff>42404</xdr:rowOff>
    </xdr:to>
    <xdr:cxnSp macro="">
      <xdr:nvCxnSpPr>
        <xdr:cNvPr id="360" name="直線コネクタ 359"/>
        <xdr:cNvCxnSpPr/>
      </xdr:nvCxnSpPr>
      <xdr:spPr>
        <a:xfrm flipV="1">
          <a:off x="6972300" y="9765700"/>
          <a:ext cx="889000" cy="4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2" name="テキスト ボックス 361"/>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4" name="テキスト ボックス 363"/>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29160</xdr:rowOff>
    </xdr:from>
    <xdr:to>
      <xdr:col>15</xdr:col>
      <xdr:colOff>231775</xdr:colOff>
      <xdr:row>58</xdr:row>
      <xdr:rowOff>130760</xdr:rowOff>
    </xdr:to>
    <xdr:sp macro="" textlink="">
      <xdr:nvSpPr>
        <xdr:cNvPr id="370" name="円/楕円 369"/>
        <xdr:cNvSpPr/>
      </xdr:nvSpPr>
      <xdr:spPr>
        <a:xfrm>
          <a:off x="10426700" y="99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7587</xdr:rowOff>
    </xdr:from>
    <xdr:ext cx="534377" cy="259045"/>
    <xdr:sp macro="" textlink="">
      <xdr:nvSpPr>
        <xdr:cNvPr id="371" name="普通建設事業費該当値テキスト"/>
        <xdr:cNvSpPr txBox="1"/>
      </xdr:nvSpPr>
      <xdr:spPr>
        <a:xfrm>
          <a:off x="10528300" y="995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58,293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19441</xdr:rowOff>
    </xdr:from>
    <xdr:to>
      <xdr:col>14</xdr:col>
      <xdr:colOff>79375</xdr:colOff>
      <xdr:row>58</xdr:row>
      <xdr:rowOff>121041</xdr:rowOff>
    </xdr:to>
    <xdr:sp macro="" textlink="">
      <xdr:nvSpPr>
        <xdr:cNvPr id="372" name="円/楕円 371"/>
        <xdr:cNvSpPr/>
      </xdr:nvSpPr>
      <xdr:spPr>
        <a:xfrm>
          <a:off x="9588500" y="996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112168</xdr:rowOff>
    </xdr:from>
    <xdr:ext cx="534377" cy="259045"/>
    <xdr:sp macro="" textlink="">
      <xdr:nvSpPr>
        <xdr:cNvPr id="373" name="テキスト ボックス 372"/>
        <xdr:cNvSpPr txBox="1"/>
      </xdr:nvSpPr>
      <xdr:spPr>
        <a:xfrm>
          <a:off x="9372111" y="1005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170974</xdr:rowOff>
    </xdr:from>
    <xdr:to>
      <xdr:col>12</xdr:col>
      <xdr:colOff>561975</xdr:colOff>
      <xdr:row>57</xdr:row>
      <xdr:rowOff>101124</xdr:rowOff>
    </xdr:to>
    <xdr:sp macro="" textlink="">
      <xdr:nvSpPr>
        <xdr:cNvPr id="374" name="円/楕円 373"/>
        <xdr:cNvSpPr/>
      </xdr:nvSpPr>
      <xdr:spPr>
        <a:xfrm>
          <a:off x="8699500" y="97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117651</xdr:rowOff>
    </xdr:from>
    <xdr:ext cx="599010" cy="259045"/>
    <xdr:sp macro="" textlink="">
      <xdr:nvSpPr>
        <xdr:cNvPr id="375" name="テキスト ボックス 374"/>
        <xdr:cNvSpPr txBox="1"/>
      </xdr:nvSpPr>
      <xdr:spPr>
        <a:xfrm>
          <a:off x="8450794" y="954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119,868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113700</xdr:rowOff>
    </xdr:from>
    <xdr:to>
      <xdr:col>11</xdr:col>
      <xdr:colOff>358775</xdr:colOff>
      <xdr:row>57</xdr:row>
      <xdr:rowOff>43850</xdr:rowOff>
    </xdr:to>
    <xdr:sp macro="" textlink="">
      <xdr:nvSpPr>
        <xdr:cNvPr id="376" name="円/楕円 375"/>
        <xdr:cNvSpPr/>
      </xdr:nvSpPr>
      <xdr:spPr>
        <a:xfrm>
          <a:off x="7810500" y="971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60377</xdr:rowOff>
    </xdr:from>
    <xdr:ext cx="599010" cy="259045"/>
    <xdr:sp macro="" textlink="">
      <xdr:nvSpPr>
        <xdr:cNvPr id="377" name="テキスト ボックス 376"/>
        <xdr:cNvSpPr txBox="1"/>
      </xdr:nvSpPr>
      <xdr:spPr>
        <a:xfrm>
          <a:off x="7561794" y="949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137,406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163054</xdr:rowOff>
    </xdr:from>
    <xdr:to>
      <xdr:col>10</xdr:col>
      <xdr:colOff>155575</xdr:colOff>
      <xdr:row>57</xdr:row>
      <xdr:rowOff>93204</xdr:rowOff>
    </xdr:to>
    <xdr:sp macro="" textlink="">
      <xdr:nvSpPr>
        <xdr:cNvPr id="378" name="円/楕円 377"/>
        <xdr:cNvSpPr/>
      </xdr:nvSpPr>
      <xdr:spPr>
        <a:xfrm>
          <a:off x="6921500" y="97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109731</xdr:rowOff>
    </xdr:from>
    <xdr:ext cx="599010" cy="259045"/>
    <xdr:sp macro="" textlink="">
      <xdr:nvSpPr>
        <xdr:cNvPr id="379" name="テキスト ボックス 378"/>
        <xdr:cNvSpPr txBox="1"/>
      </xdr:nvSpPr>
      <xdr:spPr>
        <a:xfrm>
          <a:off x="6672794" y="953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35705</xdr:rowOff>
    </xdr:from>
    <xdr:to>
      <xdr:col>15</xdr:col>
      <xdr:colOff>180975</xdr:colOff>
      <xdr:row>78</xdr:row>
      <xdr:rowOff>51031</xdr:rowOff>
    </xdr:to>
    <xdr:cxnSp macro="">
      <xdr:nvCxnSpPr>
        <xdr:cNvPr id="406" name="直線コネクタ 405"/>
        <xdr:cNvCxnSpPr/>
      </xdr:nvCxnSpPr>
      <xdr:spPr>
        <a:xfrm>
          <a:off x="9639300" y="13408805"/>
          <a:ext cx="838200" cy="1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35705</xdr:rowOff>
    </xdr:from>
    <xdr:to>
      <xdr:col>14</xdr:col>
      <xdr:colOff>28575</xdr:colOff>
      <xdr:row>78</xdr:row>
      <xdr:rowOff>84100</xdr:rowOff>
    </xdr:to>
    <xdr:cxnSp macro="">
      <xdr:nvCxnSpPr>
        <xdr:cNvPr id="409" name="直線コネクタ 408"/>
        <xdr:cNvCxnSpPr/>
      </xdr:nvCxnSpPr>
      <xdr:spPr>
        <a:xfrm flipV="1">
          <a:off x="8750300" y="13408805"/>
          <a:ext cx="889000" cy="4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231</xdr:rowOff>
    </xdr:from>
    <xdr:to>
      <xdr:col>15</xdr:col>
      <xdr:colOff>231775</xdr:colOff>
      <xdr:row>78</xdr:row>
      <xdr:rowOff>101831</xdr:rowOff>
    </xdr:to>
    <xdr:sp macro="" textlink="">
      <xdr:nvSpPr>
        <xdr:cNvPr id="419" name="円/楕円 418"/>
        <xdr:cNvSpPr/>
      </xdr:nvSpPr>
      <xdr:spPr>
        <a:xfrm>
          <a:off x="10426700" y="1337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86608</xdr:rowOff>
    </xdr:from>
    <xdr:ext cx="534377" cy="259045"/>
    <xdr:sp macro="" textlink="">
      <xdr:nvSpPr>
        <xdr:cNvPr id="420" name="普通建設事業費 （ うち新規整備　）該当値テキスト"/>
        <xdr:cNvSpPr txBox="1"/>
      </xdr:nvSpPr>
      <xdr:spPr>
        <a:xfrm>
          <a:off x="10528300" y="1328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19,394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156355</xdr:rowOff>
    </xdr:from>
    <xdr:to>
      <xdr:col>14</xdr:col>
      <xdr:colOff>79375</xdr:colOff>
      <xdr:row>78</xdr:row>
      <xdr:rowOff>86505</xdr:rowOff>
    </xdr:to>
    <xdr:sp macro="" textlink="">
      <xdr:nvSpPr>
        <xdr:cNvPr id="421" name="円/楕円 420"/>
        <xdr:cNvSpPr/>
      </xdr:nvSpPr>
      <xdr:spPr>
        <a:xfrm>
          <a:off x="9588500" y="133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77632</xdr:rowOff>
    </xdr:from>
    <xdr:ext cx="534377" cy="259045"/>
    <xdr:sp macro="" textlink="">
      <xdr:nvSpPr>
        <xdr:cNvPr id="422" name="テキスト ボックス 421"/>
        <xdr:cNvSpPr txBox="1"/>
      </xdr:nvSpPr>
      <xdr:spPr>
        <a:xfrm>
          <a:off x="9372111" y="1345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33300</xdr:rowOff>
    </xdr:from>
    <xdr:to>
      <xdr:col>12</xdr:col>
      <xdr:colOff>561975</xdr:colOff>
      <xdr:row>78</xdr:row>
      <xdr:rowOff>134900</xdr:rowOff>
    </xdr:to>
    <xdr:sp macro="" textlink="">
      <xdr:nvSpPr>
        <xdr:cNvPr id="423" name="円/楕円 422"/>
        <xdr:cNvSpPr/>
      </xdr:nvSpPr>
      <xdr:spPr>
        <a:xfrm>
          <a:off x="8699500" y="134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126027</xdr:rowOff>
    </xdr:from>
    <xdr:ext cx="534377" cy="259045"/>
    <xdr:sp macro="" textlink="">
      <xdr:nvSpPr>
        <xdr:cNvPr id="424" name="テキスト ボックス 423"/>
        <xdr:cNvSpPr txBox="1"/>
      </xdr:nvSpPr>
      <xdr:spPr>
        <a:xfrm>
          <a:off x="8483111" y="13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163044</xdr:rowOff>
    </xdr:from>
    <xdr:to>
      <xdr:col>15</xdr:col>
      <xdr:colOff>180975</xdr:colOff>
      <xdr:row>98</xdr:row>
      <xdr:rowOff>4688</xdr:rowOff>
    </xdr:to>
    <xdr:cxnSp macro="">
      <xdr:nvCxnSpPr>
        <xdr:cNvPr id="451" name="直線コネクタ 450"/>
        <xdr:cNvCxnSpPr/>
      </xdr:nvCxnSpPr>
      <xdr:spPr>
        <a:xfrm flipV="1">
          <a:off x="9639300" y="16793694"/>
          <a:ext cx="8382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67704</xdr:rowOff>
    </xdr:from>
    <xdr:to>
      <xdr:col>14</xdr:col>
      <xdr:colOff>28575</xdr:colOff>
      <xdr:row>98</xdr:row>
      <xdr:rowOff>4688</xdr:rowOff>
    </xdr:to>
    <xdr:cxnSp macro="">
      <xdr:nvCxnSpPr>
        <xdr:cNvPr id="454" name="直線コネクタ 453"/>
        <xdr:cNvCxnSpPr/>
      </xdr:nvCxnSpPr>
      <xdr:spPr>
        <a:xfrm>
          <a:off x="8750300" y="16526904"/>
          <a:ext cx="889000" cy="27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58" name="テキスト ボックス 457"/>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112244</xdr:rowOff>
    </xdr:from>
    <xdr:to>
      <xdr:col>15</xdr:col>
      <xdr:colOff>231775</xdr:colOff>
      <xdr:row>98</xdr:row>
      <xdr:rowOff>42394</xdr:rowOff>
    </xdr:to>
    <xdr:sp macro="" textlink="">
      <xdr:nvSpPr>
        <xdr:cNvPr id="464" name="円/楕円 463"/>
        <xdr:cNvSpPr/>
      </xdr:nvSpPr>
      <xdr:spPr>
        <a:xfrm>
          <a:off x="10426700" y="1674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90671</xdr:rowOff>
    </xdr:from>
    <xdr:ext cx="534377" cy="259045"/>
    <xdr:sp macro="" textlink="">
      <xdr:nvSpPr>
        <xdr:cNvPr id="465" name="普通建設事業費 （ うち更新整備　）該当値テキスト"/>
        <xdr:cNvSpPr txBox="1"/>
      </xdr:nvSpPr>
      <xdr:spPr>
        <a:xfrm>
          <a:off x="10528300" y="1672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32,394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125338</xdr:rowOff>
    </xdr:from>
    <xdr:to>
      <xdr:col>14</xdr:col>
      <xdr:colOff>79375</xdr:colOff>
      <xdr:row>98</xdr:row>
      <xdr:rowOff>55488</xdr:rowOff>
    </xdr:to>
    <xdr:sp macro="" textlink="">
      <xdr:nvSpPr>
        <xdr:cNvPr id="466" name="円/楕円 465"/>
        <xdr:cNvSpPr/>
      </xdr:nvSpPr>
      <xdr:spPr>
        <a:xfrm>
          <a:off x="9588500" y="167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46615</xdr:rowOff>
    </xdr:from>
    <xdr:ext cx="534377" cy="259045"/>
    <xdr:sp macro="" textlink="">
      <xdr:nvSpPr>
        <xdr:cNvPr id="467" name="テキスト ボックス 466"/>
        <xdr:cNvSpPr txBox="1"/>
      </xdr:nvSpPr>
      <xdr:spPr>
        <a:xfrm>
          <a:off x="9372111" y="168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16904</xdr:rowOff>
    </xdr:from>
    <xdr:to>
      <xdr:col>12</xdr:col>
      <xdr:colOff>561975</xdr:colOff>
      <xdr:row>96</xdr:row>
      <xdr:rowOff>118504</xdr:rowOff>
    </xdr:to>
    <xdr:sp macro="" textlink="">
      <xdr:nvSpPr>
        <xdr:cNvPr id="468" name="円/楕円 467"/>
        <xdr:cNvSpPr/>
      </xdr:nvSpPr>
      <xdr:spPr>
        <a:xfrm>
          <a:off x="8699500" y="1647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135031</xdr:rowOff>
    </xdr:from>
    <xdr:ext cx="534377" cy="259045"/>
    <xdr:sp macro="" textlink="">
      <xdr:nvSpPr>
        <xdr:cNvPr id="469" name="テキスト ボックス 468"/>
        <xdr:cNvSpPr txBox="1"/>
      </xdr:nvSpPr>
      <xdr:spPr>
        <a:xfrm>
          <a:off x="8483111" y="1625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41758</xdr:rowOff>
    </xdr:from>
    <xdr:to>
      <xdr:col>22</xdr:col>
      <xdr:colOff>365125</xdr:colOff>
      <xdr:row>39</xdr:row>
      <xdr:rowOff>44450</xdr:rowOff>
    </xdr:to>
    <xdr:cxnSp macro="">
      <xdr:nvCxnSpPr>
        <xdr:cNvPr id="501" name="直線コネクタ 500"/>
        <xdr:cNvCxnSpPr/>
      </xdr:nvCxnSpPr>
      <xdr:spPr>
        <a:xfrm>
          <a:off x="14592300" y="6556858"/>
          <a:ext cx="889000" cy="1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41758</xdr:rowOff>
    </xdr:from>
    <xdr:to>
      <xdr:col>21</xdr:col>
      <xdr:colOff>161925</xdr:colOff>
      <xdr:row>38</xdr:row>
      <xdr:rowOff>143154</xdr:rowOff>
    </xdr:to>
    <xdr:cxnSp macro="">
      <xdr:nvCxnSpPr>
        <xdr:cNvPr id="504" name="直線コネクタ 503"/>
        <xdr:cNvCxnSpPr/>
      </xdr:nvCxnSpPr>
      <xdr:spPr>
        <a:xfrm flipV="1">
          <a:off x="13703300" y="6556858"/>
          <a:ext cx="889000" cy="10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102036</xdr:rowOff>
    </xdr:from>
    <xdr:ext cx="534377" cy="259045"/>
    <xdr:sp macro="" textlink="">
      <xdr:nvSpPr>
        <xdr:cNvPr id="506" name="テキスト ボックス 505"/>
        <xdr:cNvSpPr txBox="1"/>
      </xdr:nvSpPr>
      <xdr:spPr>
        <a:xfrm>
          <a:off x="14325111" y="66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143154</xdr:rowOff>
    </xdr:from>
    <xdr:to>
      <xdr:col>19</xdr:col>
      <xdr:colOff>644525</xdr:colOff>
      <xdr:row>39</xdr:row>
      <xdr:rowOff>39357</xdr:rowOff>
    </xdr:to>
    <xdr:cxnSp macro="">
      <xdr:nvCxnSpPr>
        <xdr:cNvPr id="507" name="直線コネクタ 506"/>
        <xdr:cNvCxnSpPr/>
      </xdr:nvCxnSpPr>
      <xdr:spPr>
        <a:xfrm flipV="1">
          <a:off x="12814300" y="6658254"/>
          <a:ext cx="889000" cy="6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162408</xdr:rowOff>
    </xdr:from>
    <xdr:to>
      <xdr:col>21</xdr:col>
      <xdr:colOff>212725</xdr:colOff>
      <xdr:row>38</xdr:row>
      <xdr:rowOff>92558</xdr:rowOff>
    </xdr:to>
    <xdr:sp macro="" textlink="">
      <xdr:nvSpPr>
        <xdr:cNvPr id="521" name="円/楕円 520"/>
        <xdr:cNvSpPr/>
      </xdr:nvSpPr>
      <xdr:spPr>
        <a:xfrm>
          <a:off x="14541500" y="65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109085</xdr:rowOff>
    </xdr:from>
    <xdr:ext cx="534377" cy="259045"/>
    <xdr:sp macro="" textlink="">
      <xdr:nvSpPr>
        <xdr:cNvPr id="522" name="テキスト ボックス 521"/>
        <xdr:cNvSpPr txBox="1"/>
      </xdr:nvSpPr>
      <xdr:spPr>
        <a:xfrm>
          <a:off x="14325111" y="62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92354</xdr:rowOff>
    </xdr:from>
    <xdr:to>
      <xdr:col>20</xdr:col>
      <xdr:colOff>9525</xdr:colOff>
      <xdr:row>39</xdr:row>
      <xdr:rowOff>22504</xdr:rowOff>
    </xdr:to>
    <xdr:sp macro="" textlink="">
      <xdr:nvSpPr>
        <xdr:cNvPr id="523" name="円/楕円 522"/>
        <xdr:cNvSpPr/>
      </xdr:nvSpPr>
      <xdr:spPr>
        <a:xfrm>
          <a:off x="13652500" y="66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13631</xdr:rowOff>
    </xdr:from>
    <xdr:ext cx="469744" cy="259045"/>
    <xdr:sp macro="" textlink="">
      <xdr:nvSpPr>
        <xdr:cNvPr id="524" name="テキスト ボックス 523"/>
        <xdr:cNvSpPr txBox="1"/>
      </xdr:nvSpPr>
      <xdr:spPr>
        <a:xfrm>
          <a:off x="13468427" y="670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160007</xdr:rowOff>
    </xdr:from>
    <xdr:to>
      <xdr:col>18</xdr:col>
      <xdr:colOff>492125</xdr:colOff>
      <xdr:row>39</xdr:row>
      <xdr:rowOff>90157</xdr:rowOff>
    </xdr:to>
    <xdr:sp macro="" textlink="">
      <xdr:nvSpPr>
        <xdr:cNvPr id="525" name="円/楕円 524"/>
        <xdr:cNvSpPr/>
      </xdr:nvSpPr>
      <xdr:spPr>
        <a:xfrm>
          <a:off x="12763500" y="667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81284</xdr:rowOff>
    </xdr:from>
    <xdr:ext cx="378565" cy="259045"/>
    <xdr:sp macro="" textlink="">
      <xdr:nvSpPr>
        <xdr:cNvPr id="526" name="テキスト ボックス 525"/>
        <xdr:cNvSpPr txBox="1"/>
      </xdr:nvSpPr>
      <xdr:spPr>
        <a:xfrm>
          <a:off x="12625017" y="676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75457</xdr:rowOff>
    </xdr:from>
    <xdr:to>
      <xdr:col>23</xdr:col>
      <xdr:colOff>517525</xdr:colOff>
      <xdr:row>76</xdr:row>
      <xdr:rowOff>75715</xdr:rowOff>
    </xdr:to>
    <xdr:cxnSp macro="">
      <xdr:nvCxnSpPr>
        <xdr:cNvPr id="600" name="直線コネクタ 599"/>
        <xdr:cNvCxnSpPr/>
      </xdr:nvCxnSpPr>
      <xdr:spPr>
        <a:xfrm>
          <a:off x="15481300" y="13105657"/>
          <a:ext cx="8382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119675</xdr:rowOff>
    </xdr:from>
    <xdr:to>
      <xdr:col>22</xdr:col>
      <xdr:colOff>365125</xdr:colOff>
      <xdr:row>76</xdr:row>
      <xdr:rowOff>75457</xdr:rowOff>
    </xdr:to>
    <xdr:cxnSp macro="">
      <xdr:nvCxnSpPr>
        <xdr:cNvPr id="603" name="直線コネクタ 602"/>
        <xdr:cNvCxnSpPr/>
      </xdr:nvCxnSpPr>
      <xdr:spPr>
        <a:xfrm>
          <a:off x="14592300" y="12978425"/>
          <a:ext cx="889000" cy="1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119675</xdr:rowOff>
    </xdr:from>
    <xdr:to>
      <xdr:col>21</xdr:col>
      <xdr:colOff>161925</xdr:colOff>
      <xdr:row>76</xdr:row>
      <xdr:rowOff>1026</xdr:rowOff>
    </xdr:to>
    <xdr:cxnSp macro="">
      <xdr:nvCxnSpPr>
        <xdr:cNvPr id="606" name="直線コネクタ 605"/>
        <xdr:cNvCxnSpPr/>
      </xdr:nvCxnSpPr>
      <xdr:spPr>
        <a:xfrm flipV="1">
          <a:off x="13703300" y="12978425"/>
          <a:ext cx="889000" cy="5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08" name="テキスト ボックス 607"/>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144180</xdr:rowOff>
    </xdr:from>
    <xdr:to>
      <xdr:col>19</xdr:col>
      <xdr:colOff>644525</xdr:colOff>
      <xdr:row>76</xdr:row>
      <xdr:rowOff>1026</xdr:rowOff>
    </xdr:to>
    <xdr:cxnSp macro="">
      <xdr:nvCxnSpPr>
        <xdr:cNvPr id="609" name="直線コネクタ 608"/>
        <xdr:cNvCxnSpPr/>
      </xdr:nvCxnSpPr>
      <xdr:spPr>
        <a:xfrm>
          <a:off x="12814300" y="13002930"/>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24915</xdr:rowOff>
    </xdr:from>
    <xdr:to>
      <xdr:col>23</xdr:col>
      <xdr:colOff>568325</xdr:colOff>
      <xdr:row>76</xdr:row>
      <xdr:rowOff>126515</xdr:rowOff>
    </xdr:to>
    <xdr:sp macro="" textlink="">
      <xdr:nvSpPr>
        <xdr:cNvPr id="619" name="円/楕円 618"/>
        <xdr:cNvSpPr/>
      </xdr:nvSpPr>
      <xdr:spPr>
        <a:xfrm>
          <a:off x="16268700" y="1305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3342</xdr:rowOff>
    </xdr:from>
    <xdr:ext cx="534377" cy="259045"/>
    <xdr:sp macro="" textlink="">
      <xdr:nvSpPr>
        <xdr:cNvPr id="620" name="公債費該当値テキスト"/>
        <xdr:cNvSpPr txBox="1"/>
      </xdr:nvSpPr>
      <xdr:spPr>
        <a:xfrm>
          <a:off x="16370300" y="1303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51,196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24657</xdr:rowOff>
    </xdr:from>
    <xdr:to>
      <xdr:col>22</xdr:col>
      <xdr:colOff>415925</xdr:colOff>
      <xdr:row>76</xdr:row>
      <xdr:rowOff>126257</xdr:rowOff>
    </xdr:to>
    <xdr:sp macro="" textlink="">
      <xdr:nvSpPr>
        <xdr:cNvPr id="621" name="円/楕円 620"/>
        <xdr:cNvSpPr/>
      </xdr:nvSpPr>
      <xdr:spPr>
        <a:xfrm>
          <a:off x="15430500" y="1305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117384</xdr:rowOff>
    </xdr:from>
    <xdr:ext cx="534377" cy="259045"/>
    <xdr:sp macro="" textlink="">
      <xdr:nvSpPr>
        <xdr:cNvPr id="622" name="テキスト ボックス 621"/>
        <xdr:cNvSpPr txBox="1"/>
      </xdr:nvSpPr>
      <xdr:spPr>
        <a:xfrm>
          <a:off x="15214111" y="1314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68875</xdr:rowOff>
    </xdr:from>
    <xdr:to>
      <xdr:col>21</xdr:col>
      <xdr:colOff>212725</xdr:colOff>
      <xdr:row>75</xdr:row>
      <xdr:rowOff>170475</xdr:rowOff>
    </xdr:to>
    <xdr:sp macro="" textlink="">
      <xdr:nvSpPr>
        <xdr:cNvPr id="623" name="円/楕円 622"/>
        <xdr:cNvSpPr/>
      </xdr:nvSpPr>
      <xdr:spPr>
        <a:xfrm>
          <a:off x="14541500" y="129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15552</xdr:rowOff>
    </xdr:from>
    <xdr:ext cx="534377" cy="259045"/>
    <xdr:sp macro="" textlink="">
      <xdr:nvSpPr>
        <xdr:cNvPr id="624" name="テキスト ボックス 623"/>
        <xdr:cNvSpPr txBox="1"/>
      </xdr:nvSpPr>
      <xdr:spPr>
        <a:xfrm>
          <a:off x="14325111" y="1270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73,504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121676</xdr:rowOff>
    </xdr:from>
    <xdr:to>
      <xdr:col>20</xdr:col>
      <xdr:colOff>9525</xdr:colOff>
      <xdr:row>76</xdr:row>
      <xdr:rowOff>51826</xdr:rowOff>
    </xdr:to>
    <xdr:sp macro="" textlink="">
      <xdr:nvSpPr>
        <xdr:cNvPr id="625" name="円/楕円 624"/>
        <xdr:cNvSpPr/>
      </xdr:nvSpPr>
      <xdr:spPr>
        <a:xfrm>
          <a:off x="13652500" y="1298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42953</xdr:rowOff>
    </xdr:from>
    <xdr:ext cx="534377" cy="259045"/>
    <xdr:sp macro="" textlink="">
      <xdr:nvSpPr>
        <xdr:cNvPr id="626" name="テキスト ボックス 625"/>
        <xdr:cNvSpPr txBox="1"/>
      </xdr:nvSpPr>
      <xdr:spPr>
        <a:xfrm>
          <a:off x="13436111" y="1307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93380</xdr:rowOff>
    </xdr:from>
    <xdr:to>
      <xdr:col>18</xdr:col>
      <xdr:colOff>492125</xdr:colOff>
      <xdr:row>76</xdr:row>
      <xdr:rowOff>23530</xdr:rowOff>
    </xdr:to>
    <xdr:sp macro="" textlink="">
      <xdr:nvSpPr>
        <xdr:cNvPr id="627" name="円/楕円 626"/>
        <xdr:cNvSpPr/>
      </xdr:nvSpPr>
      <xdr:spPr>
        <a:xfrm>
          <a:off x="12763500" y="1295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14657</xdr:rowOff>
    </xdr:from>
    <xdr:ext cx="534377" cy="259045"/>
    <xdr:sp macro="" textlink="">
      <xdr:nvSpPr>
        <xdr:cNvPr id="628" name="テキスト ボックス 627"/>
        <xdr:cNvSpPr txBox="1"/>
      </xdr:nvSpPr>
      <xdr:spPr>
        <a:xfrm>
          <a:off x="12547111" y="1304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31435</xdr:rowOff>
    </xdr:from>
    <xdr:to>
      <xdr:col>23</xdr:col>
      <xdr:colOff>517525</xdr:colOff>
      <xdr:row>98</xdr:row>
      <xdr:rowOff>71630</xdr:rowOff>
    </xdr:to>
    <xdr:cxnSp macro="">
      <xdr:nvCxnSpPr>
        <xdr:cNvPr id="655" name="直線コネクタ 654"/>
        <xdr:cNvCxnSpPr/>
      </xdr:nvCxnSpPr>
      <xdr:spPr>
        <a:xfrm flipV="1">
          <a:off x="15481300" y="16833535"/>
          <a:ext cx="8382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71630</xdr:rowOff>
    </xdr:from>
    <xdr:to>
      <xdr:col>22</xdr:col>
      <xdr:colOff>365125</xdr:colOff>
      <xdr:row>98</xdr:row>
      <xdr:rowOff>119207</xdr:rowOff>
    </xdr:to>
    <xdr:cxnSp macro="">
      <xdr:nvCxnSpPr>
        <xdr:cNvPr id="658" name="直線コネクタ 657"/>
        <xdr:cNvCxnSpPr/>
      </xdr:nvCxnSpPr>
      <xdr:spPr>
        <a:xfrm flipV="1">
          <a:off x="14592300" y="16873730"/>
          <a:ext cx="889000" cy="4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43681</xdr:rowOff>
    </xdr:from>
    <xdr:to>
      <xdr:col>21</xdr:col>
      <xdr:colOff>161925</xdr:colOff>
      <xdr:row>98</xdr:row>
      <xdr:rowOff>119207</xdr:rowOff>
    </xdr:to>
    <xdr:cxnSp macro="">
      <xdr:nvCxnSpPr>
        <xdr:cNvPr id="661" name="直線コネクタ 660"/>
        <xdr:cNvCxnSpPr/>
      </xdr:nvCxnSpPr>
      <xdr:spPr>
        <a:xfrm>
          <a:off x="13703300" y="16845781"/>
          <a:ext cx="889000" cy="7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43681</xdr:rowOff>
    </xdr:from>
    <xdr:to>
      <xdr:col>19</xdr:col>
      <xdr:colOff>644525</xdr:colOff>
      <xdr:row>98</xdr:row>
      <xdr:rowOff>130797</xdr:rowOff>
    </xdr:to>
    <xdr:cxnSp macro="">
      <xdr:nvCxnSpPr>
        <xdr:cNvPr id="664" name="直線コネクタ 663"/>
        <xdr:cNvCxnSpPr/>
      </xdr:nvCxnSpPr>
      <xdr:spPr>
        <a:xfrm flipV="1">
          <a:off x="12814300" y="16845781"/>
          <a:ext cx="889000" cy="8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88068</xdr:rowOff>
    </xdr:from>
    <xdr:ext cx="534377" cy="259045"/>
    <xdr:sp macro="" textlink="">
      <xdr:nvSpPr>
        <xdr:cNvPr id="666" name="テキスト ボックス 665"/>
        <xdr:cNvSpPr txBox="1"/>
      </xdr:nvSpPr>
      <xdr:spPr>
        <a:xfrm>
          <a:off x="13436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152085</xdr:rowOff>
    </xdr:from>
    <xdr:to>
      <xdr:col>23</xdr:col>
      <xdr:colOff>568325</xdr:colOff>
      <xdr:row>98</xdr:row>
      <xdr:rowOff>82235</xdr:rowOff>
    </xdr:to>
    <xdr:sp macro="" textlink="">
      <xdr:nvSpPr>
        <xdr:cNvPr id="674" name="円/楕円 673"/>
        <xdr:cNvSpPr/>
      </xdr:nvSpPr>
      <xdr:spPr>
        <a:xfrm>
          <a:off x="16268700" y="1678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125497</xdr:rowOff>
    </xdr:from>
    <xdr:ext cx="534377" cy="259045"/>
    <xdr:sp macro="" textlink="">
      <xdr:nvSpPr>
        <xdr:cNvPr id="675" name="積立金該当値テキスト"/>
        <xdr:cNvSpPr txBox="1"/>
      </xdr:nvSpPr>
      <xdr:spPr>
        <a:xfrm>
          <a:off x="16370300" y="1675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47,360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20830</xdr:rowOff>
    </xdr:from>
    <xdr:to>
      <xdr:col>22</xdr:col>
      <xdr:colOff>415925</xdr:colOff>
      <xdr:row>98</xdr:row>
      <xdr:rowOff>122430</xdr:rowOff>
    </xdr:to>
    <xdr:sp macro="" textlink="">
      <xdr:nvSpPr>
        <xdr:cNvPr id="676" name="円/楕円 675"/>
        <xdr:cNvSpPr/>
      </xdr:nvSpPr>
      <xdr:spPr>
        <a:xfrm>
          <a:off x="15430500" y="1682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113557</xdr:rowOff>
    </xdr:from>
    <xdr:ext cx="534377" cy="259045"/>
    <xdr:sp macro="" textlink="">
      <xdr:nvSpPr>
        <xdr:cNvPr id="677" name="テキスト ボックス 676"/>
        <xdr:cNvSpPr txBox="1"/>
      </xdr:nvSpPr>
      <xdr:spPr>
        <a:xfrm>
          <a:off x="15214111" y="169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68407</xdr:rowOff>
    </xdr:from>
    <xdr:to>
      <xdr:col>21</xdr:col>
      <xdr:colOff>212725</xdr:colOff>
      <xdr:row>98</xdr:row>
      <xdr:rowOff>170007</xdr:rowOff>
    </xdr:to>
    <xdr:sp macro="" textlink="">
      <xdr:nvSpPr>
        <xdr:cNvPr id="678" name="円/楕円 677"/>
        <xdr:cNvSpPr/>
      </xdr:nvSpPr>
      <xdr:spPr>
        <a:xfrm>
          <a:off x="14541500" y="1687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161134</xdr:rowOff>
    </xdr:from>
    <xdr:ext cx="469744" cy="259045"/>
    <xdr:sp macro="" textlink="">
      <xdr:nvSpPr>
        <xdr:cNvPr id="679" name="テキスト ボックス 678"/>
        <xdr:cNvSpPr txBox="1"/>
      </xdr:nvSpPr>
      <xdr:spPr>
        <a:xfrm>
          <a:off x="14357427" y="1696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164331</xdr:rowOff>
    </xdr:from>
    <xdr:to>
      <xdr:col>20</xdr:col>
      <xdr:colOff>9525</xdr:colOff>
      <xdr:row>98</xdr:row>
      <xdr:rowOff>94481</xdr:rowOff>
    </xdr:to>
    <xdr:sp macro="" textlink="">
      <xdr:nvSpPr>
        <xdr:cNvPr id="680" name="円/楕円 679"/>
        <xdr:cNvSpPr/>
      </xdr:nvSpPr>
      <xdr:spPr>
        <a:xfrm>
          <a:off x="13652500" y="1679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111008</xdr:rowOff>
    </xdr:from>
    <xdr:ext cx="534377" cy="259045"/>
    <xdr:sp macro="" textlink="">
      <xdr:nvSpPr>
        <xdr:cNvPr id="681" name="テキスト ボックス 680"/>
        <xdr:cNvSpPr txBox="1"/>
      </xdr:nvSpPr>
      <xdr:spPr>
        <a:xfrm>
          <a:off x="13436111" y="1657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79997</xdr:rowOff>
    </xdr:from>
    <xdr:to>
      <xdr:col>18</xdr:col>
      <xdr:colOff>492125</xdr:colOff>
      <xdr:row>99</xdr:row>
      <xdr:rowOff>10147</xdr:rowOff>
    </xdr:to>
    <xdr:sp macro="" textlink="">
      <xdr:nvSpPr>
        <xdr:cNvPr id="682" name="円/楕円 681"/>
        <xdr:cNvSpPr/>
      </xdr:nvSpPr>
      <xdr:spPr>
        <a:xfrm>
          <a:off x="12763500" y="1688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1274</xdr:rowOff>
    </xdr:from>
    <xdr:ext cx="469744" cy="259045"/>
    <xdr:sp macro="" textlink="">
      <xdr:nvSpPr>
        <xdr:cNvPr id="683" name="テキスト ボックス 682"/>
        <xdr:cNvSpPr txBox="1"/>
      </xdr:nvSpPr>
      <xdr:spPr>
        <a:xfrm>
          <a:off x="12579427" y="1697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125514</xdr:rowOff>
    </xdr:from>
    <xdr:to>
      <xdr:col>32</xdr:col>
      <xdr:colOff>187325</xdr:colOff>
      <xdr:row>75</xdr:row>
      <xdr:rowOff>129463</xdr:rowOff>
    </xdr:to>
    <xdr:cxnSp macro="">
      <xdr:nvCxnSpPr>
        <xdr:cNvPr id="827" name="直線コネクタ 826"/>
        <xdr:cNvCxnSpPr/>
      </xdr:nvCxnSpPr>
      <xdr:spPr>
        <a:xfrm>
          <a:off x="21323300" y="12984264"/>
          <a:ext cx="8382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90619</xdr:rowOff>
    </xdr:from>
    <xdr:ext cx="534377" cy="259045"/>
    <xdr:sp macro="" textlink="">
      <xdr:nvSpPr>
        <xdr:cNvPr id="828" name="繰出金平均値テキスト"/>
        <xdr:cNvSpPr txBox="1"/>
      </xdr:nvSpPr>
      <xdr:spPr>
        <a:xfrm>
          <a:off x="22212300" y="1294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125514</xdr:rowOff>
    </xdr:from>
    <xdr:to>
      <xdr:col>31</xdr:col>
      <xdr:colOff>34925</xdr:colOff>
      <xdr:row>76</xdr:row>
      <xdr:rowOff>13919</xdr:rowOff>
    </xdr:to>
    <xdr:cxnSp macro="">
      <xdr:nvCxnSpPr>
        <xdr:cNvPr id="830" name="直線コネクタ 829"/>
        <xdr:cNvCxnSpPr/>
      </xdr:nvCxnSpPr>
      <xdr:spPr>
        <a:xfrm flipV="1">
          <a:off x="20434300" y="12984264"/>
          <a:ext cx="889000" cy="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32" name="テキスト ボックス 831"/>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13919</xdr:rowOff>
    </xdr:from>
    <xdr:to>
      <xdr:col>29</xdr:col>
      <xdr:colOff>517525</xdr:colOff>
      <xdr:row>76</xdr:row>
      <xdr:rowOff>22682</xdr:rowOff>
    </xdr:to>
    <xdr:cxnSp macro="">
      <xdr:nvCxnSpPr>
        <xdr:cNvPr id="833" name="直線コネクタ 832"/>
        <xdr:cNvCxnSpPr/>
      </xdr:nvCxnSpPr>
      <xdr:spPr>
        <a:xfrm flipV="1">
          <a:off x="19545300" y="1304411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90567</xdr:rowOff>
    </xdr:from>
    <xdr:ext cx="534377" cy="259045"/>
    <xdr:sp macro="" textlink="">
      <xdr:nvSpPr>
        <xdr:cNvPr id="835" name="テキスト ボックス 834"/>
        <xdr:cNvSpPr txBox="1"/>
      </xdr:nvSpPr>
      <xdr:spPr>
        <a:xfrm>
          <a:off x="20167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86728</xdr:rowOff>
    </xdr:from>
    <xdr:to>
      <xdr:col>28</xdr:col>
      <xdr:colOff>314325</xdr:colOff>
      <xdr:row>76</xdr:row>
      <xdr:rowOff>22682</xdr:rowOff>
    </xdr:to>
    <xdr:cxnSp macro="">
      <xdr:nvCxnSpPr>
        <xdr:cNvPr id="836" name="直線コネクタ 835"/>
        <xdr:cNvCxnSpPr/>
      </xdr:nvCxnSpPr>
      <xdr:spPr>
        <a:xfrm>
          <a:off x="18656300" y="12945478"/>
          <a:ext cx="889000" cy="10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119435</xdr:rowOff>
    </xdr:from>
    <xdr:ext cx="534377" cy="259045"/>
    <xdr:sp macro="" textlink="">
      <xdr:nvSpPr>
        <xdr:cNvPr id="838" name="テキスト ボックス 837"/>
        <xdr:cNvSpPr txBox="1"/>
      </xdr:nvSpPr>
      <xdr:spPr>
        <a:xfrm>
          <a:off x="19278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130191</xdr:rowOff>
    </xdr:from>
    <xdr:ext cx="534377" cy="259045"/>
    <xdr:sp macro="" textlink="">
      <xdr:nvSpPr>
        <xdr:cNvPr id="840" name="テキスト ボックス 839"/>
        <xdr:cNvSpPr txBox="1"/>
      </xdr:nvSpPr>
      <xdr:spPr>
        <a:xfrm>
          <a:off x="18389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78663</xdr:rowOff>
    </xdr:from>
    <xdr:to>
      <xdr:col>32</xdr:col>
      <xdr:colOff>238125</xdr:colOff>
      <xdr:row>76</xdr:row>
      <xdr:rowOff>8813</xdr:rowOff>
    </xdr:to>
    <xdr:sp macro="" textlink="">
      <xdr:nvSpPr>
        <xdr:cNvPr id="846" name="円/楕円 845"/>
        <xdr:cNvSpPr/>
      </xdr:nvSpPr>
      <xdr:spPr>
        <a:xfrm>
          <a:off x="22110700" y="1293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101540</xdr:rowOff>
    </xdr:from>
    <xdr:ext cx="534377" cy="259045"/>
    <xdr:sp macro="" textlink="">
      <xdr:nvSpPr>
        <xdr:cNvPr id="847" name="繰出金該当値テキスト"/>
        <xdr:cNvSpPr txBox="1"/>
      </xdr:nvSpPr>
      <xdr:spPr>
        <a:xfrm>
          <a:off x="22212300" y="1278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77,306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74714</xdr:rowOff>
    </xdr:from>
    <xdr:to>
      <xdr:col>31</xdr:col>
      <xdr:colOff>85725</xdr:colOff>
      <xdr:row>76</xdr:row>
      <xdr:rowOff>4865</xdr:rowOff>
    </xdr:to>
    <xdr:sp macro="" textlink="">
      <xdr:nvSpPr>
        <xdr:cNvPr id="848" name="円/楕円 847"/>
        <xdr:cNvSpPr/>
      </xdr:nvSpPr>
      <xdr:spPr>
        <a:xfrm>
          <a:off x="21272500" y="1293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21391</xdr:rowOff>
    </xdr:from>
    <xdr:ext cx="534377" cy="259045"/>
    <xdr:sp macro="" textlink="">
      <xdr:nvSpPr>
        <xdr:cNvPr id="849" name="テキスト ボックス 848"/>
        <xdr:cNvSpPr txBox="1"/>
      </xdr:nvSpPr>
      <xdr:spPr>
        <a:xfrm>
          <a:off x="21056111" y="127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77,617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134569</xdr:rowOff>
    </xdr:from>
    <xdr:to>
      <xdr:col>29</xdr:col>
      <xdr:colOff>568325</xdr:colOff>
      <xdr:row>76</xdr:row>
      <xdr:rowOff>64719</xdr:rowOff>
    </xdr:to>
    <xdr:sp macro="" textlink="">
      <xdr:nvSpPr>
        <xdr:cNvPr id="850" name="円/楕円 849"/>
        <xdr:cNvSpPr/>
      </xdr:nvSpPr>
      <xdr:spPr>
        <a:xfrm>
          <a:off x="20383500" y="129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81246</xdr:rowOff>
    </xdr:from>
    <xdr:ext cx="534377" cy="259045"/>
    <xdr:sp macro="" textlink="">
      <xdr:nvSpPr>
        <xdr:cNvPr id="851" name="テキスト ボックス 850"/>
        <xdr:cNvSpPr txBox="1"/>
      </xdr:nvSpPr>
      <xdr:spPr>
        <a:xfrm>
          <a:off x="20167111" y="1276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72,904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143332</xdr:rowOff>
    </xdr:from>
    <xdr:to>
      <xdr:col>28</xdr:col>
      <xdr:colOff>365125</xdr:colOff>
      <xdr:row>76</xdr:row>
      <xdr:rowOff>73482</xdr:rowOff>
    </xdr:to>
    <xdr:sp macro="" textlink="">
      <xdr:nvSpPr>
        <xdr:cNvPr id="852" name="円/楕円 851"/>
        <xdr:cNvSpPr/>
      </xdr:nvSpPr>
      <xdr:spPr>
        <a:xfrm>
          <a:off x="19494500" y="1300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90009</xdr:rowOff>
    </xdr:from>
    <xdr:ext cx="534377" cy="259045"/>
    <xdr:sp macro="" textlink="">
      <xdr:nvSpPr>
        <xdr:cNvPr id="853" name="テキスト ボックス 852"/>
        <xdr:cNvSpPr txBox="1"/>
      </xdr:nvSpPr>
      <xdr:spPr>
        <a:xfrm>
          <a:off x="19278111" y="1277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72,214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35928</xdr:rowOff>
    </xdr:from>
    <xdr:to>
      <xdr:col>27</xdr:col>
      <xdr:colOff>161925</xdr:colOff>
      <xdr:row>75</xdr:row>
      <xdr:rowOff>137528</xdr:rowOff>
    </xdr:to>
    <xdr:sp macro="" textlink="">
      <xdr:nvSpPr>
        <xdr:cNvPr id="854" name="円/楕円 853"/>
        <xdr:cNvSpPr/>
      </xdr:nvSpPr>
      <xdr:spPr>
        <a:xfrm>
          <a:off x="18605500" y="1289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154055</xdr:rowOff>
    </xdr:from>
    <xdr:ext cx="534377" cy="259045"/>
    <xdr:sp macro="" textlink="">
      <xdr:nvSpPr>
        <xdr:cNvPr id="855" name="テキスト ボックス 854"/>
        <xdr:cNvSpPr txBox="1"/>
      </xdr:nvSpPr>
      <xdr:spPr>
        <a:xfrm>
          <a:off x="18389111" y="1266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性質別歳出決算にかかる住民一人当たりのコストについて、類似団体と比較した本村の特徴としては人件費が高いことと扶助費が低いことがあげられる。人件費については、特別会計や一部事務組合に人件費をほとんど充てておらず、普通会計からの支出となっていることが要因といえる。今後は、行政サービスの低下とならないよう業務の最適化を実施し、「明日香村定員適正化計画」に基づき、平成</a:t>
          </a:r>
          <a:r>
            <a:rPr kumimoji="1" lang="en-US" altLang="ja-JP" sz="1400">
              <a:latin typeface="ＭＳ Ｐゴシック"/>
            </a:rPr>
            <a:t>31</a:t>
          </a:r>
          <a:r>
            <a:rPr kumimoji="1" lang="ja-JP" altLang="en-US" sz="1400">
              <a:latin typeface="ＭＳ Ｐゴシック"/>
            </a:rPr>
            <a:t>年度まで職員</a:t>
          </a:r>
          <a:r>
            <a:rPr kumimoji="1" lang="en-US" altLang="ja-JP" sz="1400">
              <a:latin typeface="ＭＳ Ｐゴシック"/>
            </a:rPr>
            <a:t>90</a:t>
          </a:r>
          <a:r>
            <a:rPr kumimoji="1" lang="ja-JP" altLang="en-US" sz="1400">
              <a:latin typeface="ＭＳ Ｐゴシック"/>
            </a:rPr>
            <a:t>人体制の維持を目指し、人件費の抑制に努める。また扶助費については、低い水準となっているものの、今後は扶助費そのものの増加が想定されることから、適正な各給付事業の運営に努める。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奈良県明日香村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5,707
5,682
24.10
3,916,985
3,492,188
286,997
2,087,685
2,708,834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33.3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3683</xdr:rowOff>
    </xdr:from>
    <xdr:to>
      <xdr:col>6</xdr:col>
      <xdr:colOff>511175</xdr:colOff>
      <xdr:row>35</xdr:row>
      <xdr:rowOff>52578</xdr:rowOff>
    </xdr:to>
    <xdr:cxnSp macro="">
      <xdr:nvCxnSpPr>
        <xdr:cNvPr id="61" name="直線コネクタ 60"/>
        <xdr:cNvCxnSpPr/>
      </xdr:nvCxnSpPr>
      <xdr:spPr>
        <a:xfrm>
          <a:off x="3797300" y="6004433"/>
          <a:ext cx="8382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166370</xdr:rowOff>
    </xdr:from>
    <xdr:to>
      <xdr:col>5</xdr:col>
      <xdr:colOff>358775</xdr:colOff>
      <xdr:row>35</xdr:row>
      <xdr:rowOff>3683</xdr:rowOff>
    </xdr:to>
    <xdr:cxnSp macro="">
      <xdr:nvCxnSpPr>
        <xdr:cNvPr id="64" name="直線コネクタ 63"/>
        <xdr:cNvCxnSpPr/>
      </xdr:nvCxnSpPr>
      <xdr:spPr>
        <a:xfrm>
          <a:off x="2908300" y="599567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166370</xdr:rowOff>
    </xdr:from>
    <xdr:to>
      <xdr:col>4</xdr:col>
      <xdr:colOff>155575</xdr:colOff>
      <xdr:row>36</xdr:row>
      <xdr:rowOff>24765</xdr:rowOff>
    </xdr:to>
    <xdr:cxnSp macro="">
      <xdr:nvCxnSpPr>
        <xdr:cNvPr id="67" name="直線コネクタ 66"/>
        <xdr:cNvCxnSpPr/>
      </xdr:nvCxnSpPr>
      <xdr:spPr>
        <a:xfrm flipV="1">
          <a:off x="2019300" y="5995670"/>
          <a:ext cx="889000" cy="2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10795</xdr:rowOff>
    </xdr:from>
    <xdr:to>
      <xdr:col>2</xdr:col>
      <xdr:colOff>638175</xdr:colOff>
      <xdr:row>36</xdr:row>
      <xdr:rowOff>24765</xdr:rowOff>
    </xdr:to>
    <xdr:cxnSp macro="">
      <xdr:nvCxnSpPr>
        <xdr:cNvPr id="70" name="直線コネクタ 69"/>
        <xdr:cNvCxnSpPr/>
      </xdr:nvCxnSpPr>
      <xdr:spPr>
        <a:xfrm>
          <a:off x="1130300" y="6182995"/>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1778</xdr:rowOff>
    </xdr:from>
    <xdr:to>
      <xdr:col>6</xdr:col>
      <xdr:colOff>561975</xdr:colOff>
      <xdr:row>35</xdr:row>
      <xdr:rowOff>103378</xdr:rowOff>
    </xdr:to>
    <xdr:sp macro="" textlink="">
      <xdr:nvSpPr>
        <xdr:cNvPr id="80" name="円/楕円 79"/>
        <xdr:cNvSpPr/>
      </xdr:nvSpPr>
      <xdr:spPr>
        <a:xfrm>
          <a:off x="4584700" y="60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24655</xdr:rowOff>
    </xdr:from>
    <xdr:ext cx="534377" cy="259045"/>
    <xdr:sp macro="" textlink="">
      <xdr:nvSpPr>
        <xdr:cNvPr id="81" name="議会費該当値テキスト"/>
        <xdr:cNvSpPr txBox="1"/>
      </xdr:nvSpPr>
      <xdr:spPr>
        <a:xfrm>
          <a:off x="4686300" y="585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124333</xdr:rowOff>
    </xdr:from>
    <xdr:to>
      <xdr:col>5</xdr:col>
      <xdr:colOff>409575</xdr:colOff>
      <xdr:row>35</xdr:row>
      <xdr:rowOff>54483</xdr:rowOff>
    </xdr:to>
    <xdr:sp macro="" textlink="">
      <xdr:nvSpPr>
        <xdr:cNvPr id="82" name="円/楕円 81"/>
        <xdr:cNvSpPr/>
      </xdr:nvSpPr>
      <xdr:spPr>
        <a:xfrm>
          <a:off x="37465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71010</xdr:rowOff>
    </xdr:from>
    <xdr:ext cx="534377" cy="259045"/>
    <xdr:sp macro="" textlink="">
      <xdr:nvSpPr>
        <xdr:cNvPr id="83" name="テキスト ボックス 82"/>
        <xdr:cNvSpPr txBox="1"/>
      </xdr:nvSpPr>
      <xdr:spPr>
        <a:xfrm>
          <a:off x="3530111" y="57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115570</xdr:rowOff>
    </xdr:from>
    <xdr:to>
      <xdr:col>4</xdr:col>
      <xdr:colOff>206375</xdr:colOff>
      <xdr:row>35</xdr:row>
      <xdr:rowOff>45720</xdr:rowOff>
    </xdr:to>
    <xdr:sp macro="" textlink="">
      <xdr:nvSpPr>
        <xdr:cNvPr id="84" name="円/楕円 83"/>
        <xdr:cNvSpPr/>
      </xdr:nvSpPr>
      <xdr:spPr>
        <a:xfrm>
          <a:off x="2857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62247</xdr:rowOff>
    </xdr:from>
    <xdr:ext cx="534377" cy="259045"/>
    <xdr:sp macro="" textlink="">
      <xdr:nvSpPr>
        <xdr:cNvPr id="85" name="テキスト ボックス 84"/>
        <xdr:cNvSpPr txBox="1"/>
      </xdr:nvSpPr>
      <xdr:spPr>
        <a:xfrm>
          <a:off x="2641111" y="572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145415</xdr:rowOff>
    </xdr:from>
    <xdr:to>
      <xdr:col>3</xdr:col>
      <xdr:colOff>3175</xdr:colOff>
      <xdr:row>36</xdr:row>
      <xdr:rowOff>75565</xdr:rowOff>
    </xdr:to>
    <xdr:sp macro="" textlink="">
      <xdr:nvSpPr>
        <xdr:cNvPr id="86" name="円/楕円 85"/>
        <xdr:cNvSpPr/>
      </xdr:nvSpPr>
      <xdr:spPr>
        <a:xfrm>
          <a:off x="1968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92092</xdr:rowOff>
    </xdr:from>
    <xdr:ext cx="534377" cy="259045"/>
    <xdr:sp macro="" textlink="">
      <xdr:nvSpPr>
        <xdr:cNvPr id="87" name="テキスト ボックス 86"/>
        <xdr:cNvSpPr txBox="1"/>
      </xdr:nvSpPr>
      <xdr:spPr>
        <a:xfrm>
          <a:off x="1752111" y="592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131445</xdr:rowOff>
    </xdr:from>
    <xdr:to>
      <xdr:col>1</xdr:col>
      <xdr:colOff>485775</xdr:colOff>
      <xdr:row>36</xdr:row>
      <xdr:rowOff>61595</xdr:rowOff>
    </xdr:to>
    <xdr:sp macro="" textlink="">
      <xdr:nvSpPr>
        <xdr:cNvPr id="88" name="円/楕円 87"/>
        <xdr:cNvSpPr/>
      </xdr:nvSpPr>
      <xdr:spPr>
        <a:xfrm>
          <a:off x="1079500" y="61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78122</xdr:rowOff>
    </xdr:from>
    <xdr:ext cx="534377" cy="259045"/>
    <xdr:sp macro="" textlink="">
      <xdr:nvSpPr>
        <xdr:cNvPr id="89" name="テキスト ボックス 88"/>
        <xdr:cNvSpPr txBox="1"/>
      </xdr:nvSpPr>
      <xdr:spPr>
        <a:xfrm>
          <a:off x="863111" y="59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26569</xdr:rowOff>
    </xdr:from>
    <xdr:to>
      <xdr:col>6</xdr:col>
      <xdr:colOff>511175</xdr:colOff>
      <xdr:row>58</xdr:row>
      <xdr:rowOff>45710</xdr:rowOff>
    </xdr:to>
    <xdr:cxnSp macro="">
      <xdr:nvCxnSpPr>
        <xdr:cNvPr id="120" name="直線コネクタ 119"/>
        <xdr:cNvCxnSpPr/>
      </xdr:nvCxnSpPr>
      <xdr:spPr>
        <a:xfrm flipV="1">
          <a:off x="3797300" y="9970669"/>
          <a:ext cx="838200" cy="1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45710</xdr:rowOff>
    </xdr:from>
    <xdr:to>
      <xdr:col>5</xdr:col>
      <xdr:colOff>358775</xdr:colOff>
      <xdr:row>58</xdr:row>
      <xdr:rowOff>98999</xdr:rowOff>
    </xdr:to>
    <xdr:cxnSp macro="">
      <xdr:nvCxnSpPr>
        <xdr:cNvPr id="123" name="直線コネクタ 122"/>
        <xdr:cNvCxnSpPr/>
      </xdr:nvCxnSpPr>
      <xdr:spPr>
        <a:xfrm flipV="1">
          <a:off x="2908300" y="9989810"/>
          <a:ext cx="889000" cy="5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50128</xdr:rowOff>
    </xdr:from>
    <xdr:to>
      <xdr:col>4</xdr:col>
      <xdr:colOff>155575</xdr:colOff>
      <xdr:row>58</xdr:row>
      <xdr:rowOff>98999</xdr:rowOff>
    </xdr:to>
    <xdr:cxnSp macro="">
      <xdr:nvCxnSpPr>
        <xdr:cNvPr id="126" name="直線コネクタ 125"/>
        <xdr:cNvCxnSpPr/>
      </xdr:nvCxnSpPr>
      <xdr:spPr>
        <a:xfrm>
          <a:off x="2019300" y="9994228"/>
          <a:ext cx="889000" cy="4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50128</xdr:rowOff>
    </xdr:from>
    <xdr:to>
      <xdr:col>2</xdr:col>
      <xdr:colOff>638175</xdr:colOff>
      <xdr:row>58</xdr:row>
      <xdr:rowOff>128771</xdr:rowOff>
    </xdr:to>
    <xdr:cxnSp macro="">
      <xdr:nvCxnSpPr>
        <xdr:cNvPr id="129" name="直線コネクタ 128"/>
        <xdr:cNvCxnSpPr/>
      </xdr:nvCxnSpPr>
      <xdr:spPr>
        <a:xfrm flipV="1">
          <a:off x="1130300" y="9994228"/>
          <a:ext cx="889000" cy="7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106091</xdr:rowOff>
    </xdr:from>
    <xdr:ext cx="599010" cy="259045"/>
    <xdr:sp macro="" textlink="">
      <xdr:nvSpPr>
        <xdr:cNvPr id="131" name="テキスト ボックス 130"/>
        <xdr:cNvSpPr txBox="1"/>
      </xdr:nvSpPr>
      <xdr:spPr>
        <a:xfrm>
          <a:off x="1719794" y="1005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147219</xdr:rowOff>
    </xdr:from>
    <xdr:to>
      <xdr:col>6</xdr:col>
      <xdr:colOff>561975</xdr:colOff>
      <xdr:row>58</xdr:row>
      <xdr:rowOff>77369</xdr:rowOff>
    </xdr:to>
    <xdr:sp macro="" textlink="">
      <xdr:nvSpPr>
        <xdr:cNvPr id="139" name="円/楕円 138"/>
        <xdr:cNvSpPr/>
      </xdr:nvSpPr>
      <xdr:spPr>
        <a:xfrm>
          <a:off x="4584700" y="99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125646</xdr:rowOff>
    </xdr:from>
    <xdr:ext cx="599010" cy="259045"/>
    <xdr:sp macro="" textlink="">
      <xdr:nvSpPr>
        <xdr:cNvPr id="140" name="総務費該当値テキスト"/>
        <xdr:cNvSpPr txBox="1"/>
      </xdr:nvSpPr>
      <xdr:spPr>
        <a:xfrm>
          <a:off x="4686300" y="989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166360</xdr:rowOff>
    </xdr:from>
    <xdr:to>
      <xdr:col>5</xdr:col>
      <xdr:colOff>409575</xdr:colOff>
      <xdr:row>58</xdr:row>
      <xdr:rowOff>96510</xdr:rowOff>
    </xdr:to>
    <xdr:sp macro="" textlink="">
      <xdr:nvSpPr>
        <xdr:cNvPr id="141" name="円/楕円 140"/>
        <xdr:cNvSpPr/>
      </xdr:nvSpPr>
      <xdr:spPr>
        <a:xfrm>
          <a:off x="3746500" y="99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87637</xdr:rowOff>
    </xdr:from>
    <xdr:ext cx="599010" cy="259045"/>
    <xdr:sp macro="" textlink="">
      <xdr:nvSpPr>
        <xdr:cNvPr id="142" name="テキスト ボックス 141"/>
        <xdr:cNvSpPr txBox="1"/>
      </xdr:nvSpPr>
      <xdr:spPr>
        <a:xfrm>
          <a:off x="3497794" y="1003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137,562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48199</xdr:rowOff>
    </xdr:from>
    <xdr:to>
      <xdr:col>4</xdr:col>
      <xdr:colOff>206375</xdr:colOff>
      <xdr:row>58</xdr:row>
      <xdr:rowOff>149799</xdr:rowOff>
    </xdr:to>
    <xdr:sp macro="" textlink="">
      <xdr:nvSpPr>
        <xdr:cNvPr id="143" name="円/楕円 142"/>
        <xdr:cNvSpPr/>
      </xdr:nvSpPr>
      <xdr:spPr>
        <a:xfrm>
          <a:off x="2857500" y="99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140926</xdr:rowOff>
    </xdr:from>
    <xdr:ext cx="599010" cy="259045"/>
    <xdr:sp macro="" textlink="">
      <xdr:nvSpPr>
        <xdr:cNvPr id="144" name="テキスト ボックス 143"/>
        <xdr:cNvSpPr txBox="1"/>
      </xdr:nvSpPr>
      <xdr:spPr>
        <a:xfrm>
          <a:off x="2608794" y="100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170778</xdr:rowOff>
    </xdr:from>
    <xdr:to>
      <xdr:col>3</xdr:col>
      <xdr:colOff>3175</xdr:colOff>
      <xdr:row>58</xdr:row>
      <xdr:rowOff>100928</xdr:rowOff>
    </xdr:to>
    <xdr:sp macro="" textlink="">
      <xdr:nvSpPr>
        <xdr:cNvPr id="145" name="円/楕円 144"/>
        <xdr:cNvSpPr/>
      </xdr:nvSpPr>
      <xdr:spPr>
        <a:xfrm>
          <a:off x="1968500" y="99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117455</xdr:rowOff>
    </xdr:from>
    <xdr:ext cx="599010" cy="259045"/>
    <xdr:sp macro="" textlink="">
      <xdr:nvSpPr>
        <xdr:cNvPr id="146" name="テキスト ボックス 145"/>
        <xdr:cNvSpPr txBox="1"/>
      </xdr:nvSpPr>
      <xdr:spPr>
        <a:xfrm>
          <a:off x="1719794" y="971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134,856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77971</xdr:rowOff>
    </xdr:from>
    <xdr:to>
      <xdr:col>1</xdr:col>
      <xdr:colOff>485775</xdr:colOff>
      <xdr:row>59</xdr:row>
      <xdr:rowOff>8121</xdr:rowOff>
    </xdr:to>
    <xdr:sp macro="" textlink="">
      <xdr:nvSpPr>
        <xdr:cNvPr id="147" name="円/楕円 146"/>
        <xdr:cNvSpPr/>
      </xdr:nvSpPr>
      <xdr:spPr>
        <a:xfrm>
          <a:off x="1079500" y="100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170698</xdr:rowOff>
    </xdr:from>
    <xdr:ext cx="534377" cy="259045"/>
    <xdr:sp macro="" textlink="">
      <xdr:nvSpPr>
        <xdr:cNvPr id="148" name="テキスト ボックス 147"/>
        <xdr:cNvSpPr txBox="1"/>
      </xdr:nvSpPr>
      <xdr:spPr>
        <a:xfrm>
          <a:off x="863111" y="1011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11663</xdr:rowOff>
    </xdr:from>
    <xdr:to>
      <xdr:col>6</xdr:col>
      <xdr:colOff>511175</xdr:colOff>
      <xdr:row>78</xdr:row>
      <xdr:rowOff>41870</xdr:rowOff>
    </xdr:to>
    <xdr:cxnSp macro="">
      <xdr:nvCxnSpPr>
        <xdr:cNvPr id="180" name="直線コネクタ 179"/>
        <xdr:cNvCxnSpPr/>
      </xdr:nvCxnSpPr>
      <xdr:spPr>
        <a:xfrm flipV="1">
          <a:off x="3797300" y="13384763"/>
          <a:ext cx="83820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79643</xdr:rowOff>
    </xdr:from>
    <xdr:to>
      <xdr:col>5</xdr:col>
      <xdr:colOff>358775</xdr:colOff>
      <xdr:row>78</xdr:row>
      <xdr:rowOff>41870</xdr:rowOff>
    </xdr:to>
    <xdr:cxnSp macro="">
      <xdr:nvCxnSpPr>
        <xdr:cNvPr id="183" name="直線コネクタ 182"/>
        <xdr:cNvCxnSpPr/>
      </xdr:nvCxnSpPr>
      <xdr:spPr>
        <a:xfrm>
          <a:off x="2908300" y="13281293"/>
          <a:ext cx="889000" cy="13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79643</xdr:rowOff>
    </xdr:from>
    <xdr:to>
      <xdr:col>4</xdr:col>
      <xdr:colOff>155575</xdr:colOff>
      <xdr:row>79</xdr:row>
      <xdr:rowOff>614</xdr:rowOff>
    </xdr:to>
    <xdr:cxnSp macro="">
      <xdr:nvCxnSpPr>
        <xdr:cNvPr id="186" name="直線コネクタ 185"/>
        <xdr:cNvCxnSpPr/>
      </xdr:nvCxnSpPr>
      <xdr:spPr>
        <a:xfrm flipV="1">
          <a:off x="2019300" y="13281293"/>
          <a:ext cx="889000" cy="26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614</xdr:rowOff>
    </xdr:from>
    <xdr:to>
      <xdr:col>2</xdr:col>
      <xdr:colOff>638175</xdr:colOff>
      <xdr:row>79</xdr:row>
      <xdr:rowOff>35012</xdr:rowOff>
    </xdr:to>
    <xdr:cxnSp macro="">
      <xdr:nvCxnSpPr>
        <xdr:cNvPr id="189" name="直線コネクタ 188"/>
        <xdr:cNvCxnSpPr/>
      </xdr:nvCxnSpPr>
      <xdr:spPr>
        <a:xfrm flipV="1">
          <a:off x="1130300" y="13545164"/>
          <a:ext cx="889000" cy="3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132313</xdr:rowOff>
    </xdr:from>
    <xdr:to>
      <xdr:col>6</xdr:col>
      <xdr:colOff>561975</xdr:colOff>
      <xdr:row>78</xdr:row>
      <xdr:rowOff>62463</xdr:rowOff>
    </xdr:to>
    <xdr:sp macro="" textlink="">
      <xdr:nvSpPr>
        <xdr:cNvPr id="199" name="円/楕円 198"/>
        <xdr:cNvSpPr/>
      </xdr:nvSpPr>
      <xdr:spPr>
        <a:xfrm>
          <a:off x="4584700" y="1333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47240</xdr:rowOff>
    </xdr:from>
    <xdr:ext cx="599010" cy="259045"/>
    <xdr:sp macro="" textlink="">
      <xdr:nvSpPr>
        <xdr:cNvPr id="200" name="民生費該当値テキスト"/>
        <xdr:cNvSpPr txBox="1"/>
      </xdr:nvSpPr>
      <xdr:spPr>
        <a:xfrm>
          <a:off x="4686300" y="1324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113,762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162520</xdr:rowOff>
    </xdr:from>
    <xdr:to>
      <xdr:col>5</xdr:col>
      <xdr:colOff>409575</xdr:colOff>
      <xdr:row>78</xdr:row>
      <xdr:rowOff>92670</xdr:rowOff>
    </xdr:to>
    <xdr:sp macro="" textlink="">
      <xdr:nvSpPr>
        <xdr:cNvPr id="201" name="円/楕円 200"/>
        <xdr:cNvSpPr/>
      </xdr:nvSpPr>
      <xdr:spPr>
        <a:xfrm>
          <a:off x="3746500" y="1336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83797</xdr:rowOff>
    </xdr:from>
    <xdr:ext cx="599010" cy="259045"/>
    <xdr:sp macro="" textlink="">
      <xdr:nvSpPr>
        <xdr:cNvPr id="202" name="テキスト ボックス 201"/>
        <xdr:cNvSpPr txBox="1"/>
      </xdr:nvSpPr>
      <xdr:spPr>
        <a:xfrm>
          <a:off x="3497794" y="134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28843</xdr:rowOff>
    </xdr:from>
    <xdr:to>
      <xdr:col>4</xdr:col>
      <xdr:colOff>206375</xdr:colOff>
      <xdr:row>77</xdr:row>
      <xdr:rowOff>130443</xdr:rowOff>
    </xdr:to>
    <xdr:sp macro="" textlink="">
      <xdr:nvSpPr>
        <xdr:cNvPr id="203" name="円/楕円 202"/>
        <xdr:cNvSpPr/>
      </xdr:nvSpPr>
      <xdr:spPr>
        <a:xfrm>
          <a:off x="2857500" y="132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121570</xdr:rowOff>
    </xdr:from>
    <xdr:ext cx="599010" cy="259045"/>
    <xdr:sp macro="" textlink="">
      <xdr:nvSpPr>
        <xdr:cNvPr id="204" name="テキスト ボックス 203"/>
        <xdr:cNvSpPr txBox="1"/>
      </xdr:nvSpPr>
      <xdr:spPr>
        <a:xfrm>
          <a:off x="2608794" y="1332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121264</xdr:rowOff>
    </xdr:from>
    <xdr:to>
      <xdr:col>3</xdr:col>
      <xdr:colOff>3175</xdr:colOff>
      <xdr:row>79</xdr:row>
      <xdr:rowOff>51414</xdr:rowOff>
    </xdr:to>
    <xdr:sp macro="" textlink="">
      <xdr:nvSpPr>
        <xdr:cNvPr id="205" name="円/楕円 204"/>
        <xdr:cNvSpPr/>
      </xdr:nvSpPr>
      <xdr:spPr>
        <a:xfrm>
          <a:off x="1968500" y="134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42541</xdr:rowOff>
    </xdr:from>
    <xdr:ext cx="534377" cy="259045"/>
    <xdr:sp macro="" textlink="">
      <xdr:nvSpPr>
        <xdr:cNvPr id="206" name="テキスト ボックス 205"/>
        <xdr:cNvSpPr txBox="1"/>
      </xdr:nvSpPr>
      <xdr:spPr>
        <a:xfrm>
          <a:off x="1752111" y="1358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155662</xdr:rowOff>
    </xdr:from>
    <xdr:to>
      <xdr:col>1</xdr:col>
      <xdr:colOff>485775</xdr:colOff>
      <xdr:row>79</xdr:row>
      <xdr:rowOff>85812</xdr:rowOff>
    </xdr:to>
    <xdr:sp macro="" textlink="">
      <xdr:nvSpPr>
        <xdr:cNvPr id="207" name="円/楕円 206"/>
        <xdr:cNvSpPr/>
      </xdr:nvSpPr>
      <xdr:spPr>
        <a:xfrm>
          <a:off x="1079500" y="1352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76939</xdr:rowOff>
    </xdr:from>
    <xdr:ext cx="534377" cy="259045"/>
    <xdr:sp macro="" textlink="">
      <xdr:nvSpPr>
        <xdr:cNvPr id="208" name="テキスト ボックス 207"/>
        <xdr:cNvSpPr txBox="1"/>
      </xdr:nvSpPr>
      <xdr:spPr>
        <a:xfrm>
          <a:off x="863111" y="1362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114939</xdr:rowOff>
    </xdr:from>
    <xdr:to>
      <xdr:col>6</xdr:col>
      <xdr:colOff>511175</xdr:colOff>
      <xdr:row>97</xdr:row>
      <xdr:rowOff>128572</xdr:rowOff>
    </xdr:to>
    <xdr:cxnSp macro="">
      <xdr:nvCxnSpPr>
        <xdr:cNvPr id="235" name="直線コネクタ 234"/>
        <xdr:cNvCxnSpPr/>
      </xdr:nvCxnSpPr>
      <xdr:spPr>
        <a:xfrm>
          <a:off x="3797300" y="16745589"/>
          <a:ext cx="838200" cy="1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114939</xdr:rowOff>
    </xdr:from>
    <xdr:to>
      <xdr:col>5</xdr:col>
      <xdr:colOff>358775</xdr:colOff>
      <xdr:row>97</xdr:row>
      <xdr:rowOff>127242</xdr:rowOff>
    </xdr:to>
    <xdr:cxnSp macro="">
      <xdr:nvCxnSpPr>
        <xdr:cNvPr id="238" name="直線コネクタ 237"/>
        <xdr:cNvCxnSpPr/>
      </xdr:nvCxnSpPr>
      <xdr:spPr>
        <a:xfrm flipV="1">
          <a:off x="2908300" y="16745589"/>
          <a:ext cx="889000" cy="1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127242</xdr:rowOff>
    </xdr:from>
    <xdr:to>
      <xdr:col>4</xdr:col>
      <xdr:colOff>155575</xdr:colOff>
      <xdr:row>97</xdr:row>
      <xdr:rowOff>139402</xdr:rowOff>
    </xdr:to>
    <xdr:cxnSp macro="">
      <xdr:nvCxnSpPr>
        <xdr:cNvPr id="241" name="直線コネクタ 240"/>
        <xdr:cNvCxnSpPr/>
      </xdr:nvCxnSpPr>
      <xdr:spPr>
        <a:xfrm flipV="1">
          <a:off x="2019300" y="16757892"/>
          <a:ext cx="8890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139402</xdr:rowOff>
    </xdr:from>
    <xdr:to>
      <xdr:col>2</xdr:col>
      <xdr:colOff>638175</xdr:colOff>
      <xdr:row>97</xdr:row>
      <xdr:rowOff>144560</xdr:rowOff>
    </xdr:to>
    <xdr:cxnSp macro="">
      <xdr:nvCxnSpPr>
        <xdr:cNvPr id="244" name="直線コネクタ 243"/>
        <xdr:cNvCxnSpPr/>
      </xdr:nvCxnSpPr>
      <xdr:spPr>
        <a:xfrm flipV="1">
          <a:off x="1130300" y="16770052"/>
          <a:ext cx="889000" cy="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77772</xdr:rowOff>
    </xdr:from>
    <xdr:to>
      <xdr:col>6</xdr:col>
      <xdr:colOff>561975</xdr:colOff>
      <xdr:row>98</xdr:row>
      <xdr:rowOff>7922</xdr:rowOff>
    </xdr:to>
    <xdr:sp macro="" textlink="">
      <xdr:nvSpPr>
        <xdr:cNvPr id="254" name="円/楕円 253"/>
        <xdr:cNvSpPr/>
      </xdr:nvSpPr>
      <xdr:spPr>
        <a:xfrm>
          <a:off x="4584700" y="167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164149</xdr:rowOff>
    </xdr:from>
    <xdr:ext cx="534377" cy="259045"/>
    <xdr:sp macro="" textlink="">
      <xdr:nvSpPr>
        <xdr:cNvPr id="255" name="衛生費該当値テキスト"/>
        <xdr:cNvSpPr txBox="1"/>
      </xdr:nvSpPr>
      <xdr:spPr>
        <a:xfrm>
          <a:off x="4686300" y="166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39,934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64139</xdr:rowOff>
    </xdr:from>
    <xdr:to>
      <xdr:col>5</xdr:col>
      <xdr:colOff>409575</xdr:colOff>
      <xdr:row>97</xdr:row>
      <xdr:rowOff>165739</xdr:rowOff>
    </xdr:to>
    <xdr:sp macro="" textlink="">
      <xdr:nvSpPr>
        <xdr:cNvPr id="256" name="円/楕円 255"/>
        <xdr:cNvSpPr/>
      </xdr:nvSpPr>
      <xdr:spPr>
        <a:xfrm>
          <a:off x="3746500" y="166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156866</xdr:rowOff>
    </xdr:from>
    <xdr:ext cx="534377" cy="259045"/>
    <xdr:sp macro="" textlink="">
      <xdr:nvSpPr>
        <xdr:cNvPr id="257" name="テキスト ボックス 256"/>
        <xdr:cNvSpPr txBox="1"/>
      </xdr:nvSpPr>
      <xdr:spPr>
        <a:xfrm>
          <a:off x="3530111" y="1678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76442</xdr:rowOff>
    </xdr:from>
    <xdr:to>
      <xdr:col>4</xdr:col>
      <xdr:colOff>206375</xdr:colOff>
      <xdr:row>98</xdr:row>
      <xdr:rowOff>6592</xdr:rowOff>
    </xdr:to>
    <xdr:sp macro="" textlink="">
      <xdr:nvSpPr>
        <xdr:cNvPr id="258" name="円/楕円 257"/>
        <xdr:cNvSpPr/>
      </xdr:nvSpPr>
      <xdr:spPr>
        <a:xfrm>
          <a:off x="2857500" y="167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169169</xdr:rowOff>
    </xdr:from>
    <xdr:ext cx="534377" cy="259045"/>
    <xdr:sp macro="" textlink="">
      <xdr:nvSpPr>
        <xdr:cNvPr id="259" name="テキスト ボックス 258"/>
        <xdr:cNvSpPr txBox="1"/>
      </xdr:nvSpPr>
      <xdr:spPr>
        <a:xfrm>
          <a:off x="2641111" y="1679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40,225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88602</xdr:rowOff>
    </xdr:from>
    <xdr:to>
      <xdr:col>3</xdr:col>
      <xdr:colOff>3175</xdr:colOff>
      <xdr:row>98</xdr:row>
      <xdr:rowOff>18752</xdr:rowOff>
    </xdr:to>
    <xdr:sp macro="" textlink="">
      <xdr:nvSpPr>
        <xdr:cNvPr id="260" name="円/楕円 259"/>
        <xdr:cNvSpPr/>
      </xdr:nvSpPr>
      <xdr:spPr>
        <a:xfrm>
          <a:off x="1968500" y="167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9879</xdr:rowOff>
    </xdr:from>
    <xdr:ext cx="534377" cy="259045"/>
    <xdr:sp macro="" textlink="">
      <xdr:nvSpPr>
        <xdr:cNvPr id="261" name="テキスト ボックス 260"/>
        <xdr:cNvSpPr txBox="1"/>
      </xdr:nvSpPr>
      <xdr:spPr>
        <a:xfrm>
          <a:off x="1752111" y="1681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93760</xdr:rowOff>
    </xdr:from>
    <xdr:to>
      <xdr:col>1</xdr:col>
      <xdr:colOff>485775</xdr:colOff>
      <xdr:row>98</xdr:row>
      <xdr:rowOff>23910</xdr:rowOff>
    </xdr:to>
    <xdr:sp macro="" textlink="">
      <xdr:nvSpPr>
        <xdr:cNvPr id="262" name="円/楕円 261"/>
        <xdr:cNvSpPr/>
      </xdr:nvSpPr>
      <xdr:spPr>
        <a:xfrm>
          <a:off x="1079500" y="167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15037</xdr:rowOff>
    </xdr:from>
    <xdr:ext cx="534377" cy="259045"/>
    <xdr:sp macro="" textlink="">
      <xdr:nvSpPr>
        <xdr:cNvPr id="263" name="テキスト ボックス 262"/>
        <xdr:cNvSpPr txBox="1"/>
      </xdr:nvSpPr>
      <xdr:spPr>
        <a:xfrm>
          <a:off x="863111" y="1681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72796</xdr:rowOff>
    </xdr:from>
    <xdr:to>
      <xdr:col>14</xdr:col>
      <xdr:colOff>28575</xdr:colOff>
      <xdr:row>39</xdr:row>
      <xdr:rowOff>44450</xdr:rowOff>
    </xdr:to>
    <xdr:cxnSp macro="">
      <xdr:nvCxnSpPr>
        <xdr:cNvPr id="295" name="直線コネクタ 294"/>
        <xdr:cNvCxnSpPr/>
      </xdr:nvCxnSpPr>
      <xdr:spPr>
        <a:xfrm>
          <a:off x="8750300" y="6416446"/>
          <a:ext cx="889000" cy="3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72796</xdr:rowOff>
    </xdr:from>
    <xdr:to>
      <xdr:col>12</xdr:col>
      <xdr:colOff>511175</xdr:colOff>
      <xdr:row>37</xdr:row>
      <xdr:rowOff>119507</xdr:rowOff>
    </xdr:to>
    <xdr:cxnSp macro="">
      <xdr:nvCxnSpPr>
        <xdr:cNvPr id="298" name="直線コネクタ 297"/>
        <xdr:cNvCxnSpPr/>
      </xdr:nvCxnSpPr>
      <xdr:spPr>
        <a:xfrm flipV="1">
          <a:off x="7861300" y="6416446"/>
          <a:ext cx="889000" cy="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62984</xdr:rowOff>
    </xdr:from>
    <xdr:ext cx="469744" cy="259045"/>
    <xdr:sp macro="" textlink="">
      <xdr:nvSpPr>
        <xdr:cNvPr id="300" name="テキスト ボックス 299"/>
        <xdr:cNvSpPr txBox="1"/>
      </xdr:nvSpPr>
      <xdr:spPr>
        <a:xfrm>
          <a:off x="8515427"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132918</xdr:rowOff>
    </xdr:from>
    <xdr:to>
      <xdr:col>11</xdr:col>
      <xdr:colOff>307975</xdr:colOff>
      <xdr:row>37</xdr:row>
      <xdr:rowOff>119507</xdr:rowOff>
    </xdr:to>
    <xdr:cxnSp macro="">
      <xdr:nvCxnSpPr>
        <xdr:cNvPr id="301" name="直線コネクタ 300"/>
        <xdr:cNvCxnSpPr/>
      </xdr:nvCxnSpPr>
      <xdr:spPr>
        <a:xfrm>
          <a:off x="6972300" y="6133668"/>
          <a:ext cx="889000" cy="3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33266</xdr:rowOff>
    </xdr:from>
    <xdr:ext cx="469744" cy="259045"/>
    <xdr:sp macro="" textlink="">
      <xdr:nvSpPr>
        <xdr:cNvPr id="303" name="テキスト ボックス 302"/>
        <xdr:cNvSpPr txBox="1"/>
      </xdr:nvSpPr>
      <xdr:spPr>
        <a:xfrm>
          <a:off x="7626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12844</xdr:rowOff>
    </xdr:from>
    <xdr:ext cx="469744" cy="259045"/>
    <xdr:sp macro="" textlink="">
      <xdr:nvSpPr>
        <xdr:cNvPr id="305" name="テキスト ボックス 304"/>
        <xdr:cNvSpPr txBox="1"/>
      </xdr:nvSpPr>
      <xdr:spPr>
        <a:xfrm>
          <a:off x="6737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21996</xdr:rowOff>
    </xdr:from>
    <xdr:to>
      <xdr:col>12</xdr:col>
      <xdr:colOff>561975</xdr:colOff>
      <xdr:row>37</xdr:row>
      <xdr:rowOff>123596</xdr:rowOff>
    </xdr:to>
    <xdr:sp macro="" textlink="">
      <xdr:nvSpPr>
        <xdr:cNvPr id="315" name="円/楕円 314"/>
        <xdr:cNvSpPr/>
      </xdr:nvSpPr>
      <xdr:spPr>
        <a:xfrm>
          <a:off x="8699500" y="63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140123</xdr:rowOff>
    </xdr:from>
    <xdr:ext cx="469744" cy="259045"/>
    <xdr:sp macro="" textlink="">
      <xdr:nvSpPr>
        <xdr:cNvPr id="316" name="テキスト ボックス 315"/>
        <xdr:cNvSpPr txBox="1"/>
      </xdr:nvSpPr>
      <xdr:spPr>
        <a:xfrm>
          <a:off x="8515427" y="614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68707</xdr:rowOff>
    </xdr:from>
    <xdr:to>
      <xdr:col>11</xdr:col>
      <xdr:colOff>358775</xdr:colOff>
      <xdr:row>37</xdr:row>
      <xdr:rowOff>170307</xdr:rowOff>
    </xdr:to>
    <xdr:sp macro="" textlink="">
      <xdr:nvSpPr>
        <xdr:cNvPr id="317" name="円/楕円 316"/>
        <xdr:cNvSpPr/>
      </xdr:nvSpPr>
      <xdr:spPr>
        <a:xfrm>
          <a:off x="7810500" y="64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15384</xdr:rowOff>
    </xdr:from>
    <xdr:ext cx="469744" cy="259045"/>
    <xdr:sp macro="" textlink="">
      <xdr:nvSpPr>
        <xdr:cNvPr id="318" name="テキスト ボックス 317"/>
        <xdr:cNvSpPr txBox="1"/>
      </xdr:nvSpPr>
      <xdr:spPr>
        <a:xfrm>
          <a:off x="7626427" y="618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82118</xdr:rowOff>
    </xdr:from>
    <xdr:to>
      <xdr:col>10</xdr:col>
      <xdr:colOff>155575</xdr:colOff>
      <xdr:row>36</xdr:row>
      <xdr:rowOff>12268</xdr:rowOff>
    </xdr:to>
    <xdr:sp macro="" textlink="">
      <xdr:nvSpPr>
        <xdr:cNvPr id="319" name="円/楕円 318"/>
        <xdr:cNvSpPr/>
      </xdr:nvSpPr>
      <xdr:spPr>
        <a:xfrm>
          <a:off x="6921500" y="60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28795</xdr:rowOff>
    </xdr:from>
    <xdr:ext cx="469744" cy="259045"/>
    <xdr:sp macro="" textlink="">
      <xdr:nvSpPr>
        <xdr:cNvPr id="320" name="テキスト ボックス 319"/>
        <xdr:cNvSpPr txBox="1"/>
      </xdr:nvSpPr>
      <xdr:spPr>
        <a:xfrm>
          <a:off x="6737427" y="585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148901</xdr:rowOff>
    </xdr:from>
    <xdr:to>
      <xdr:col>15</xdr:col>
      <xdr:colOff>180975</xdr:colOff>
      <xdr:row>56</xdr:row>
      <xdr:rowOff>162389</xdr:rowOff>
    </xdr:to>
    <xdr:cxnSp macro="">
      <xdr:nvCxnSpPr>
        <xdr:cNvPr id="345" name="直線コネクタ 344"/>
        <xdr:cNvCxnSpPr/>
      </xdr:nvCxnSpPr>
      <xdr:spPr>
        <a:xfrm>
          <a:off x="9639300" y="9750101"/>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148901</xdr:rowOff>
    </xdr:from>
    <xdr:to>
      <xdr:col>14</xdr:col>
      <xdr:colOff>28575</xdr:colOff>
      <xdr:row>57</xdr:row>
      <xdr:rowOff>19600</xdr:rowOff>
    </xdr:to>
    <xdr:cxnSp macro="">
      <xdr:nvCxnSpPr>
        <xdr:cNvPr id="348" name="直線コネクタ 347"/>
        <xdr:cNvCxnSpPr/>
      </xdr:nvCxnSpPr>
      <xdr:spPr>
        <a:xfrm flipV="1">
          <a:off x="8750300" y="9750101"/>
          <a:ext cx="889000" cy="4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106136</xdr:rowOff>
    </xdr:from>
    <xdr:to>
      <xdr:col>12</xdr:col>
      <xdr:colOff>511175</xdr:colOff>
      <xdr:row>57</xdr:row>
      <xdr:rowOff>19600</xdr:rowOff>
    </xdr:to>
    <xdr:cxnSp macro="">
      <xdr:nvCxnSpPr>
        <xdr:cNvPr id="351" name="直線コネクタ 350"/>
        <xdr:cNvCxnSpPr/>
      </xdr:nvCxnSpPr>
      <xdr:spPr>
        <a:xfrm>
          <a:off x="7861300" y="9707336"/>
          <a:ext cx="889000" cy="8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40287</xdr:rowOff>
    </xdr:from>
    <xdr:to>
      <xdr:col>11</xdr:col>
      <xdr:colOff>307975</xdr:colOff>
      <xdr:row>56</xdr:row>
      <xdr:rowOff>106136</xdr:rowOff>
    </xdr:to>
    <xdr:cxnSp macro="">
      <xdr:nvCxnSpPr>
        <xdr:cNvPr id="354" name="直線コネクタ 353"/>
        <xdr:cNvCxnSpPr/>
      </xdr:nvCxnSpPr>
      <xdr:spPr>
        <a:xfrm>
          <a:off x="6972300" y="9641487"/>
          <a:ext cx="889000" cy="6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16309</xdr:rowOff>
    </xdr:from>
    <xdr:ext cx="534377" cy="259045"/>
    <xdr:sp macro="" textlink="">
      <xdr:nvSpPr>
        <xdr:cNvPr id="356" name="テキスト ボックス 355"/>
        <xdr:cNvSpPr txBox="1"/>
      </xdr:nvSpPr>
      <xdr:spPr>
        <a:xfrm>
          <a:off x="7594111" y="9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37735</xdr:rowOff>
    </xdr:from>
    <xdr:ext cx="534377" cy="259045"/>
    <xdr:sp macro="" textlink="">
      <xdr:nvSpPr>
        <xdr:cNvPr id="358" name="テキスト ボックス 357"/>
        <xdr:cNvSpPr txBox="1"/>
      </xdr:nvSpPr>
      <xdr:spPr>
        <a:xfrm>
          <a:off x="6705111" y="98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111589</xdr:rowOff>
    </xdr:from>
    <xdr:to>
      <xdr:col>15</xdr:col>
      <xdr:colOff>231775</xdr:colOff>
      <xdr:row>57</xdr:row>
      <xdr:rowOff>41739</xdr:rowOff>
    </xdr:to>
    <xdr:sp macro="" textlink="">
      <xdr:nvSpPr>
        <xdr:cNvPr id="364" name="円/楕円 363"/>
        <xdr:cNvSpPr/>
      </xdr:nvSpPr>
      <xdr:spPr>
        <a:xfrm>
          <a:off x="10426700" y="97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90016</xdr:rowOff>
    </xdr:from>
    <xdr:ext cx="534377" cy="259045"/>
    <xdr:sp macro="" textlink="">
      <xdr:nvSpPr>
        <xdr:cNvPr id="365" name="農林水産業費該当値テキスト"/>
        <xdr:cNvSpPr txBox="1"/>
      </xdr:nvSpPr>
      <xdr:spPr>
        <a:xfrm>
          <a:off x="10528300" y="96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36,030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98101</xdr:rowOff>
    </xdr:from>
    <xdr:to>
      <xdr:col>14</xdr:col>
      <xdr:colOff>79375</xdr:colOff>
      <xdr:row>57</xdr:row>
      <xdr:rowOff>28251</xdr:rowOff>
    </xdr:to>
    <xdr:sp macro="" textlink="">
      <xdr:nvSpPr>
        <xdr:cNvPr id="366" name="円/楕円 365"/>
        <xdr:cNvSpPr/>
      </xdr:nvSpPr>
      <xdr:spPr>
        <a:xfrm>
          <a:off x="9588500" y="96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19378</xdr:rowOff>
    </xdr:from>
    <xdr:ext cx="534377" cy="259045"/>
    <xdr:sp macro="" textlink="">
      <xdr:nvSpPr>
        <xdr:cNvPr id="367" name="テキスト ボックス 366"/>
        <xdr:cNvSpPr txBox="1"/>
      </xdr:nvSpPr>
      <xdr:spPr>
        <a:xfrm>
          <a:off x="9372111" y="97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38,390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140250</xdr:rowOff>
    </xdr:from>
    <xdr:to>
      <xdr:col>12</xdr:col>
      <xdr:colOff>561975</xdr:colOff>
      <xdr:row>57</xdr:row>
      <xdr:rowOff>70400</xdr:rowOff>
    </xdr:to>
    <xdr:sp macro="" textlink="">
      <xdr:nvSpPr>
        <xdr:cNvPr id="368" name="円/楕円 367"/>
        <xdr:cNvSpPr/>
      </xdr:nvSpPr>
      <xdr:spPr>
        <a:xfrm>
          <a:off x="8699500" y="97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61527</xdr:rowOff>
    </xdr:from>
    <xdr:ext cx="534377" cy="259045"/>
    <xdr:sp macro="" textlink="">
      <xdr:nvSpPr>
        <xdr:cNvPr id="369" name="テキスト ボックス 368"/>
        <xdr:cNvSpPr txBox="1"/>
      </xdr:nvSpPr>
      <xdr:spPr>
        <a:xfrm>
          <a:off x="8483111" y="983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55336</xdr:rowOff>
    </xdr:from>
    <xdr:to>
      <xdr:col>11</xdr:col>
      <xdr:colOff>358775</xdr:colOff>
      <xdr:row>56</xdr:row>
      <xdr:rowOff>156936</xdr:rowOff>
    </xdr:to>
    <xdr:sp macro="" textlink="">
      <xdr:nvSpPr>
        <xdr:cNvPr id="370" name="円/楕円 369"/>
        <xdr:cNvSpPr/>
      </xdr:nvSpPr>
      <xdr:spPr>
        <a:xfrm>
          <a:off x="7810500" y="965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2013</xdr:rowOff>
    </xdr:from>
    <xdr:ext cx="534377" cy="259045"/>
    <xdr:sp macro="" textlink="">
      <xdr:nvSpPr>
        <xdr:cNvPr id="371" name="テキスト ボックス 370"/>
        <xdr:cNvSpPr txBox="1"/>
      </xdr:nvSpPr>
      <xdr:spPr>
        <a:xfrm>
          <a:off x="7594111" y="943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160937</xdr:rowOff>
    </xdr:from>
    <xdr:to>
      <xdr:col>10</xdr:col>
      <xdr:colOff>155575</xdr:colOff>
      <xdr:row>56</xdr:row>
      <xdr:rowOff>91087</xdr:rowOff>
    </xdr:to>
    <xdr:sp macro="" textlink="">
      <xdr:nvSpPr>
        <xdr:cNvPr id="372" name="円/楕円 371"/>
        <xdr:cNvSpPr/>
      </xdr:nvSpPr>
      <xdr:spPr>
        <a:xfrm>
          <a:off x="6921500" y="959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107614</xdr:rowOff>
    </xdr:from>
    <xdr:ext cx="534377" cy="259045"/>
    <xdr:sp macro="" textlink="">
      <xdr:nvSpPr>
        <xdr:cNvPr id="373" name="テキスト ボックス 372"/>
        <xdr:cNvSpPr txBox="1"/>
      </xdr:nvSpPr>
      <xdr:spPr>
        <a:xfrm>
          <a:off x="6705111" y="936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122065</xdr:rowOff>
    </xdr:from>
    <xdr:to>
      <xdr:col>15</xdr:col>
      <xdr:colOff>180975</xdr:colOff>
      <xdr:row>78</xdr:row>
      <xdr:rowOff>13137</xdr:rowOff>
    </xdr:to>
    <xdr:cxnSp macro="">
      <xdr:nvCxnSpPr>
        <xdr:cNvPr id="404" name="直線コネクタ 403"/>
        <xdr:cNvCxnSpPr/>
      </xdr:nvCxnSpPr>
      <xdr:spPr>
        <a:xfrm flipV="1">
          <a:off x="9639300" y="13323715"/>
          <a:ext cx="8382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99369</xdr:rowOff>
    </xdr:from>
    <xdr:to>
      <xdr:col>14</xdr:col>
      <xdr:colOff>28575</xdr:colOff>
      <xdr:row>78</xdr:row>
      <xdr:rowOff>13137</xdr:rowOff>
    </xdr:to>
    <xdr:cxnSp macro="">
      <xdr:nvCxnSpPr>
        <xdr:cNvPr id="407" name="直線コネクタ 406"/>
        <xdr:cNvCxnSpPr/>
      </xdr:nvCxnSpPr>
      <xdr:spPr>
        <a:xfrm>
          <a:off x="8750300" y="13301019"/>
          <a:ext cx="889000" cy="8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99369</xdr:rowOff>
    </xdr:from>
    <xdr:to>
      <xdr:col>12</xdr:col>
      <xdr:colOff>511175</xdr:colOff>
      <xdr:row>77</xdr:row>
      <xdr:rowOff>106618</xdr:rowOff>
    </xdr:to>
    <xdr:cxnSp macro="">
      <xdr:nvCxnSpPr>
        <xdr:cNvPr id="410" name="直線コネクタ 409"/>
        <xdr:cNvCxnSpPr/>
      </xdr:nvCxnSpPr>
      <xdr:spPr>
        <a:xfrm flipV="1">
          <a:off x="7861300" y="13301019"/>
          <a:ext cx="8890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142977</xdr:rowOff>
    </xdr:from>
    <xdr:ext cx="534377" cy="259045"/>
    <xdr:sp macro="" textlink="">
      <xdr:nvSpPr>
        <xdr:cNvPr id="412" name="テキスト ボックス 411"/>
        <xdr:cNvSpPr txBox="1"/>
      </xdr:nvSpPr>
      <xdr:spPr>
        <a:xfrm>
          <a:off x="8483111" y="1334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106618</xdr:rowOff>
    </xdr:from>
    <xdr:to>
      <xdr:col>11</xdr:col>
      <xdr:colOff>307975</xdr:colOff>
      <xdr:row>78</xdr:row>
      <xdr:rowOff>19653</xdr:rowOff>
    </xdr:to>
    <xdr:cxnSp macro="">
      <xdr:nvCxnSpPr>
        <xdr:cNvPr id="413" name="直線コネクタ 412"/>
        <xdr:cNvCxnSpPr/>
      </xdr:nvCxnSpPr>
      <xdr:spPr>
        <a:xfrm flipV="1">
          <a:off x="6972300" y="13308268"/>
          <a:ext cx="889000" cy="8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22848</xdr:rowOff>
    </xdr:from>
    <xdr:ext cx="534377" cy="259045"/>
    <xdr:sp macro="" textlink="">
      <xdr:nvSpPr>
        <xdr:cNvPr id="415" name="テキスト ボックス 414"/>
        <xdr:cNvSpPr txBox="1"/>
      </xdr:nvSpPr>
      <xdr:spPr>
        <a:xfrm>
          <a:off x="7594111" y="133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71265</xdr:rowOff>
    </xdr:from>
    <xdr:to>
      <xdr:col>15</xdr:col>
      <xdr:colOff>231775</xdr:colOff>
      <xdr:row>78</xdr:row>
      <xdr:rowOff>1415</xdr:rowOff>
    </xdr:to>
    <xdr:sp macro="" textlink="">
      <xdr:nvSpPr>
        <xdr:cNvPr id="423" name="円/楕円 422"/>
        <xdr:cNvSpPr/>
      </xdr:nvSpPr>
      <xdr:spPr>
        <a:xfrm>
          <a:off x="10426700" y="132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49692</xdr:rowOff>
    </xdr:from>
    <xdr:ext cx="534377" cy="259045"/>
    <xdr:sp macro="" textlink="">
      <xdr:nvSpPr>
        <xdr:cNvPr id="424" name="商工費該当値テキスト"/>
        <xdr:cNvSpPr txBox="1"/>
      </xdr:nvSpPr>
      <xdr:spPr>
        <a:xfrm>
          <a:off x="10528300" y="1325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133787</xdr:rowOff>
    </xdr:from>
    <xdr:to>
      <xdr:col>14</xdr:col>
      <xdr:colOff>79375</xdr:colOff>
      <xdr:row>78</xdr:row>
      <xdr:rowOff>63937</xdr:rowOff>
    </xdr:to>
    <xdr:sp macro="" textlink="">
      <xdr:nvSpPr>
        <xdr:cNvPr id="425" name="円/楕円 424"/>
        <xdr:cNvSpPr/>
      </xdr:nvSpPr>
      <xdr:spPr>
        <a:xfrm>
          <a:off x="9588500" y="133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55064</xdr:rowOff>
    </xdr:from>
    <xdr:ext cx="534377" cy="259045"/>
    <xdr:sp macro="" textlink="">
      <xdr:nvSpPr>
        <xdr:cNvPr id="426" name="テキスト ボックス 425"/>
        <xdr:cNvSpPr txBox="1"/>
      </xdr:nvSpPr>
      <xdr:spPr>
        <a:xfrm>
          <a:off x="9372111" y="1342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48569</xdr:rowOff>
    </xdr:from>
    <xdr:to>
      <xdr:col>12</xdr:col>
      <xdr:colOff>561975</xdr:colOff>
      <xdr:row>77</xdr:row>
      <xdr:rowOff>150169</xdr:rowOff>
    </xdr:to>
    <xdr:sp macro="" textlink="">
      <xdr:nvSpPr>
        <xdr:cNvPr id="427" name="円/楕円 426"/>
        <xdr:cNvSpPr/>
      </xdr:nvSpPr>
      <xdr:spPr>
        <a:xfrm>
          <a:off x="8699500" y="1325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166696</xdr:rowOff>
    </xdr:from>
    <xdr:ext cx="534377" cy="259045"/>
    <xdr:sp macro="" textlink="">
      <xdr:nvSpPr>
        <xdr:cNvPr id="428" name="テキスト ボックス 427"/>
        <xdr:cNvSpPr txBox="1"/>
      </xdr:nvSpPr>
      <xdr:spPr>
        <a:xfrm>
          <a:off x="8483111" y="1302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55818</xdr:rowOff>
    </xdr:from>
    <xdr:to>
      <xdr:col>11</xdr:col>
      <xdr:colOff>358775</xdr:colOff>
      <xdr:row>77</xdr:row>
      <xdr:rowOff>157418</xdr:rowOff>
    </xdr:to>
    <xdr:sp macro="" textlink="">
      <xdr:nvSpPr>
        <xdr:cNvPr id="429" name="円/楕円 428"/>
        <xdr:cNvSpPr/>
      </xdr:nvSpPr>
      <xdr:spPr>
        <a:xfrm>
          <a:off x="7810500" y="132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2495</xdr:rowOff>
    </xdr:from>
    <xdr:ext cx="534377" cy="259045"/>
    <xdr:sp macro="" textlink="">
      <xdr:nvSpPr>
        <xdr:cNvPr id="430" name="テキスト ボックス 429"/>
        <xdr:cNvSpPr txBox="1"/>
      </xdr:nvSpPr>
      <xdr:spPr>
        <a:xfrm>
          <a:off x="7594111" y="1303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140303</xdr:rowOff>
    </xdr:from>
    <xdr:to>
      <xdr:col>10</xdr:col>
      <xdr:colOff>155575</xdr:colOff>
      <xdr:row>78</xdr:row>
      <xdr:rowOff>70453</xdr:rowOff>
    </xdr:to>
    <xdr:sp macro="" textlink="">
      <xdr:nvSpPr>
        <xdr:cNvPr id="431" name="円/楕円 430"/>
        <xdr:cNvSpPr/>
      </xdr:nvSpPr>
      <xdr:spPr>
        <a:xfrm>
          <a:off x="6921500" y="133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61580</xdr:rowOff>
    </xdr:from>
    <xdr:ext cx="534377" cy="259045"/>
    <xdr:sp macro="" textlink="">
      <xdr:nvSpPr>
        <xdr:cNvPr id="432" name="テキスト ボックス 431"/>
        <xdr:cNvSpPr txBox="1"/>
      </xdr:nvSpPr>
      <xdr:spPr>
        <a:xfrm>
          <a:off x="6705111" y="134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95535</xdr:rowOff>
    </xdr:from>
    <xdr:to>
      <xdr:col>15</xdr:col>
      <xdr:colOff>180975</xdr:colOff>
      <xdr:row>96</xdr:row>
      <xdr:rowOff>143270</xdr:rowOff>
    </xdr:to>
    <xdr:cxnSp macro="">
      <xdr:nvCxnSpPr>
        <xdr:cNvPr id="459" name="直線コネクタ 458"/>
        <xdr:cNvCxnSpPr/>
      </xdr:nvCxnSpPr>
      <xdr:spPr>
        <a:xfrm flipV="1">
          <a:off x="9639300" y="16554735"/>
          <a:ext cx="838200" cy="4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111789</xdr:rowOff>
    </xdr:from>
    <xdr:to>
      <xdr:col>14</xdr:col>
      <xdr:colOff>28575</xdr:colOff>
      <xdr:row>96</xdr:row>
      <xdr:rowOff>143270</xdr:rowOff>
    </xdr:to>
    <xdr:cxnSp macro="">
      <xdr:nvCxnSpPr>
        <xdr:cNvPr id="462" name="直線コネクタ 461"/>
        <xdr:cNvCxnSpPr/>
      </xdr:nvCxnSpPr>
      <xdr:spPr>
        <a:xfrm>
          <a:off x="8750300" y="16570989"/>
          <a:ext cx="889000" cy="3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92937</xdr:rowOff>
    </xdr:from>
    <xdr:to>
      <xdr:col>12</xdr:col>
      <xdr:colOff>511175</xdr:colOff>
      <xdr:row>96</xdr:row>
      <xdr:rowOff>111789</xdr:rowOff>
    </xdr:to>
    <xdr:cxnSp macro="">
      <xdr:nvCxnSpPr>
        <xdr:cNvPr id="465" name="直線コネクタ 464"/>
        <xdr:cNvCxnSpPr/>
      </xdr:nvCxnSpPr>
      <xdr:spPr>
        <a:xfrm>
          <a:off x="7861300" y="16380687"/>
          <a:ext cx="889000" cy="19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92937</xdr:rowOff>
    </xdr:from>
    <xdr:to>
      <xdr:col>11</xdr:col>
      <xdr:colOff>307975</xdr:colOff>
      <xdr:row>95</xdr:row>
      <xdr:rowOff>94968</xdr:rowOff>
    </xdr:to>
    <xdr:cxnSp macro="">
      <xdr:nvCxnSpPr>
        <xdr:cNvPr id="468" name="直線コネクタ 467"/>
        <xdr:cNvCxnSpPr/>
      </xdr:nvCxnSpPr>
      <xdr:spPr>
        <a:xfrm flipV="1">
          <a:off x="6972300" y="16380687"/>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72" name="テキスト ボックス 471"/>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44735</xdr:rowOff>
    </xdr:from>
    <xdr:to>
      <xdr:col>15</xdr:col>
      <xdr:colOff>231775</xdr:colOff>
      <xdr:row>96</xdr:row>
      <xdr:rowOff>146335</xdr:rowOff>
    </xdr:to>
    <xdr:sp macro="" textlink="">
      <xdr:nvSpPr>
        <xdr:cNvPr id="478" name="円/楕円 477"/>
        <xdr:cNvSpPr/>
      </xdr:nvSpPr>
      <xdr:spPr>
        <a:xfrm>
          <a:off x="10426700" y="165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67612</xdr:rowOff>
    </xdr:from>
    <xdr:ext cx="534377" cy="259045"/>
    <xdr:sp macro="" textlink="">
      <xdr:nvSpPr>
        <xdr:cNvPr id="479" name="土木費該当値テキスト"/>
        <xdr:cNvSpPr txBox="1"/>
      </xdr:nvSpPr>
      <xdr:spPr>
        <a:xfrm>
          <a:off x="10528300" y="1635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84,660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92470</xdr:rowOff>
    </xdr:from>
    <xdr:to>
      <xdr:col>14</xdr:col>
      <xdr:colOff>79375</xdr:colOff>
      <xdr:row>97</xdr:row>
      <xdr:rowOff>22620</xdr:rowOff>
    </xdr:to>
    <xdr:sp macro="" textlink="">
      <xdr:nvSpPr>
        <xdr:cNvPr id="480" name="円/楕円 479"/>
        <xdr:cNvSpPr/>
      </xdr:nvSpPr>
      <xdr:spPr>
        <a:xfrm>
          <a:off x="9588500" y="16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39147</xdr:rowOff>
    </xdr:from>
    <xdr:ext cx="534377" cy="259045"/>
    <xdr:sp macro="" textlink="">
      <xdr:nvSpPr>
        <xdr:cNvPr id="481" name="テキスト ボックス 480"/>
        <xdr:cNvSpPr txBox="1"/>
      </xdr:nvSpPr>
      <xdr:spPr>
        <a:xfrm>
          <a:off x="9372111" y="163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60989</xdr:rowOff>
    </xdr:from>
    <xdr:to>
      <xdr:col>12</xdr:col>
      <xdr:colOff>561975</xdr:colOff>
      <xdr:row>96</xdr:row>
      <xdr:rowOff>162589</xdr:rowOff>
    </xdr:to>
    <xdr:sp macro="" textlink="">
      <xdr:nvSpPr>
        <xdr:cNvPr id="482" name="円/楕円 481"/>
        <xdr:cNvSpPr/>
      </xdr:nvSpPr>
      <xdr:spPr>
        <a:xfrm>
          <a:off x="8699500" y="165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7666</xdr:rowOff>
    </xdr:from>
    <xdr:ext cx="534377" cy="259045"/>
    <xdr:sp macro="" textlink="">
      <xdr:nvSpPr>
        <xdr:cNvPr id="483" name="テキスト ボックス 482"/>
        <xdr:cNvSpPr txBox="1"/>
      </xdr:nvSpPr>
      <xdr:spPr>
        <a:xfrm>
          <a:off x="8483111" y="1629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81,105</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42137</xdr:rowOff>
    </xdr:from>
    <xdr:to>
      <xdr:col>11</xdr:col>
      <xdr:colOff>358775</xdr:colOff>
      <xdr:row>95</xdr:row>
      <xdr:rowOff>143737</xdr:rowOff>
    </xdr:to>
    <xdr:sp macro="" textlink="">
      <xdr:nvSpPr>
        <xdr:cNvPr id="484" name="円/楕円 483"/>
        <xdr:cNvSpPr/>
      </xdr:nvSpPr>
      <xdr:spPr>
        <a:xfrm>
          <a:off x="7810500" y="163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160264</xdr:rowOff>
    </xdr:from>
    <xdr:ext cx="599010" cy="259045"/>
    <xdr:sp macro="" textlink="">
      <xdr:nvSpPr>
        <xdr:cNvPr id="485" name="テキスト ボックス 484"/>
        <xdr:cNvSpPr txBox="1"/>
      </xdr:nvSpPr>
      <xdr:spPr>
        <a:xfrm>
          <a:off x="7561794" y="1610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122,728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44168</xdr:rowOff>
    </xdr:from>
    <xdr:to>
      <xdr:col>10</xdr:col>
      <xdr:colOff>155575</xdr:colOff>
      <xdr:row>95</xdr:row>
      <xdr:rowOff>145768</xdr:rowOff>
    </xdr:to>
    <xdr:sp macro="" textlink="">
      <xdr:nvSpPr>
        <xdr:cNvPr id="486" name="円/楕円 485"/>
        <xdr:cNvSpPr/>
      </xdr:nvSpPr>
      <xdr:spPr>
        <a:xfrm>
          <a:off x="6921500" y="163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93</xdr:row>
      <xdr:rowOff>162295</xdr:rowOff>
    </xdr:from>
    <xdr:ext cx="599010" cy="259045"/>
    <xdr:sp macro="" textlink="">
      <xdr:nvSpPr>
        <xdr:cNvPr id="487" name="テキスト ボックス 486"/>
        <xdr:cNvSpPr txBox="1"/>
      </xdr:nvSpPr>
      <xdr:spPr>
        <a:xfrm>
          <a:off x="6672794" y="1610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22931</xdr:rowOff>
    </xdr:from>
    <xdr:to>
      <xdr:col>23</xdr:col>
      <xdr:colOff>517525</xdr:colOff>
      <xdr:row>38</xdr:row>
      <xdr:rowOff>42431</xdr:rowOff>
    </xdr:to>
    <xdr:cxnSp macro="">
      <xdr:nvCxnSpPr>
        <xdr:cNvPr id="515" name="直線コネクタ 514"/>
        <xdr:cNvCxnSpPr/>
      </xdr:nvCxnSpPr>
      <xdr:spPr>
        <a:xfrm flipV="1">
          <a:off x="15481300" y="6538031"/>
          <a:ext cx="8382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122258</xdr:rowOff>
    </xdr:from>
    <xdr:to>
      <xdr:col>22</xdr:col>
      <xdr:colOff>365125</xdr:colOff>
      <xdr:row>38</xdr:row>
      <xdr:rowOff>42431</xdr:rowOff>
    </xdr:to>
    <xdr:cxnSp macro="">
      <xdr:nvCxnSpPr>
        <xdr:cNvPr id="518" name="直線コネクタ 517"/>
        <xdr:cNvCxnSpPr/>
      </xdr:nvCxnSpPr>
      <xdr:spPr>
        <a:xfrm>
          <a:off x="14592300" y="5780108"/>
          <a:ext cx="889000" cy="77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122258</xdr:rowOff>
    </xdr:from>
    <xdr:to>
      <xdr:col>21</xdr:col>
      <xdr:colOff>161925</xdr:colOff>
      <xdr:row>38</xdr:row>
      <xdr:rowOff>25743</xdr:rowOff>
    </xdr:to>
    <xdr:cxnSp macro="">
      <xdr:nvCxnSpPr>
        <xdr:cNvPr id="521" name="直線コネクタ 520"/>
        <xdr:cNvCxnSpPr/>
      </xdr:nvCxnSpPr>
      <xdr:spPr>
        <a:xfrm flipV="1">
          <a:off x="13703300" y="5780108"/>
          <a:ext cx="889000" cy="76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25743</xdr:rowOff>
    </xdr:from>
    <xdr:to>
      <xdr:col>19</xdr:col>
      <xdr:colOff>644525</xdr:colOff>
      <xdr:row>38</xdr:row>
      <xdr:rowOff>85773</xdr:rowOff>
    </xdr:to>
    <xdr:cxnSp macro="">
      <xdr:nvCxnSpPr>
        <xdr:cNvPr id="524" name="直線コネクタ 523"/>
        <xdr:cNvCxnSpPr/>
      </xdr:nvCxnSpPr>
      <xdr:spPr>
        <a:xfrm flipV="1">
          <a:off x="12814300" y="6540843"/>
          <a:ext cx="889000" cy="6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143581</xdr:rowOff>
    </xdr:from>
    <xdr:to>
      <xdr:col>23</xdr:col>
      <xdr:colOff>568325</xdr:colOff>
      <xdr:row>38</xdr:row>
      <xdr:rowOff>73731</xdr:rowOff>
    </xdr:to>
    <xdr:sp macro="" textlink="">
      <xdr:nvSpPr>
        <xdr:cNvPr id="534" name="円/楕円 533"/>
        <xdr:cNvSpPr/>
      </xdr:nvSpPr>
      <xdr:spPr>
        <a:xfrm>
          <a:off x="16268700" y="648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122008</xdr:rowOff>
    </xdr:from>
    <xdr:ext cx="534377" cy="259045"/>
    <xdr:sp macro="" textlink="">
      <xdr:nvSpPr>
        <xdr:cNvPr id="535" name="消防費該当値テキスト"/>
        <xdr:cNvSpPr txBox="1"/>
      </xdr:nvSpPr>
      <xdr:spPr>
        <a:xfrm>
          <a:off x="16370300" y="646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25,108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163081</xdr:rowOff>
    </xdr:from>
    <xdr:to>
      <xdr:col>22</xdr:col>
      <xdr:colOff>415925</xdr:colOff>
      <xdr:row>38</xdr:row>
      <xdr:rowOff>93231</xdr:rowOff>
    </xdr:to>
    <xdr:sp macro="" textlink="">
      <xdr:nvSpPr>
        <xdr:cNvPr id="536" name="円/楕円 535"/>
        <xdr:cNvSpPr/>
      </xdr:nvSpPr>
      <xdr:spPr>
        <a:xfrm>
          <a:off x="15430500" y="650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84358</xdr:rowOff>
    </xdr:from>
    <xdr:ext cx="534377" cy="259045"/>
    <xdr:sp macro="" textlink="">
      <xdr:nvSpPr>
        <xdr:cNvPr id="537" name="テキスト ボックス 536"/>
        <xdr:cNvSpPr txBox="1"/>
      </xdr:nvSpPr>
      <xdr:spPr>
        <a:xfrm>
          <a:off x="15214111" y="659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24,255</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71458</xdr:rowOff>
    </xdr:from>
    <xdr:to>
      <xdr:col>21</xdr:col>
      <xdr:colOff>212725</xdr:colOff>
      <xdr:row>34</xdr:row>
      <xdr:rowOff>1608</xdr:rowOff>
    </xdr:to>
    <xdr:sp macro="" textlink="">
      <xdr:nvSpPr>
        <xdr:cNvPr id="538" name="円/楕円 537"/>
        <xdr:cNvSpPr/>
      </xdr:nvSpPr>
      <xdr:spPr>
        <a:xfrm>
          <a:off x="14541500" y="572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18135</xdr:rowOff>
    </xdr:from>
    <xdr:ext cx="534377" cy="259045"/>
    <xdr:sp macro="" textlink="">
      <xdr:nvSpPr>
        <xdr:cNvPr id="539" name="テキスト ボックス 538"/>
        <xdr:cNvSpPr txBox="1"/>
      </xdr:nvSpPr>
      <xdr:spPr>
        <a:xfrm>
          <a:off x="14325111" y="550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146393</xdr:rowOff>
    </xdr:from>
    <xdr:to>
      <xdr:col>20</xdr:col>
      <xdr:colOff>9525</xdr:colOff>
      <xdr:row>38</xdr:row>
      <xdr:rowOff>76543</xdr:rowOff>
    </xdr:to>
    <xdr:sp macro="" textlink="">
      <xdr:nvSpPr>
        <xdr:cNvPr id="540" name="円/楕円 539"/>
        <xdr:cNvSpPr/>
      </xdr:nvSpPr>
      <xdr:spPr>
        <a:xfrm>
          <a:off x="13652500" y="64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67670</xdr:rowOff>
    </xdr:from>
    <xdr:ext cx="534377" cy="259045"/>
    <xdr:sp macro="" textlink="">
      <xdr:nvSpPr>
        <xdr:cNvPr id="541" name="テキスト ボックス 540"/>
        <xdr:cNvSpPr txBox="1"/>
      </xdr:nvSpPr>
      <xdr:spPr>
        <a:xfrm>
          <a:off x="13436111" y="65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34973</xdr:rowOff>
    </xdr:from>
    <xdr:to>
      <xdr:col>18</xdr:col>
      <xdr:colOff>492125</xdr:colOff>
      <xdr:row>38</xdr:row>
      <xdr:rowOff>136573</xdr:rowOff>
    </xdr:to>
    <xdr:sp macro="" textlink="">
      <xdr:nvSpPr>
        <xdr:cNvPr id="542" name="円/楕円 541"/>
        <xdr:cNvSpPr/>
      </xdr:nvSpPr>
      <xdr:spPr>
        <a:xfrm>
          <a:off x="12763500" y="655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127700</xdr:rowOff>
    </xdr:from>
    <xdr:ext cx="534377" cy="259045"/>
    <xdr:sp macro="" textlink="">
      <xdr:nvSpPr>
        <xdr:cNvPr id="543" name="テキスト ボックス 542"/>
        <xdr:cNvSpPr txBox="1"/>
      </xdr:nvSpPr>
      <xdr:spPr>
        <a:xfrm>
          <a:off x="12547111" y="664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112163</xdr:rowOff>
    </xdr:from>
    <xdr:to>
      <xdr:col>23</xdr:col>
      <xdr:colOff>517525</xdr:colOff>
      <xdr:row>56</xdr:row>
      <xdr:rowOff>126953</xdr:rowOff>
    </xdr:to>
    <xdr:cxnSp macro="">
      <xdr:nvCxnSpPr>
        <xdr:cNvPr id="570" name="直線コネクタ 569"/>
        <xdr:cNvCxnSpPr/>
      </xdr:nvCxnSpPr>
      <xdr:spPr>
        <a:xfrm flipV="1">
          <a:off x="15481300" y="9713363"/>
          <a:ext cx="8382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1" name="教育費平均値テキスト"/>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45608</xdr:rowOff>
    </xdr:from>
    <xdr:to>
      <xdr:col>22</xdr:col>
      <xdr:colOff>365125</xdr:colOff>
      <xdr:row>56</xdr:row>
      <xdr:rowOff>126953</xdr:rowOff>
    </xdr:to>
    <xdr:cxnSp macro="">
      <xdr:nvCxnSpPr>
        <xdr:cNvPr id="573" name="直線コネクタ 572"/>
        <xdr:cNvCxnSpPr/>
      </xdr:nvCxnSpPr>
      <xdr:spPr>
        <a:xfrm>
          <a:off x="14592300" y="9646808"/>
          <a:ext cx="889000" cy="8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34376</xdr:rowOff>
    </xdr:from>
    <xdr:ext cx="534377" cy="259045"/>
    <xdr:sp macro="" textlink="">
      <xdr:nvSpPr>
        <xdr:cNvPr id="575" name="テキスト ボックス 574"/>
        <xdr:cNvSpPr txBox="1"/>
      </xdr:nvSpPr>
      <xdr:spPr>
        <a:xfrm>
          <a:off x="15214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45608</xdr:rowOff>
    </xdr:from>
    <xdr:to>
      <xdr:col>21</xdr:col>
      <xdr:colOff>161925</xdr:colOff>
      <xdr:row>56</xdr:row>
      <xdr:rowOff>82614</xdr:rowOff>
    </xdr:to>
    <xdr:cxnSp macro="">
      <xdr:nvCxnSpPr>
        <xdr:cNvPr id="576" name="直線コネクタ 575"/>
        <xdr:cNvCxnSpPr/>
      </xdr:nvCxnSpPr>
      <xdr:spPr>
        <a:xfrm flipV="1">
          <a:off x="13703300" y="9646808"/>
          <a:ext cx="889000" cy="3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11654</xdr:rowOff>
    </xdr:from>
    <xdr:ext cx="534377" cy="259045"/>
    <xdr:sp macro="" textlink="">
      <xdr:nvSpPr>
        <xdr:cNvPr id="578" name="テキスト ボックス 577"/>
        <xdr:cNvSpPr txBox="1"/>
      </xdr:nvSpPr>
      <xdr:spPr>
        <a:xfrm>
          <a:off x="14325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82614</xdr:rowOff>
    </xdr:from>
    <xdr:to>
      <xdr:col>19</xdr:col>
      <xdr:colOff>644525</xdr:colOff>
      <xdr:row>57</xdr:row>
      <xdr:rowOff>12850</xdr:rowOff>
    </xdr:to>
    <xdr:cxnSp macro="">
      <xdr:nvCxnSpPr>
        <xdr:cNvPr id="579" name="直線コネクタ 578"/>
        <xdr:cNvCxnSpPr/>
      </xdr:nvCxnSpPr>
      <xdr:spPr>
        <a:xfrm flipV="1">
          <a:off x="12814300" y="9683814"/>
          <a:ext cx="889000" cy="10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1" name="テキスト ボックス 580"/>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61363</xdr:rowOff>
    </xdr:from>
    <xdr:to>
      <xdr:col>23</xdr:col>
      <xdr:colOff>568325</xdr:colOff>
      <xdr:row>56</xdr:row>
      <xdr:rowOff>162963</xdr:rowOff>
    </xdr:to>
    <xdr:sp macro="" textlink="">
      <xdr:nvSpPr>
        <xdr:cNvPr id="589" name="円/楕円 588"/>
        <xdr:cNvSpPr/>
      </xdr:nvSpPr>
      <xdr:spPr>
        <a:xfrm>
          <a:off x="16268700" y="966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84240</xdr:rowOff>
    </xdr:from>
    <xdr:ext cx="534377" cy="259045"/>
    <xdr:sp macro="" textlink="">
      <xdr:nvSpPr>
        <xdr:cNvPr id="590" name="教育費該当値テキスト"/>
        <xdr:cNvSpPr txBox="1"/>
      </xdr:nvSpPr>
      <xdr:spPr>
        <a:xfrm>
          <a:off x="16370300" y="951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81,023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76153</xdr:rowOff>
    </xdr:from>
    <xdr:to>
      <xdr:col>22</xdr:col>
      <xdr:colOff>415925</xdr:colOff>
      <xdr:row>57</xdr:row>
      <xdr:rowOff>6303</xdr:rowOff>
    </xdr:to>
    <xdr:sp macro="" textlink="">
      <xdr:nvSpPr>
        <xdr:cNvPr id="591" name="円/楕円 590"/>
        <xdr:cNvSpPr/>
      </xdr:nvSpPr>
      <xdr:spPr>
        <a:xfrm>
          <a:off x="15430500" y="967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22830</xdr:rowOff>
    </xdr:from>
    <xdr:ext cx="534377" cy="259045"/>
    <xdr:sp macro="" textlink="">
      <xdr:nvSpPr>
        <xdr:cNvPr id="592" name="テキスト ボックス 591"/>
        <xdr:cNvSpPr txBox="1"/>
      </xdr:nvSpPr>
      <xdr:spPr>
        <a:xfrm>
          <a:off x="15214111" y="945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77,788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166258</xdr:rowOff>
    </xdr:from>
    <xdr:to>
      <xdr:col>21</xdr:col>
      <xdr:colOff>212725</xdr:colOff>
      <xdr:row>56</xdr:row>
      <xdr:rowOff>96408</xdr:rowOff>
    </xdr:to>
    <xdr:sp macro="" textlink="">
      <xdr:nvSpPr>
        <xdr:cNvPr id="593" name="円/楕円 592"/>
        <xdr:cNvSpPr/>
      </xdr:nvSpPr>
      <xdr:spPr>
        <a:xfrm>
          <a:off x="14541500" y="95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112935</xdr:rowOff>
    </xdr:from>
    <xdr:ext cx="534377" cy="259045"/>
    <xdr:sp macro="" textlink="">
      <xdr:nvSpPr>
        <xdr:cNvPr id="594" name="テキスト ボックス 593"/>
        <xdr:cNvSpPr txBox="1"/>
      </xdr:nvSpPr>
      <xdr:spPr>
        <a:xfrm>
          <a:off x="14325111" y="937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31814</xdr:rowOff>
    </xdr:from>
    <xdr:to>
      <xdr:col>20</xdr:col>
      <xdr:colOff>9525</xdr:colOff>
      <xdr:row>56</xdr:row>
      <xdr:rowOff>133414</xdr:rowOff>
    </xdr:to>
    <xdr:sp macro="" textlink="">
      <xdr:nvSpPr>
        <xdr:cNvPr id="595" name="円/楕円 594"/>
        <xdr:cNvSpPr/>
      </xdr:nvSpPr>
      <xdr:spPr>
        <a:xfrm>
          <a:off x="13652500" y="96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149941</xdr:rowOff>
    </xdr:from>
    <xdr:ext cx="534377" cy="259045"/>
    <xdr:sp macro="" textlink="">
      <xdr:nvSpPr>
        <xdr:cNvPr id="596" name="テキスト ボックス 595"/>
        <xdr:cNvSpPr txBox="1"/>
      </xdr:nvSpPr>
      <xdr:spPr>
        <a:xfrm>
          <a:off x="13436111" y="94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87,486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133500</xdr:rowOff>
    </xdr:from>
    <xdr:to>
      <xdr:col>18</xdr:col>
      <xdr:colOff>492125</xdr:colOff>
      <xdr:row>57</xdr:row>
      <xdr:rowOff>63650</xdr:rowOff>
    </xdr:to>
    <xdr:sp macro="" textlink="">
      <xdr:nvSpPr>
        <xdr:cNvPr id="597" name="円/楕円 596"/>
        <xdr:cNvSpPr/>
      </xdr:nvSpPr>
      <xdr:spPr>
        <a:xfrm>
          <a:off x="12763500" y="973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54777</xdr:rowOff>
    </xdr:from>
    <xdr:ext cx="534377" cy="259045"/>
    <xdr:sp macro="" textlink="">
      <xdr:nvSpPr>
        <xdr:cNvPr id="598" name="テキスト ボックス 597"/>
        <xdr:cNvSpPr txBox="1"/>
      </xdr:nvSpPr>
      <xdr:spPr>
        <a:xfrm>
          <a:off x="12547111" y="982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41757</xdr:rowOff>
    </xdr:from>
    <xdr:to>
      <xdr:col>22</xdr:col>
      <xdr:colOff>365125</xdr:colOff>
      <xdr:row>79</xdr:row>
      <xdr:rowOff>44450</xdr:rowOff>
    </xdr:to>
    <xdr:cxnSp macro="">
      <xdr:nvCxnSpPr>
        <xdr:cNvPr id="630" name="直線コネクタ 629"/>
        <xdr:cNvCxnSpPr/>
      </xdr:nvCxnSpPr>
      <xdr:spPr>
        <a:xfrm>
          <a:off x="14592300" y="13414857"/>
          <a:ext cx="889000" cy="1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41757</xdr:rowOff>
    </xdr:from>
    <xdr:to>
      <xdr:col>21</xdr:col>
      <xdr:colOff>161925</xdr:colOff>
      <xdr:row>78</xdr:row>
      <xdr:rowOff>143154</xdr:rowOff>
    </xdr:to>
    <xdr:cxnSp macro="">
      <xdr:nvCxnSpPr>
        <xdr:cNvPr id="633" name="直線コネクタ 632"/>
        <xdr:cNvCxnSpPr/>
      </xdr:nvCxnSpPr>
      <xdr:spPr>
        <a:xfrm flipV="1">
          <a:off x="13703300" y="13414857"/>
          <a:ext cx="889000" cy="1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101643</xdr:rowOff>
    </xdr:from>
    <xdr:ext cx="534377" cy="259045"/>
    <xdr:sp macro="" textlink="">
      <xdr:nvSpPr>
        <xdr:cNvPr id="635" name="テキスト ボックス 634"/>
        <xdr:cNvSpPr txBox="1"/>
      </xdr:nvSpPr>
      <xdr:spPr>
        <a:xfrm>
          <a:off x="14325111" y="134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143154</xdr:rowOff>
    </xdr:from>
    <xdr:to>
      <xdr:col>19</xdr:col>
      <xdr:colOff>644525</xdr:colOff>
      <xdr:row>79</xdr:row>
      <xdr:rowOff>39357</xdr:rowOff>
    </xdr:to>
    <xdr:cxnSp macro="">
      <xdr:nvCxnSpPr>
        <xdr:cNvPr id="636" name="直線コネクタ 635"/>
        <xdr:cNvCxnSpPr/>
      </xdr:nvCxnSpPr>
      <xdr:spPr>
        <a:xfrm flipV="1">
          <a:off x="12814300" y="13516254"/>
          <a:ext cx="889000" cy="6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162407</xdr:rowOff>
    </xdr:from>
    <xdr:to>
      <xdr:col>21</xdr:col>
      <xdr:colOff>212725</xdr:colOff>
      <xdr:row>78</xdr:row>
      <xdr:rowOff>92557</xdr:rowOff>
    </xdr:to>
    <xdr:sp macro="" textlink="">
      <xdr:nvSpPr>
        <xdr:cNvPr id="650" name="円/楕円 649"/>
        <xdr:cNvSpPr/>
      </xdr:nvSpPr>
      <xdr:spPr>
        <a:xfrm>
          <a:off x="14541500" y="133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109084</xdr:rowOff>
    </xdr:from>
    <xdr:ext cx="534377" cy="259045"/>
    <xdr:sp macro="" textlink="">
      <xdr:nvSpPr>
        <xdr:cNvPr id="651" name="テキスト ボックス 650"/>
        <xdr:cNvSpPr txBox="1"/>
      </xdr:nvSpPr>
      <xdr:spPr>
        <a:xfrm>
          <a:off x="14325111" y="131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92354</xdr:rowOff>
    </xdr:from>
    <xdr:to>
      <xdr:col>20</xdr:col>
      <xdr:colOff>9525</xdr:colOff>
      <xdr:row>79</xdr:row>
      <xdr:rowOff>22504</xdr:rowOff>
    </xdr:to>
    <xdr:sp macro="" textlink="">
      <xdr:nvSpPr>
        <xdr:cNvPr id="652" name="円/楕円 651"/>
        <xdr:cNvSpPr/>
      </xdr:nvSpPr>
      <xdr:spPr>
        <a:xfrm>
          <a:off x="13652500" y="134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13631</xdr:rowOff>
    </xdr:from>
    <xdr:ext cx="469744" cy="259045"/>
    <xdr:sp macro="" textlink="">
      <xdr:nvSpPr>
        <xdr:cNvPr id="653" name="テキスト ボックス 652"/>
        <xdr:cNvSpPr txBox="1"/>
      </xdr:nvSpPr>
      <xdr:spPr>
        <a:xfrm>
          <a:off x="13468427" y="135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160007</xdr:rowOff>
    </xdr:from>
    <xdr:to>
      <xdr:col>18</xdr:col>
      <xdr:colOff>492125</xdr:colOff>
      <xdr:row>79</xdr:row>
      <xdr:rowOff>90157</xdr:rowOff>
    </xdr:to>
    <xdr:sp macro="" textlink="">
      <xdr:nvSpPr>
        <xdr:cNvPr id="654" name="円/楕円 653"/>
        <xdr:cNvSpPr/>
      </xdr:nvSpPr>
      <xdr:spPr>
        <a:xfrm>
          <a:off x="12763500" y="1353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81284</xdr:rowOff>
    </xdr:from>
    <xdr:ext cx="378565" cy="259045"/>
    <xdr:sp macro="" textlink="">
      <xdr:nvSpPr>
        <xdr:cNvPr id="655" name="テキスト ボックス 654"/>
        <xdr:cNvSpPr txBox="1"/>
      </xdr:nvSpPr>
      <xdr:spPr>
        <a:xfrm>
          <a:off x="12625017" y="13625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75457</xdr:rowOff>
    </xdr:from>
    <xdr:to>
      <xdr:col>23</xdr:col>
      <xdr:colOff>517525</xdr:colOff>
      <xdr:row>96</xdr:row>
      <xdr:rowOff>75715</xdr:rowOff>
    </xdr:to>
    <xdr:cxnSp macro="">
      <xdr:nvCxnSpPr>
        <xdr:cNvPr id="680" name="直線コネクタ 679"/>
        <xdr:cNvCxnSpPr/>
      </xdr:nvCxnSpPr>
      <xdr:spPr>
        <a:xfrm>
          <a:off x="15481300" y="16534657"/>
          <a:ext cx="8382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119675</xdr:rowOff>
    </xdr:from>
    <xdr:to>
      <xdr:col>22</xdr:col>
      <xdr:colOff>365125</xdr:colOff>
      <xdr:row>96</xdr:row>
      <xdr:rowOff>75457</xdr:rowOff>
    </xdr:to>
    <xdr:cxnSp macro="">
      <xdr:nvCxnSpPr>
        <xdr:cNvPr id="683" name="直線コネクタ 682"/>
        <xdr:cNvCxnSpPr/>
      </xdr:nvCxnSpPr>
      <xdr:spPr>
        <a:xfrm>
          <a:off x="14592300" y="16407425"/>
          <a:ext cx="889000" cy="1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119675</xdr:rowOff>
    </xdr:from>
    <xdr:to>
      <xdr:col>21</xdr:col>
      <xdr:colOff>161925</xdr:colOff>
      <xdr:row>96</xdr:row>
      <xdr:rowOff>1026</xdr:rowOff>
    </xdr:to>
    <xdr:cxnSp macro="">
      <xdr:nvCxnSpPr>
        <xdr:cNvPr id="686" name="直線コネクタ 685"/>
        <xdr:cNvCxnSpPr/>
      </xdr:nvCxnSpPr>
      <xdr:spPr>
        <a:xfrm flipV="1">
          <a:off x="13703300" y="16407425"/>
          <a:ext cx="889000" cy="5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88" name="テキスト ボックス 687"/>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144180</xdr:rowOff>
    </xdr:from>
    <xdr:to>
      <xdr:col>19</xdr:col>
      <xdr:colOff>644525</xdr:colOff>
      <xdr:row>96</xdr:row>
      <xdr:rowOff>1026</xdr:rowOff>
    </xdr:to>
    <xdr:cxnSp macro="">
      <xdr:nvCxnSpPr>
        <xdr:cNvPr id="689" name="直線コネクタ 688"/>
        <xdr:cNvCxnSpPr/>
      </xdr:nvCxnSpPr>
      <xdr:spPr>
        <a:xfrm>
          <a:off x="12814300" y="16431930"/>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24915</xdr:rowOff>
    </xdr:from>
    <xdr:to>
      <xdr:col>23</xdr:col>
      <xdr:colOff>568325</xdr:colOff>
      <xdr:row>96</xdr:row>
      <xdr:rowOff>126515</xdr:rowOff>
    </xdr:to>
    <xdr:sp macro="" textlink="">
      <xdr:nvSpPr>
        <xdr:cNvPr id="699" name="円/楕円 698"/>
        <xdr:cNvSpPr/>
      </xdr:nvSpPr>
      <xdr:spPr>
        <a:xfrm>
          <a:off x="16268700" y="164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3342</xdr:rowOff>
    </xdr:from>
    <xdr:ext cx="534377" cy="259045"/>
    <xdr:sp macro="" textlink="">
      <xdr:nvSpPr>
        <xdr:cNvPr id="700" name="公債費該当値テキスト"/>
        <xdr:cNvSpPr txBox="1"/>
      </xdr:nvSpPr>
      <xdr:spPr>
        <a:xfrm>
          <a:off x="16370300" y="1646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51,196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24657</xdr:rowOff>
    </xdr:from>
    <xdr:to>
      <xdr:col>22</xdr:col>
      <xdr:colOff>415925</xdr:colOff>
      <xdr:row>96</xdr:row>
      <xdr:rowOff>126257</xdr:rowOff>
    </xdr:to>
    <xdr:sp macro="" textlink="">
      <xdr:nvSpPr>
        <xdr:cNvPr id="701" name="円/楕円 700"/>
        <xdr:cNvSpPr/>
      </xdr:nvSpPr>
      <xdr:spPr>
        <a:xfrm>
          <a:off x="15430500" y="164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117384</xdr:rowOff>
    </xdr:from>
    <xdr:ext cx="534377" cy="259045"/>
    <xdr:sp macro="" textlink="">
      <xdr:nvSpPr>
        <xdr:cNvPr id="702" name="テキスト ボックス 701"/>
        <xdr:cNvSpPr txBox="1"/>
      </xdr:nvSpPr>
      <xdr:spPr>
        <a:xfrm>
          <a:off x="15214111" y="1657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68875</xdr:rowOff>
    </xdr:from>
    <xdr:to>
      <xdr:col>21</xdr:col>
      <xdr:colOff>212725</xdr:colOff>
      <xdr:row>95</xdr:row>
      <xdr:rowOff>170475</xdr:rowOff>
    </xdr:to>
    <xdr:sp macro="" textlink="">
      <xdr:nvSpPr>
        <xdr:cNvPr id="703" name="円/楕円 702"/>
        <xdr:cNvSpPr/>
      </xdr:nvSpPr>
      <xdr:spPr>
        <a:xfrm>
          <a:off x="14541500" y="1635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15552</xdr:rowOff>
    </xdr:from>
    <xdr:ext cx="534377" cy="259045"/>
    <xdr:sp macro="" textlink="">
      <xdr:nvSpPr>
        <xdr:cNvPr id="704" name="テキスト ボックス 703"/>
        <xdr:cNvSpPr txBox="1"/>
      </xdr:nvSpPr>
      <xdr:spPr>
        <a:xfrm>
          <a:off x="14325111" y="1613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73,504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121676</xdr:rowOff>
    </xdr:from>
    <xdr:to>
      <xdr:col>20</xdr:col>
      <xdr:colOff>9525</xdr:colOff>
      <xdr:row>96</xdr:row>
      <xdr:rowOff>51826</xdr:rowOff>
    </xdr:to>
    <xdr:sp macro="" textlink="">
      <xdr:nvSpPr>
        <xdr:cNvPr id="705" name="円/楕円 704"/>
        <xdr:cNvSpPr/>
      </xdr:nvSpPr>
      <xdr:spPr>
        <a:xfrm>
          <a:off x="13652500" y="164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42953</xdr:rowOff>
    </xdr:from>
    <xdr:ext cx="534377" cy="259045"/>
    <xdr:sp macro="" textlink="">
      <xdr:nvSpPr>
        <xdr:cNvPr id="706" name="テキスト ボックス 705"/>
        <xdr:cNvSpPr txBox="1"/>
      </xdr:nvSpPr>
      <xdr:spPr>
        <a:xfrm>
          <a:off x="13436111" y="1650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93380</xdr:rowOff>
    </xdr:from>
    <xdr:to>
      <xdr:col>18</xdr:col>
      <xdr:colOff>492125</xdr:colOff>
      <xdr:row>96</xdr:row>
      <xdr:rowOff>23530</xdr:rowOff>
    </xdr:to>
    <xdr:sp macro="" textlink="">
      <xdr:nvSpPr>
        <xdr:cNvPr id="707" name="円/楕円 706"/>
        <xdr:cNvSpPr/>
      </xdr:nvSpPr>
      <xdr:spPr>
        <a:xfrm>
          <a:off x="12763500" y="1638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14657</xdr:rowOff>
    </xdr:from>
    <xdr:ext cx="534377" cy="259045"/>
    <xdr:sp macro="" textlink="">
      <xdr:nvSpPr>
        <xdr:cNvPr id="708" name="テキスト ボックス 707"/>
        <xdr:cNvSpPr txBox="1"/>
      </xdr:nvSpPr>
      <xdr:spPr>
        <a:xfrm>
          <a:off x="12547111" y="1647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目的</a:t>
          </a:r>
          <a:r>
            <a:rPr kumimoji="1" lang="ja-JP" altLang="ja-JP" sz="1400">
              <a:solidFill>
                <a:schemeClr val="dk1"/>
              </a:solidFill>
              <a:effectLst/>
              <a:latin typeface="+mn-lt"/>
              <a:ea typeface="+mn-ea"/>
              <a:cs typeface="+mn-cs"/>
            </a:rPr>
            <a:t>別歳出決算にかかる住民一人当たりのコストについて、類似団体と比較した本村の特徴としては</a:t>
          </a:r>
          <a:r>
            <a:rPr kumimoji="1" lang="ja-JP" altLang="en-US" sz="1400">
              <a:solidFill>
                <a:schemeClr val="dk1"/>
              </a:solidFill>
              <a:effectLst/>
              <a:latin typeface="+mn-lt"/>
              <a:ea typeface="+mn-ea"/>
              <a:cs typeface="+mn-cs"/>
            </a:rPr>
            <a:t>、消防費と民生費が低いことがあげられる。消防費については、平成</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年度に防災無線のデジタル化事業を実施して以降、大規模な普通建設事業を行っていないことが要因といえる。民生費については、扶助費が少ないことに起因しているものの、</a:t>
          </a:r>
          <a:r>
            <a:rPr kumimoji="1" lang="ja-JP" altLang="ja-JP" sz="1400">
              <a:solidFill>
                <a:schemeClr val="dk1"/>
              </a:solidFill>
              <a:effectLst/>
              <a:latin typeface="+mn-lt"/>
              <a:ea typeface="+mn-ea"/>
              <a:cs typeface="+mn-cs"/>
            </a:rPr>
            <a:t>今後は扶助費そのものの増加が想定されることから、適正な各給付事業の運営に努め</a:t>
          </a:r>
          <a:r>
            <a:rPr kumimoji="1" lang="ja-JP" altLang="en-US" sz="1400">
              <a:solidFill>
                <a:schemeClr val="dk1"/>
              </a:solidFill>
              <a:effectLst/>
              <a:latin typeface="+mn-lt"/>
              <a:ea typeface="+mn-ea"/>
              <a:cs typeface="+mn-cs"/>
            </a:rPr>
            <a:t>る</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また、公債費についても減少傾向にあるものの、新庁舎建設等に伴う新発債の借入により、</a:t>
          </a:r>
          <a:r>
            <a:rPr kumimoji="1" lang="ja-JP" altLang="ja-JP" sz="1400">
              <a:solidFill>
                <a:schemeClr val="dk1"/>
              </a:solidFill>
              <a:effectLst/>
              <a:latin typeface="+mn-lt"/>
              <a:ea typeface="+mn-ea"/>
              <a:cs typeface="+mn-cs"/>
            </a:rPr>
            <a:t>今後の増加は必須であることから、適正な財政運営を図ることとする。</a:t>
          </a:r>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年度については、実質単年度収支が▲</a:t>
          </a:r>
          <a:r>
            <a:rPr kumimoji="1" lang="en-US" altLang="ja-JP" sz="1300">
              <a:latin typeface="ＭＳ ゴシック" pitchFamily="49" charset="-128"/>
              <a:ea typeface="ＭＳ ゴシック" pitchFamily="49" charset="-128"/>
            </a:rPr>
            <a:t>340,806</a:t>
          </a:r>
          <a:r>
            <a:rPr kumimoji="1" lang="ja-JP" altLang="en-US" sz="1300">
              <a:latin typeface="ＭＳ ゴシック" pitchFamily="49" charset="-128"/>
              <a:ea typeface="ＭＳ ゴシック" pitchFamily="49" charset="-128"/>
            </a:rPr>
            <a:t>千円で▲</a:t>
          </a:r>
          <a:r>
            <a:rPr kumimoji="1" lang="en-US" altLang="ja-JP" sz="1300">
              <a:latin typeface="ＭＳ ゴシック" pitchFamily="49" charset="-128"/>
              <a:ea typeface="ＭＳ ゴシック" pitchFamily="49" charset="-128"/>
            </a:rPr>
            <a:t>16.32</a:t>
          </a:r>
          <a:r>
            <a:rPr kumimoji="1" lang="ja-JP" altLang="en-US" sz="1300">
              <a:latin typeface="ＭＳ ゴシック" pitchFamily="49" charset="-128"/>
              <a:ea typeface="ＭＳ ゴシック" pitchFamily="49" charset="-128"/>
            </a:rPr>
            <a:t>％となっており、大きなマイナスとなった。この要因については、財政調整基金を</a:t>
          </a:r>
          <a:r>
            <a:rPr kumimoji="1" lang="en-US" altLang="ja-JP" sz="1300">
              <a:latin typeface="ＭＳ ゴシック" pitchFamily="49" charset="-128"/>
              <a:ea typeface="ＭＳ ゴシック" pitchFamily="49" charset="-128"/>
            </a:rPr>
            <a:t>278,500</a:t>
          </a:r>
          <a:r>
            <a:rPr kumimoji="1" lang="ja-JP" altLang="en-US" sz="1300">
              <a:latin typeface="ＭＳ ゴシック" pitchFamily="49" charset="-128"/>
              <a:ea typeface="ＭＳ ゴシック" pitchFamily="49" charset="-128"/>
            </a:rPr>
            <a:t>千円取り崩していることと単年度収支が▲</a:t>
          </a:r>
          <a:r>
            <a:rPr kumimoji="1" lang="en-US" altLang="ja-JP" sz="1300">
              <a:latin typeface="ＭＳ ゴシック" pitchFamily="49" charset="-128"/>
              <a:ea typeface="ＭＳ ゴシック" pitchFamily="49" charset="-128"/>
            </a:rPr>
            <a:t>65,133</a:t>
          </a:r>
          <a:r>
            <a:rPr kumimoji="1" lang="ja-JP" altLang="en-US" sz="1300">
              <a:latin typeface="ＭＳ ゴシック" pitchFamily="49" charset="-128"/>
              <a:ea typeface="ＭＳ ゴシック" pitchFamily="49" charset="-128"/>
            </a:rPr>
            <a:t>千円となったことであるといえる。今後も財政調整基金の取り崩しにより、マイナスが継続すると想定されるものの、新庁舎建設に伴う事業費増加が見込まれることから、</a:t>
          </a:r>
          <a:r>
            <a:rPr kumimoji="1" lang="ja-JP" altLang="ja-JP" sz="1300">
              <a:solidFill>
                <a:schemeClr val="dk1"/>
              </a:solidFill>
              <a:effectLst/>
              <a:latin typeface="+mn-lt"/>
              <a:ea typeface="+mn-ea"/>
              <a:cs typeface="+mn-cs"/>
            </a:rPr>
            <a:t>各種事業についてさらに精査するとともに、事業の縮小等を実施し、より一層の抑制に努める。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ついて、基本的には経常的に黒字となっているものの、国民健康保険事業会計（事業勘定）において、継続的に赤字となっている。その要因としては、医療費が高額に推移していることと、被保険者が減少でしていることであるといえる。また、同会計以外についても、一般会計からの繰入金により、赤字を解消している会計も存在していることから、より適正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3916985</v>
      </c>
      <c r="BO4" s="381"/>
      <c r="BP4" s="381"/>
      <c r="BQ4" s="381"/>
      <c r="BR4" s="381"/>
      <c r="BS4" s="381"/>
      <c r="BT4" s="381"/>
      <c r="BU4" s="382"/>
      <c r="BV4" s="380">
        <v>3725592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13.7</v>
      </c>
      <c r="CU4" s="387"/>
      <c r="CV4" s="387"/>
      <c r="CW4" s="387"/>
      <c r="CX4" s="387"/>
      <c r="CY4" s="387"/>
      <c r="CZ4" s="387"/>
      <c r="DA4" s="388"/>
      <c r="DB4" s="386">
        <v>16.5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3492188</v>
      </c>
      <c r="BO5" s="418"/>
      <c r="BP5" s="418"/>
      <c r="BQ5" s="418"/>
      <c r="BR5" s="418"/>
      <c r="BS5" s="418"/>
      <c r="BT5" s="418"/>
      <c r="BU5" s="419"/>
      <c r="BV5" s="417">
        <v>3353422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93.1</v>
      </c>
      <c r="CU5" s="415"/>
      <c r="CV5" s="415"/>
      <c r="CW5" s="415"/>
      <c r="CX5" s="415"/>
      <c r="CY5" s="415"/>
      <c r="CZ5" s="415"/>
      <c r="DA5" s="416"/>
      <c r="DB5" s="414">
        <v>91.9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424797</v>
      </c>
      <c r="BO6" s="418"/>
      <c r="BP6" s="418"/>
      <c r="BQ6" s="418"/>
      <c r="BR6" s="418"/>
      <c r="BS6" s="418"/>
      <c r="BT6" s="418"/>
      <c r="BU6" s="419"/>
      <c r="BV6" s="417">
        <v>372170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97.2</v>
      </c>
      <c r="CU6" s="455"/>
      <c r="CV6" s="455"/>
      <c r="CW6" s="455"/>
      <c r="CX6" s="455"/>
      <c r="CY6" s="455"/>
      <c r="CZ6" s="455"/>
      <c r="DA6" s="456"/>
      <c r="DB6" s="454">
        <v>96.9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137800</v>
      </c>
      <c r="BO7" s="418"/>
      <c r="BP7" s="418"/>
      <c r="BQ7" s="418"/>
      <c r="BR7" s="418"/>
      <c r="BS7" s="418"/>
      <c r="BT7" s="418"/>
      <c r="BU7" s="419"/>
      <c r="BV7" s="417">
        <v>20040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2087685</v>
      </c>
      <c r="CU7" s="418"/>
      <c r="CV7" s="418"/>
      <c r="CW7" s="418"/>
      <c r="CX7" s="418"/>
      <c r="CY7" s="418"/>
      <c r="CZ7" s="418"/>
      <c r="DA7" s="419"/>
      <c r="DB7" s="417">
        <v>2137666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286997</v>
      </c>
      <c r="BO8" s="418"/>
      <c r="BP8" s="418"/>
      <c r="BQ8" s="418"/>
      <c r="BR8" s="418"/>
      <c r="BS8" s="418"/>
      <c r="BT8" s="418"/>
      <c r="BU8" s="419"/>
      <c r="BV8" s="417">
        <v>352130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0.24</v>
      </c>
      <c r="CU8" s="458"/>
      <c r="CV8" s="458"/>
      <c r="CW8" s="458"/>
      <c r="CX8" s="458"/>
      <c r="CY8" s="458"/>
      <c r="CZ8" s="458"/>
      <c r="DA8" s="459"/>
      <c r="DB8" s="457">
        <v>0.24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5523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-65133</v>
      </c>
      <c r="BO9" s="418"/>
      <c r="BP9" s="418"/>
      <c r="BQ9" s="418"/>
      <c r="BR9" s="418"/>
      <c r="BS9" s="418"/>
      <c r="BT9" s="418"/>
      <c r="BU9" s="419"/>
      <c r="BV9" s="417">
        <v>44131</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9.5</v>
      </c>
      <c r="CU9" s="415"/>
      <c r="CV9" s="415"/>
      <c r="CW9" s="415"/>
      <c r="CX9" s="415"/>
      <c r="CY9" s="415"/>
      <c r="CZ9" s="415"/>
      <c r="DA9" s="416"/>
      <c r="DB9" s="414">
        <v>10.199999999999999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5856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2827</v>
      </c>
      <c r="BO10" s="418"/>
      <c r="BP10" s="418"/>
      <c r="BQ10" s="418"/>
      <c r="BR10" s="418"/>
      <c r="BS10" s="418"/>
      <c r="BT10" s="418"/>
      <c r="BU10" s="419"/>
      <c r="BV10" s="417">
        <v>152983</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5707</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278500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5682</v>
      </c>
      <c r="S13" s="499"/>
      <c r="T13" s="499"/>
      <c r="U13" s="499"/>
      <c r="V13" s="500"/>
      <c r="W13" s="433" t="s">
        <v>123</v>
      </c>
      <c r="X13" s="434"/>
      <c r="Y13" s="434"/>
      <c r="Z13" s="434"/>
      <c r="AA13" s="434"/>
      <c r="AB13" s="424"/>
      <c r="AC13" s="468">
        <v>282</v>
      </c>
      <c r="AD13" s="469"/>
      <c r="AE13" s="469"/>
      <c r="AF13" s="469"/>
      <c r="AG13" s="508"/>
      <c r="AH13" s="468">
        <v>305</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-340806</v>
      </c>
      <c r="BO13" s="418"/>
      <c r="BP13" s="418"/>
      <c r="BQ13" s="418"/>
      <c r="BR13" s="418"/>
      <c r="BS13" s="418"/>
      <c r="BT13" s="418"/>
      <c r="BU13" s="419"/>
      <c r="BV13" s="417">
        <v>197114</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5.8</v>
      </c>
      <c r="CU13" s="415"/>
      <c r="CV13" s="415"/>
      <c r="CW13" s="415"/>
      <c r="CX13" s="415"/>
      <c r="CY13" s="415"/>
      <c r="CZ13" s="415"/>
      <c r="DA13" s="416"/>
      <c r="DB13" s="414">
        <v>7.5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5734</v>
      </c>
      <c r="S14" s="499"/>
      <c r="T14" s="499"/>
      <c r="U14" s="499"/>
      <c r="V14" s="500"/>
      <c r="W14" s="407"/>
      <c r="X14" s="408"/>
      <c r="Y14" s="408"/>
      <c r="Z14" s="408"/>
      <c r="AA14" s="408"/>
      <c r="AB14" s="397"/>
      <c r="AC14" s="501">
        <v>11.3</v>
      </c>
      <c r="AD14" s="502"/>
      <c r="AE14" s="502"/>
      <c r="AF14" s="502"/>
      <c r="AG14" s="503"/>
      <c r="AH14" s="501">
        <v>11.5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33.299999999999997</v>
      </c>
      <c r="CU14" s="513"/>
      <c r="CV14" s="513"/>
      <c r="CW14" s="513"/>
      <c r="CX14" s="513"/>
      <c r="CY14" s="513"/>
      <c r="CZ14" s="513"/>
      <c r="DA14" s="514"/>
      <c r="DB14" s="512">
        <v>41.9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5711</v>
      </c>
      <c r="S15" s="499"/>
      <c r="T15" s="499"/>
      <c r="U15" s="499"/>
      <c r="V15" s="500"/>
      <c r="W15" s="433" t="s">
        <v>129</v>
      </c>
      <c r="X15" s="434"/>
      <c r="Y15" s="434"/>
      <c r="Z15" s="434"/>
      <c r="AA15" s="434"/>
      <c r="AB15" s="424"/>
      <c r="AC15" s="468">
        <v>513</v>
      </c>
      <c r="AD15" s="469"/>
      <c r="AE15" s="469"/>
      <c r="AF15" s="469"/>
      <c r="AG15" s="508"/>
      <c r="AH15" s="468">
        <v>558</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451070</v>
      </c>
      <c r="BO15" s="381"/>
      <c r="BP15" s="381"/>
      <c r="BQ15" s="381"/>
      <c r="BR15" s="381"/>
      <c r="BS15" s="381"/>
      <c r="BT15" s="381"/>
      <c r="BU15" s="382"/>
      <c r="BV15" s="380">
        <v>445143</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20.5</v>
      </c>
      <c r="AD16" s="502"/>
      <c r="AE16" s="502"/>
      <c r="AF16" s="502"/>
      <c r="AG16" s="503"/>
      <c r="AH16" s="501">
        <v>21</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1893200</v>
      </c>
      <c r="BO16" s="418"/>
      <c r="BP16" s="418"/>
      <c r="BQ16" s="418"/>
      <c r="BR16" s="418"/>
      <c r="BS16" s="418"/>
      <c r="BT16" s="418"/>
      <c r="BU16" s="419"/>
      <c r="BV16" s="417">
        <v>1913659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133</v>
      </c>
      <c r="S17" s="519"/>
      <c r="T17" s="519"/>
      <c r="U17" s="519"/>
      <c r="V17" s="520"/>
      <c r="W17" s="433" t="s">
        <v>136</v>
      </c>
      <c r="X17" s="434"/>
      <c r="Y17" s="434"/>
      <c r="Z17" s="434"/>
      <c r="AA17" s="434"/>
      <c r="AB17" s="424"/>
      <c r="AC17" s="468">
        <v>1704</v>
      </c>
      <c r="AD17" s="469"/>
      <c r="AE17" s="469"/>
      <c r="AF17" s="469"/>
      <c r="AG17" s="508"/>
      <c r="AH17" s="468">
        <v>1800</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564922</v>
      </c>
      <c r="BO17" s="418"/>
      <c r="BP17" s="418"/>
      <c r="BQ17" s="418"/>
      <c r="BR17" s="418"/>
      <c r="BS17" s="418"/>
      <c r="BT17" s="418"/>
      <c r="BU17" s="419"/>
      <c r="BV17" s="417">
        <v>556130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138</v>
      </c>
      <c r="C18" s="460"/>
      <c r="D18" s="460"/>
      <c r="E18" s="529"/>
      <c r="F18" s="529"/>
      <c r="G18" s="529"/>
      <c r="H18" s="529"/>
      <c r="I18" s="529"/>
      <c r="J18" s="529"/>
      <c r="K18" s="529"/>
      <c r="L18" s="530">
        <v>24.1</v>
      </c>
      <c r="M18" s="530"/>
      <c r="N18" s="530"/>
      <c r="O18" s="530"/>
      <c r="P18" s="530"/>
      <c r="Q18" s="530"/>
      <c r="R18" s="531"/>
      <c r="S18" s="531"/>
      <c r="T18" s="531"/>
      <c r="U18" s="531"/>
      <c r="V18" s="532"/>
      <c r="W18" s="435"/>
      <c r="X18" s="436"/>
      <c r="Y18" s="436"/>
      <c r="Z18" s="436"/>
      <c r="AA18" s="436"/>
      <c r="AB18" s="427"/>
      <c r="AC18" s="533">
        <v>68.2</v>
      </c>
      <c r="AD18" s="534"/>
      <c r="AE18" s="534"/>
      <c r="AF18" s="534"/>
      <c r="AG18" s="535"/>
      <c r="AH18" s="533">
        <v>67.599999999999994</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1950813</v>
      </c>
      <c r="BO18" s="418"/>
      <c r="BP18" s="418"/>
      <c r="BQ18" s="418"/>
      <c r="BR18" s="418"/>
      <c r="BS18" s="418"/>
      <c r="BT18" s="418"/>
      <c r="BU18" s="419"/>
      <c r="BV18" s="417">
        <v>1991963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140</v>
      </c>
      <c r="C19" s="460"/>
      <c r="D19" s="460"/>
      <c r="E19" s="529"/>
      <c r="F19" s="529"/>
      <c r="G19" s="529"/>
      <c r="H19" s="529"/>
      <c r="I19" s="529"/>
      <c r="J19" s="529"/>
      <c r="K19" s="529"/>
      <c r="L19" s="537">
        <v>229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3060429</v>
      </c>
      <c r="BO19" s="418"/>
      <c r="BP19" s="418"/>
      <c r="BQ19" s="418"/>
      <c r="BR19" s="418"/>
      <c r="BS19" s="418"/>
      <c r="BT19" s="418"/>
      <c r="BU19" s="419"/>
      <c r="BV19" s="417">
        <v>2870466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142</v>
      </c>
      <c r="C20" s="460"/>
      <c r="D20" s="460"/>
      <c r="E20" s="529"/>
      <c r="F20" s="529"/>
      <c r="G20" s="529"/>
      <c r="H20" s="529"/>
      <c r="I20" s="529"/>
      <c r="J20" s="529"/>
      <c r="K20" s="529"/>
      <c r="L20" s="537">
        <v>1779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2708834</v>
      </c>
      <c r="BO23" s="418"/>
      <c r="BP23" s="418"/>
      <c r="BQ23" s="418"/>
      <c r="BR23" s="418"/>
      <c r="BS23" s="418"/>
      <c r="BT23" s="418"/>
      <c r="BU23" s="419"/>
      <c r="BV23" s="417">
        <v>2844936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151</v>
      </c>
      <c r="F24" s="447"/>
      <c r="G24" s="447"/>
      <c r="H24" s="447"/>
      <c r="I24" s="447"/>
      <c r="J24" s="447"/>
      <c r="K24" s="448"/>
      <c r="L24" s="468">
        <v>1</v>
      </c>
      <c r="M24" s="469"/>
      <c r="N24" s="469"/>
      <c r="O24" s="469"/>
      <c r="P24" s="508"/>
      <c r="Q24" s="468">
        <v>7410</v>
      </c>
      <c r="R24" s="469"/>
      <c r="S24" s="469"/>
      <c r="T24" s="469"/>
      <c r="U24" s="469"/>
      <c r="V24" s="508"/>
      <c r="W24" s="563"/>
      <c r="X24" s="551"/>
      <c r="Y24" s="552"/>
      <c r="Z24" s="467" t="s">
        <v>152</v>
      </c>
      <c r="AA24" s="447"/>
      <c r="AB24" s="447"/>
      <c r="AC24" s="447"/>
      <c r="AD24" s="447"/>
      <c r="AE24" s="447"/>
      <c r="AF24" s="447"/>
      <c r="AG24" s="448"/>
      <c r="AH24" s="468">
        <v>76</v>
      </c>
      <c r="AI24" s="469"/>
      <c r="AJ24" s="469"/>
      <c r="AK24" s="469"/>
      <c r="AL24" s="508"/>
      <c r="AM24" s="468">
        <v>236740</v>
      </c>
      <c r="AN24" s="469"/>
      <c r="AO24" s="469"/>
      <c r="AP24" s="469"/>
      <c r="AQ24" s="469"/>
      <c r="AR24" s="508"/>
      <c r="AS24" s="468">
        <v>3115</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2658837</v>
      </c>
      <c r="BO24" s="418"/>
      <c r="BP24" s="418"/>
      <c r="BQ24" s="418"/>
      <c r="BR24" s="418"/>
      <c r="BS24" s="418"/>
      <c r="BT24" s="418"/>
      <c r="BU24" s="419"/>
      <c r="BV24" s="417">
        <v>2758575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154</v>
      </c>
      <c r="F25" s="447"/>
      <c r="G25" s="447"/>
      <c r="H25" s="447"/>
      <c r="I25" s="447"/>
      <c r="J25" s="447"/>
      <c r="K25" s="448"/>
      <c r="L25" s="468">
        <v>1</v>
      </c>
      <c r="M25" s="469"/>
      <c r="N25" s="469"/>
      <c r="O25" s="469"/>
      <c r="P25" s="508"/>
      <c r="Q25" s="468">
        <v>6060</v>
      </c>
      <c r="R25" s="469"/>
      <c r="S25" s="469"/>
      <c r="T25" s="469"/>
      <c r="U25" s="469"/>
      <c r="V25" s="508"/>
      <c r="W25" s="563"/>
      <c r="X25" s="551"/>
      <c r="Y25" s="552"/>
      <c r="Z25" s="467" t="s">
        <v>155</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71249</v>
      </c>
      <c r="BO25" s="381"/>
      <c r="BP25" s="381"/>
      <c r="BQ25" s="381"/>
      <c r="BR25" s="381"/>
      <c r="BS25" s="381"/>
      <c r="BT25" s="381"/>
      <c r="BU25" s="382"/>
      <c r="BV25" s="380">
        <v>62787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157</v>
      </c>
      <c r="F26" s="447"/>
      <c r="G26" s="447"/>
      <c r="H26" s="447"/>
      <c r="I26" s="447"/>
      <c r="J26" s="447"/>
      <c r="K26" s="448"/>
      <c r="L26" s="468">
        <v>1</v>
      </c>
      <c r="M26" s="469"/>
      <c r="N26" s="469"/>
      <c r="O26" s="469"/>
      <c r="P26" s="508"/>
      <c r="Q26" s="468">
        <v>5720</v>
      </c>
      <c r="R26" s="469"/>
      <c r="S26" s="469"/>
      <c r="T26" s="469"/>
      <c r="U26" s="469"/>
      <c r="V26" s="508"/>
      <c r="W26" s="563"/>
      <c r="X26" s="551"/>
      <c r="Y26" s="552"/>
      <c r="Z26" s="467" t="s">
        <v>158</v>
      </c>
      <c r="AA26" s="573"/>
      <c r="AB26" s="573"/>
      <c r="AC26" s="573"/>
      <c r="AD26" s="573"/>
      <c r="AE26" s="573"/>
      <c r="AF26" s="573"/>
      <c r="AG26" s="574"/>
      <c r="AH26" s="468">
        <v>7</v>
      </c>
      <c r="AI26" s="469"/>
      <c r="AJ26" s="469"/>
      <c r="AK26" s="469"/>
      <c r="AL26" s="508"/>
      <c r="AM26" s="468">
        <v>21406</v>
      </c>
      <c r="AN26" s="469"/>
      <c r="AO26" s="469"/>
      <c r="AP26" s="469"/>
      <c r="AQ26" s="469"/>
      <c r="AR26" s="508"/>
      <c r="AS26" s="468">
        <v>3058</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160</v>
      </c>
      <c r="F27" s="447"/>
      <c r="G27" s="447"/>
      <c r="H27" s="447"/>
      <c r="I27" s="447"/>
      <c r="J27" s="447"/>
      <c r="K27" s="448"/>
      <c r="L27" s="468">
        <v>1</v>
      </c>
      <c r="M27" s="469"/>
      <c r="N27" s="469"/>
      <c r="O27" s="469"/>
      <c r="P27" s="508"/>
      <c r="Q27" s="468">
        <v>3010</v>
      </c>
      <c r="R27" s="469"/>
      <c r="S27" s="469"/>
      <c r="T27" s="469"/>
      <c r="U27" s="469"/>
      <c r="V27" s="508"/>
      <c r="W27" s="563"/>
      <c r="X27" s="551"/>
      <c r="Y27" s="552"/>
      <c r="Z27" s="467" t="s">
        <v>161</v>
      </c>
      <c r="AA27" s="447"/>
      <c r="AB27" s="447"/>
      <c r="AC27" s="447"/>
      <c r="AD27" s="447"/>
      <c r="AE27" s="447"/>
      <c r="AF27" s="447"/>
      <c r="AG27" s="448"/>
      <c r="AH27" s="468">
        <v>6</v>
      </c>
      <c r="AI27" s="469"/>
      <c r="AJ27" s="469"/>
      <c r="AK27" s="469"/>
      <c r="AL27" s="508"/>
      <c r="AM27" s="468">
        <v>19686</v>
      </c>
      <c r="AN27" s="469"/>
      <c r="AO27" s="469"/>
      <c r="AP27" s="469"/>
      <c r="AQ27" s="469"/>
      <c r="AR27" s="508"/>
      <c r="AS27" s="468">
        <v>3281</v>
      </c>
      <c r="AT27" s="469"/>
      <c r="AU27" s="469"/>
      <c r="AV27" s="469"/>
      <c r="AW27" s="469"/>
      <c r="AX27" s="470"/>
      <c r="AY27" s="509" t="s">
        <v>162</v>
      </c>
      <c r="AZ27" s="510"/>
      <c r="BA27" s="510"/>
      <c r="BB27" s="510"/>
      <c r="BC27" s="510"/>
      <c r="BD27" s="510"/>
      <c r="BE27" s="510"/>
      <c r="BF27" s="510"/>
      <c r="BG27" s="510"/>
      <c r="BH27" s="510"/>
      <c r="BI27" s="510"/>
      <c r="BJ27" s="510"/>
      <c r="BK27" s="510"/>
      <c r="BL27" s="510"/>
      <c r="BM27" s="511"/>
      <c r="BN27" s="586">
        <v>20008</v>
      </c>
      <c r="BO27" s="587"/>
      <c r="BP27" s="587"/>
      <c r="BQ27" s="587"/>
      <c r="BR27" s="587"/>
      <c r="BS27" s="587"/>
      <c r="BT27" s="587"/>
      <c r="BU27" s="588"/>
      <c r="BV27" s="586">
        <v>19814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163</v>
      </c>
      <c r="F28" s="447"/>
      <c r="G28" s="447"/>
      <c r="H28" s="447"/>
      <c r="I28" s="447"/>
      <c r="J28" s="447"/>
      <c r="K28" s="448"/>
      <c r="L28" s="468">
        <v>1</v>
      </c>
      <c r="M28" s="469"/>
      <c r="N28" s="469"/>
      <c r="O28" s="469"/>
      <c r="P28" s="508"/>
      <c r="Q28" s="468">
        <v>2570</v>
      </c>
      <c r="R28" s="469"/>
      <c r="S28" s="469"/>
      <c r="T28" s="469"/>
      <c r="U28" s="469"/>
      <c r="V28" s="508"/>
      <c r="W28" s="563"/>
      <c r="X28" s="551"/>
      <c r="Y28" s="552"/>
      <c r="Z28" s="467" t="s">
        <v>164</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165</v>
      </c>
      <c r="AZ28" s="590"/>
      <c r="BA28" s="590"/>
      <c r="BB28" s="591"/>
      <c r="BC28" s="377" t="s">
        <v>166</v>
      </c>
      <c r="BD28" s="378"/>
      <c r="BE28" s="378"/>
      <c r="BF28" s="378"/>
      <c r="BG28" s="378"/>
      <c r="BH28" s="378"/>
      <c r="BI28" s="378"/>
      <c r="BJ28" s="378"/>
      <c r="BK28" s="378"/>
      <c r="BL28" s="378"/>
      <c r="BM28" s="379"/>
      <c r="BN28" s="380">
        <v>824274</v>
      </c>
      <c r="BO28" s="381"/>
      <c r="BP28" s="381"/>
      <c r="BQ28" s="381"/>
      <c r="BR28" s="381"/>
      <c r="BS28" s="381"/>
      <c r="BT28" s="381"/>
      <c r="BU28" s="382"/>
      <c r="BV28" s="380">
        <v>1099947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167</v>
      </c>
      <c r="F29" s="447"/>
      <c r="G29" s="447"/>
      <c r="H29" s="447"/>
      <c r="I29" s="447"/>
      <c r="J29" s="447"/>
      <c r="K29" s="448"/>
      <c r="L29" s="468">
        <v>8</v>
      </c>
      <c r="M29" s="469"/>
      <c r="N29" s="469"/>
      <c r="O29" s="469"/>
      <c r="P29" s="508"/>
      <c r="Q29" s="468">
        <v>2370</v>
      </c>
      <c r="R29" s="469"/>
      <c r="S29" s="469"/>
      <c r="T29" s="469"/>
      <c r="U29" s="469"/>
      <c r="V29" s="508"/>
      <c r="W29" s="564"/>
      <c r="X29" s="565"/>
      <c r="Y29" s="566"/>
      <c r="Z29" s="467" t="s">
        <v>168</v>
      </c>
      <c r="AA29" s="447"/>
      <c r="AB29" s="447"/>
      <c r="AC29" s="447"/>
      <c r="AD29" s="447"/>
      <c r="AE29" s="447"/>
      <c r="AF29" s="447"/>
      <c r="AG29" s="448"/>
      <c r="AH29" s="468">
        <v>82</v>
      </c>
      <c r="AI29" s="469"/>
      <c r="AJ29" s="469"/>
      <c r="AK29" s="469"/>
      <c r="AL29" s="508"/>
      <c r="AM29" s="468">
        <v>256426</v>
      </c>
      <c r="AN29" s="469"/>
      <c r="AO29" s="469"/>
      <c r="AP29" s="469"/>
      <c r="AQ29" s="469"/>
      <c r="AR29" s="508"/>
      <c r="AS29" s="468">
        <v>3127</v>
      </c>
      <c r="AT29" s="469"/>
      <c r="AU29" s="469"/>
      <c r="AV29" s="469"/>
      <c r="AW29" s="469"/>
      <c r="AX29" s="470"/>
      <c r="AY29" s="592"/>
      <c r="AZ29" s="593"/>
      <c r="BA29" s="593"/>
      <c r="BB29" s="594"/>
      <c r="BC29" s="451" t="s">
        <v>169</v>
      </c>
      <c r="BD29" s="452"/>
      <c r="BE29" s="452"/>
      <c r="BF29" s="452"/>
      <c r="BG29" s="452"/>
      <c r="BH29" s="452"/>
      <c r="BI29" s="452"/>
      <c r="BJ29" s="452"/>
      <c r="BK29" s="452"/>
      <c r="BL29" s="452"/>
      <c r="BM29" s="453"/>
      <c r="BN29" s="417">
        <v>163683</v>
      </c>
      <c r="BO29" s="418"/>
      <c r="BP29" s="418"/>
      <c r="BQ29" s="418"/>
      <c r="BR29" s="418"/>
      <c r="BS29" s="418"/>
      <c r="BT29" s="418"/>
      <c r="BU29" s="419"/>
      <c r="BV29" s="417">
        <v>163474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170</v>
      </c>
      <c r="X30" s="571"/>
      <c r="Y30" s="571"/>
      <c r="Z30" s="571"/>
      <c r="AA30" s="571"/>
      <c r="AB30" s="571"/>
      <c r="AC30" s="571"/>
      <c r="AD30" s="571"/>
      <c r="AE30" s="571"/>
      <c r="AF30" s="571"/>
      <c r="AG30" s="572"/>
      <c r="AH30" s="533">
        <v>97.2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171</v>
      </c>
      <c r="BD30" s="584"/>
      <c r="BE30" s="584"/>
      <c r="BF30" s="584"/>
      <c r="BG30" s="584"/>
      <c r="BH30" s="584"/>
      <c r="BI30" s="584"/>
      <c r="BJ30" s="584"/>
      <c r="BK30" s="584"/>
      <c r="BL30" s="584"/>
      <c r="BM30" s="585"/>
      <c r="BN30" s="586">
        <v>4263981</v>
      </c>
      <c r="BO30" s="587"/>
      <c r="BP30" s="587"/>
      <c r="BQ30" s="587"/>
      <c r="BR30" s="587"/>
      <c r="BS30" s="587"/>
      <c r="BT30" s="587"/>
      <c r="BU30" s="588"/>
      <c r="BV30" s="586">
        <v>3997233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178</v>
      </c>
      <c r="D33" s="441"/>
      <c r="E33" s="406" t="s">
        <v>179</v>
      </c>
      <c r="F33" s="406"/>
      <c r="G33" s="406"/>
      <c r="H33" s="406"/>
      <c r="I33" s="406"/>
      <c r="J33" s="406"/>
      <c r="K33" s="406"/>
      <c r="L33" s="406"/>
      <c r="M33" s="406"/>
      <c r="N33" s="406"/>
      <c r="O33" s="406"/>
      <c r="P33" s="406"/>
      <c r="Q33" s="406"/>
      <c r="R33" s="406"/>
      <c r="S33" s="406"/>
      <c r="T33" s="169"/>
      <c r="U33" s="441" t="s">
        <v>178</v>
      </c>
      <c r="V33" s="441"/>
      <c r="W33" s="406" t="s">
        <v>179</v>
      </c>
      <c r="X33" s="406"/>
      <c r="Y33" s="406"/>
      <c r="Z33" s="406"/>
      <c r="AA33" s="406"/>
      <c r="AB33" s="406"/>
      <c r="AC33" s="406"/>
      <c r="AD33" s="406"/>
      <c r="AE33" s="406"/>
      <c r="AF33" s="406"/>
      <c r="AG33" s="406"/>
      <c r="AH33" s="406"/>
      <c r="AI33" s="406"/>
      <c r="AJ33" s="406"/>
      <c r="AK33" s="406"/>
      <c r="AL33" s="169"/>
      <c r="AM33" s="441" t="s">
        <v>178</v>
      </c>
      <c r="AN33" s="441"/>
      <c r="AO33" s="406" t="s">
        <v>179</v>
      </c>
      <c r="AP33" s="406"/>
      <c r="AQ33" s="406"/>
      <c r="AR33" s="406"/>
      <c r="AS33" s="406"/>
      <c r="AT33" s="406"/>
      <c r="AU33" s="406"/>
      <c r="AV33" s="406"/>
      <c r="AW33" s="406"/>
      <c r="AX33" s="406"/>
      <c r="AY33" s="406"/>
      <c r="AZ33" s="406"/>
      <c r="BA33" s="406"/>
      <c r="BB33" s="406"/>
      <c r="BC33" s="406"/>
      <c r="BD33" s="170"/>
      <c r="BE33" s="406" t="s">
        <v>180</v>
      </c>
      <c r="BF33" s="406"/>
      <c r="BG33" s="406" t="s">
        <v>181</v>
      </c>
      <c r="BH33" s="406"/>
      <c r="BI33" s="406"/>
      <c r="BJ33" s="406"/>
      <c r="BK33" s="406"/>
      <c r="BL33" s="406"/>
      <c r="BM33" s="406"/>
      <c r="BN33" s="406"/>
      <c r="BO33" s="406"/>
      <c r="BP33" s="406"/>
      <c r="BQ33" s="406"/>
      <c r="BR33" s="406"/>
      <c r="BS33" s="406"/>
      <c r="BT33" s="406"/>
      <c r="BU33" s="406"/>
      <c r="BV33" s="170"/>
      <c r="BW33" s="441" t="s">
        <v>180</v>
      </c>
      <c r="BX33" s="441"/>
      <c r="BY33" s="406" t="s">
        <v>182</v>
      </c>
      <c r="BZ33" s="406"/>
      <c r="CA33" s="406"/>
      <c r="CB33" s="406"/>
      <c r="CC33" s="406"/>
      <c r="CD33" s="406"/>
      <c r="CE33" s="406"/>
      <c r="CF33" s="406"/>
      <c r="CG33" s="406"/>
      <c r="CH33" s="406"/>
      <c r="CI33" s="406"/>
      <c r="CJ33" s="406"/>
      <c r="CK33" s="406"/>
      <c r="CL33" s="406"/>
      <c r="CM33" s="406"/>
      <c r="CN33" s="169"/>
      <c r="CO33" s="441" t="s">
        <v>178</v>
      </c>
      <c r="CP33" s="441"/>
      <c r="CQ33" s="406" t="s">
        <v>183</v>
      </c>
      <c r="CR33" s="406"/>
      <c r="CS33" s="406"/>
      <c r="CT33" s="406"/>
      <c r="CU33" s="406"/>
      <c r="CV33" s="406"/>
      <c r="CW33" s="406"/>
      <c r="CX33" s="406"/>
      <c r="CY33" s="406"/>
      <c r="CZ33" s="406"/>
      <c r="DA33" s="406"/>
      <c r="DB33" s="406"/>
      <c r="DC33" s="406"/>
      <c r="DD33" s="406"/>
      <c r="DE33" s="406"/>
      <c r="DF33" s="169"/>
      <c r="DG33" s="406" t="s">
        <v>184</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6</v>
      </c>
      <c r="V34" s="598"/>
      <c r="W34" s="599" t="str">
        <f>IF('各会計、関係団体の財政状況及び健全化判断比率'!B28="","",'各会計、関係団体の財政状況及び健全化判断比率'!B28)</f>
        <v>国民健康保険事業会計（事業勘定）</v>
      </c>
      <c r="X34" s="599"/>
      <c r="Y34" s="599"/>
      <c r="Z34" s="599"/>
      <c r="AA34" s="599"/>
      <c r="AB34" s="599"/>
      <c r="AC34" s="599"/>
      <c r="AD34" s="599"/>
      <c r="AE34" s="599"/>
      <c r="AF34" s="599"/>
      <c r="AG34" s="599"/>
      <c r="AH34" s="599"/>
      <c r="AI34" s="599"/>
      <c r="AJ34" s="599"/>
      <c r="AK34" s="599"/>
      <c r="AL34" s="167"/>
      <c r="AM34" s="598">
        <f>IF(AO34="","",MAX(C34:D43,U34:V43)+1)</f>
        <v>11</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12</v>
      </c>
      <c r="BF34" s="598"/>
      <c r="BG34" s="599" t="str">
        <f>IF('各会計、関係団体の財政状況及び健全化判断比率'!B34="","",'各会計、関係団体の財政状況及び健全化判断比率'!B34)</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奈良県市町村総合事務組合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明日香村地域振興公社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整備基金特別会計</v>
      </c>
      <c r="F35" s="599"/>
      <c r="G35" s="599"/>
      <c r="H35" s="599"/>
      <c r="I35" s="599"/>
      <c r="J35" s="599"/>
      <c r="K35" s="599"/>
      <c r="L35" s="599"/>
      <c r="M35" s="599"/>
      <c r="N35" s="599"/>
      <c r="O35" s="599"/>
      <c r="P35" s="599"/>
      <c r="Q35" s="599"/>
      <c r="R35" s="599"/>
      <c r="S35" s="599"/>
      <c r="T35" s="167"/>
      <c r="U35" s="598">
        <f>IF(W35="","",U34+1)</f>
        <v>7</v>
      </c>
      <c r="V35" s="598"/>
      <c r="W35" s="599" t="str">
        <f>IF('各会計、関係団体の財政状況及び健全化判断比率'!B29="","",'各会計、関係団体の財政状況及び健全化判断比率'!B29)</f>
        <v>国民健康保険事業会計（直診勘定）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奈良県広域消防組合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明日香村土地開発公社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高松塚壁画館受託事業特別会計</v>
      </c>
      <c r="F36" s="599"/>
      <c r="G36" s="599"/>
      <c r="H36" s="599"/>
      <c r="I36" s="599"/>
      <c r="J36" s="599"/>
      <c r="K36" s="599"/>
      <c r="L36" s="599"/>
      <c r="M36" s="599"/>
      <c r="N36" s="599"/>
      <c r="O36" s="599"/>
      <c r="P36" s="599"/>
      <c r="Q36" s="599"/>
      <c r="R36" s="599"/>
      <c r="S36" s="599"/>
      <c r="T36" s="167"/>
      <c r="U36" s="598">
        <f t="shared" ref="U36:U43" si="4">IF(W36="","",U35+1)</f>
        <v>8</v>
      </c>
      <c r="V36" s="598"/>
      <c r="W36" s="599" t="str">
        <f>IF('各会計、関係団体の財政状況及び健全化判断比率'!B30="","",'各会計、関係団体の財政状況及び健全化判断比率'!B30)</f>
        <v>介護保険事業会計（保険事業勘定）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飛鳥広域行政事務組合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飲料水供給施設特別会計</v>
      </c>
      <c r="F37" s="599"/>
      <c r="G37" s="599"/>
      <c r="H37" s="599"/>
      <c r="I37" s="599"/>
      <c r="J37" s="599"/>
      <c r="K37" s="599"/>
      <c r="L37" s="599"/>
      <c r="M37" s="599"/>
      <c r="N37" s="599"/>
      <c r="O37" s="599"/>
      <c r="P37" s="599"/>
      <c r="Q37" s="599"/>
      <c r="R37" s="599"/>
      <c r="S37" s="599"/>
      <c r="T37" s="167"/>
      <c r="U37" s="598">
        <f t="shared" si="4"/>
        <v>9</v>
      </c>
      <c r="V37" s="598"/>
      <c r="W37" s="599" t="str">
        <f>IF('各会計、関係団体の財政状況及び健全化判断比率'!B31="","",'各会計、関係団体の財政状況及び健全化判断比率'!B31)</f>
        <v>介護保険事業会計（介護サービス事業勘定）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奈良県後期高齢者医療広域連合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f t="shared" ref="C38:C43" si="5">IF(E38="","",C37+1)</f>
        <v>5</v>
      </c>
      <c r="D38" s="598"/>
      <c r="E38" s="599" t="str">
        <f>IF('各会計、関係団体の財政状況及び健全化判断比率'!B11="","",'各会計、関係団体の財政状況及び健全化判断比率'!B11)</f>
        <v>公有地等住宅開発事業特別会計</v>
      </c>
      <c r="F38" s="599"/>
      <c r="G38" s="599"/>
      <c r="H38" s="599"/>
      <c r="I38" s="599"/>
      <c r="J38" s="599"/>
      <c r="K38" s="599"/>
      <c r="L38" s="599"/>
      <c r="M38" s="599"/>
      <c r="N38" s="599"/>
      <c r="O38" s="599"/>
      <c r="P38" s="599"/>
      <c r="Q38" s="599"/>
      <c r="R38" s="599"/>
      <c r="S38" s="599"/>
      <c r="T38" s="167"/>
      <c r="U38" s="598">
        <f t="shared" si="4"/>
        <v>10</v>
      </c>
      <c r="V38" s="598"/>
      <c r="W38" s="599" t="str">
        <f>IF('各会計、関係団体の財政状況及び健全化判断比率'!B32="","",'各会計、関係団体の財政状況及び健全化判断比率'!B32)</f>
        <v>後期高齢者医療事業会計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189</v>
      </c>
    </row>
    <row r="50" spans="5:5" x14ac:dyDescent="0.15">
      <c r="E50" s="141" t="s">
        <v>190</v>
      </c>
    </row>
    <row r="51" spans="5:5" x14ac:dyDescent="0.15">
      <c r="E51" s="141" t="s">
        <v>191</v>
      </c>
    </row>
    <row r="52" spans="5:5" x14ac:dyDescent="0.15">
      <c r="E52" s="141"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4" t="s">
        <v>535</v>
      </c>
      <c r="D34" s="1184"/>
      <c r="E34" s="1185"/>
      <c r="F34" s="32" t="s">
        <v>536</v>
      </c>
      <c r="G34" s="33" t="s">
        <v>537</v>
      </c>
      <c r="H34" s="33" t="s">
        <v>538</v>
      </c>
      <c r="I34" s="33" t="s">
        <v>539</v>
      </c>
      <c r="J34" s="34" t="s">
        <v>540</v>
      </c>
      <c r="K34" s="22"/>
      <c r="L34" s="22"/>
      <c r="M34" s="22"/>
      <c r="N34" s="22"/>
      <c r="O34" s="22"/>
      <c r="P34" s="22"/>
    </row>
    <row r="35" spans="1:16" ht="39" customHeight="1" x14ac:dyDescent="0.15">
      <c r="A35" s="22"/>
      <c r="B35" s="35"/>
      <c r="C35" s="1178" t="s">
        <v>541</v>
      </c>
      <c r="D35" s="1179"/>
      <c r="E35" s="1180"/>
      <c r="F35" s="36">
        <v>19.91</v>
      </c>
      <c r="G35" s="37">
        <v>22.8</v>
      </c>
      <c r="H35" s="37">
        <v>24.86</v>
      </c>
      <c r="I35" s="37">
        <v>26.84</v>
      </c>
      <c r="J35" s="38">
        <v>22.31</v>
      </c>
      <c r="K35" s="22"/>
      <c r="L35" s="22"/>
      <c r="M35" s="22"/>
      <c r="N35" s="22"/>
      <c r="O35" s="22"/>
      <c r="P35" s="22"/>
    </row>
    <row r="36" spans="1:16" ht="39" customHeight="1" x14ac:dyDescent="0.15">
      <c r="A36" s="22"/>
      <c r="B36" s="35"/>
      <c r="C36" s="1178" t="s">
        <v>542</v>
      </c>
      <c r="D36" s="1179"/>
      <c r="E36" s="1180"/>
      <c r="F36" s="36">
        <v>13.18</v>
      </c>
      <c r="G36" s="37">
        <v>12.31</v>
      </c>
      <c r="H36" s="37">
        <v>14.81</v>
      </c>
      <c r="I36" s="37">
        <v>16.28</v>
      </c>
      <c r="J36" s="38">
        <v>13.44</v>
      </c>
      <c r="K36" s="22"/>
      <c r="L36" s="22"/>
      <c r="M36" s="22"/>
      <c r="N36" s="22"/>
      <c r="O36" s="22"/>
      <c r="P36" s="22"/>
    </row>
    <row r="37" spans="1:16" ht="39" customHeight="1" x14ac:dyDescent="0.15">
      <c r="A37" s="22"/>
      <c r="B37" s="35"/>
      <c r="C37" s="1178" t="s">
        <v>543</v>
      </c>
      <c r="D37" s="1179"/>
      <c r="E37" s="1180"/>
      <c r="F37" s="36">
        <v>7.0000000000000007E-2</v>
      </c>
      <c r="G37" s="37">
        <v>0.94</v>
      </c>
      <c r="H37" s="37">
        <v>0.3</v>
      </c>
      <c r="I37" s="37">
        <v>0.18</v>
      </c>
      <c r="J37" s="38">
        <v>0.3</v>
      </c>
      <c r="K37" s="22"/>
      <c r="L37" s="22"/>
      <c r="M37" s="22"/>
      <c r="N37" s="22"/>
      <c r="O37" s="22"/>
      <c r="P37" s="22"/>
    </row>
    <row r="38" spans="1:16" ht="39" customHeight="1" x14ac:dyDescent="0.15">
      <c r="A38" s="22"/>
      <c r="B38" s="35"/>
      <c r="C38" s="1178" t="s">
        <v>544</v>
      </c>
      <c r="D38" s="1179"/>
      <c r="E38" s="1180"/>
      <c r="F38" s="36">
        <v>0.5</v>
      </c>
      <c r="G38" s="37">
        <v>0.88</v>
      </c>
      <c r="H38" s="37">
        <v>1.0900000000000001</v>
      </c>
      <c r="I38" s="37">
        <v>0.38</v>
      </c>
      <c r="J38" s="38">
        <v>0.28000000000000003</v>
      </c>
      <c r="K38" s="22"/>
      <c r="L38" s="22"/>
      <c r="M38" s="22"/>
      <c r="N38" s="22"/>
      <c r="O38" s="22"/>
      <c r="P38" s="22"/>
    </row>
    <row r="39" spans="1:16" ht="39" customHeight="1" x14ac:dyDescent="0.15">
      <c r="A39" s="22"/>
      <c r="B39" s="35"/>
      <c r="C39" s="1178" t="s">
        <v>545</v>
      </c>
      <c r="D39" s="1179"/>
      <c r="E39" s="1180"/>
      <c r="F39" s="36">
        <v>0.08</v>
      </c>
      <c r="G39" s="37">
        <v>7.0000000000000007E-2</v>
      </c>
      <c r="H39" s="37">
        <v>0.08</v>
      </c>
      <c r="I39" s="37">
        <v>0.1</v>
      </c>
      <c r="J39" s="38">
        <v>0.1</v>
      </c>
      <c r="K39" s="22"/>
      <c r="L39" s="22"/>
      <c r="M39" s="22"/>
      <c r="N39" s="22"/>
      <c r="O39" s="22"/>
      <c r="P39" s="22"/>
    </row>
    <row r="40" spans="1:16" ht="39" customHeight="1" x14ac:dyDescent="0.15">
      <c r="A40" s="22"/>
      <c r="B40" s="35"/>
      <c r="C40" s="1178" t="s">
        <v>546</v>
      </c>
      <c r="D40" s="1179"/>
      <c r="E40" s="1180"/>
      <c r="F40" s="36">
        <v>0</v>
      </c>
      <c r="G40" s="37">
        <v>0.22</v>
      </c>
      <c r="H40" s="37">
        <v>0</v>
      </c>
      <c r="I40" s="37">
        <v>0</v>
      </c>
      <c r="J40" s="38">
        <v>0</v>
      </c>
      <c r="K40" s="22"/>
      <c r="L40" s="22"/>
      <c r="M40" s="22"/>
      <c r="N40" s="22"/>
      <c r="O40" s="22"/>
      <c r="P40" s="22"/>
    </row>
    <row r="41" spans="1:16" ht="39" customHeight="1" x14ac:dyDescent="0.15">
      <c r="A41" s="22"/>
      <c r="B41" s="35"/>
      <c r="C41" s="1178" t="s">
        <v>547</v>
      </c>
      <c r="D41" s="1179"/>
      <c r="E41" s="1180"/>
      <c r="F41" s="36">
        <v>0.02</v>
      </c>
      <c r="G41" s="37">
        <v>0.05</v>
      </c>
      <c r="H41" s="37">
        <v>0.01</v>
      </c>
      <c r="I41" s="37">
        <v>0</v>
      </c>
      <c r="J41" s="38">
        <v>0</v>
      </c>
      <c r="K41" s="22"/>
      <c r="L41" s="22"/>
      <c r="M41" s="22"/>
      <c r="N41" s="22"/>
      <c r="O41" s="22"/>
      <c r="P41" s="22"/>
    </row>
    <row r="42" spans="1:16" ht="39" customHeight="1" x14ac:dyDescent="0.15">
      <c r="A42" s="22"/>
      <c r="B42" s="39"/>
      <c r="C42" s="1178" t="s">
        <v>548</v>
      </c>
      <c r="D42" s="1179"/>
      <c r="E42" s="1180"/>
      <c r="F42" s="36" t="s">
        <v>488</v>
      </c>
      <c r="G42" s="37" t="s">
        <v>488</v>
      </c>
      <c r="H42" s="37" t="s">
        <v>488</v>
      </c>
      <c r="I42" s="37" t="s">
        <v>488</v>
      </c>
      <c r="J42" s="38" t="s">
        <v>488</v>
      </c>
      <c r="K42" s="22"/>
      <c r="L42" s="22"/>
      <c r="M42" s="22"/>
      <c r="N42" s="22"/>
      <c r="O42" s="22"/>
      <c r="P42" s="22"/>
    </row>
    <row r="43" spans="1:16" ht="39" customHeight="1" thickBot="1" x14ac:dyDescent="0.2">
      <c r="A43" s="22"/>
      <c r="B43" s="40"/>
      <c r="C43" s="1181" t="s">
        <v>549</v>
      </c>
      <c r="D43" s="1182"/>
      <c r="E43" s="118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404</v>
      </c>
      <c r="L45" s="60">
        <v>377</v>
      </c>
      <c r="M45" s="60">
        <v>343</v>
      </c>
      <c r="N45" s="60">
        <v>294</v>
      </c>
      <c r="O45" s="61">
        <v>292</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x14ac:dyDescent="0.15">
      <c r="A48" s="48"/>
      <c r="B48" s="1196"/>
      <c r="C48" s="1197"/>
      <c r="D48" s="62"/>
      <c r="E48" s="1188" t="s">
        <v>14</v>
      </c>
      <c r="F48" s="1188"/>
      <c r="G48" s="1188"/>
      <c r="H48" s="1188"/>
      <c r="I48" s="1188"/>
      <c r="J48" s="1189"/>
      <c r="K48" s="63">
        <v>214</v>
      </c>
      <c r="L48" s="64">
        <v>158</v>
      </c>
      <c r="M48" s="64">
        <v>154</v>
      </c>
      <c r="N48" s="64">
        <v>161</v>
      </c>
      <c r="O48" s="65">
        <v>151</v>
      </c>
      <c r="P48" s="48"/>
      <c r="Q48" s="48"/>
      <c r="R48" s="48"/>
      <c r="S48" s="48"/>
      <c r="T48" s="48"/>
      <c r="U48" s="48"/>
    </row>
    <row r="49" spans="1:21" ht="30.75" customHeight="1" x14ac:dyDescent="0.15">
      <c r="A49" s="48"/>
      <c r="B49" s="1196"/>
      <c r="C49" s="1197"/>
      <c r="D49" s="62"/>
      <c r="E49" s="1188" t="s">
        <v>15</v>
      </c>
      <c r="F49" s="1188"/>
      <c r="G49" s="1188"/>
      <c r="H49" s="1188"/>
      <c r="I49" s="1188"/>
      <c r="J49" s="1189"/>
      <c r="K49" s="63">
        <v>5</v>
      </c>
      <c r="L49" s="64">
        <v>5</v>
      </c>
      <c r="M49" s="64">
        <v>4</v>
      </c>
      <c r="N49" s="64">
        <v>3</v>
      </c>
      <c r="O49" s="65">
        <v>4</v>
      </c>
      <c r="P49" s="48"/>
      <c r="Q49" s="48"/>
      <c r="R49" s="48"/>
      <c r="S49" s="48"/>
      <c r="T49" s="48"/>
      <c r="U49" s="48"/>
    </row>
    <row r="50" spans="1:21" ht="30.75" customHeight="1" x14ac:dyDescent="0.15">
      <c r="A50" s="48"/>
      <c r="B50" s="1196"/>
      <c r="C50" s="1197"/>
      <c r="D50" s="62"/>
      <c r="E50" s="1188" t="s">
        <v>16</v>
      </c>
      <c r="F50" s="1188"/>
      <c r="G50" s="1188"/>
      <c r="H50" s="1188"/>
      <c r="I50" s="1188"/>
      <c r="J50" s="1189"/>
      <c r="K50" s="63" t="s">
        <v>488</v>
      </c>
      <c r="L50" s="64" t="s">
        <v>488</v>
      </c>
      <c r="M50" s="64" t="s">
        <v>488</v>
      </c>
      <c r="N50" s="64" t="s">
        <v>488</v>
      </c>
      <c r="O50" s="65" t="s">
        <v>488</v>
      </c>
      <c r="P50" s="48"/>
      <c r="Q50" s="48"/>
      <c r="R50" s="48"/>
      <c r="S50" s="48"/>
      <c r="T50" s="48"/>
      <c r="U50" s="48"/>
    </row>
    <row r="51" spans="1:21" ht="30.75" customHeight="1" x14ac:dyDescent="0.15">
      <c r="A51" s="48"/>
      <c r="B51" s="1198"/>
      <c r="C51" s="1199"/>
      <c r="D51" s="66"/>
      <c r="E51" s="1188" t="s">
        <v>17</v>
      </c>
      <c r="F51" s="1188"/>
      <c r="G51" s="1188"/>
      <c r="H51" s="1188"/>
      <c r="I51" s="1188"/>
      <c r="J51" s="1189"/>
      <c r="K51" s="63">
        <v>0</v>
      </c>
      <c r="L51" s="64">
        <v>0</v>
      </c>
      <c r="M51" s="64">
        <v>0</v>
      </c>
      <c r="N51" s="64" t="s">
        <v>488</v>
      </c>
      <c r="O51" s="65" t="s">
        <v>488</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366</v>
      </c>
      <c r="L52" s="64">
        <v>369</v>
      </c>
      <c r="M52" s="64">
        <v>378</v>
      </c>
      <c r="N52" s="64">
        <v>370</v>
      </c>
      <c r="O52" s="65">
        <v>358</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257</v>
      </c>
      <c r="L53" s="69">
        <v>171</v>
      </c>
      <c r="M53" s="69">
        <v>123</v>
      </c>
      <c r="N53" s="69">
        <v>88</v>
      </c>
      <c r="O53" s="70">
        <v>89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528</v>
      </c>
      <c r="J40" s="79" t="s">
        <v>529</v>
      </c>
      <c r="K40" s="79" t="s">
        <v>530</v>
      </c>
      <c r="L40" s="79" t="s">
        <v>531</v>
      </c>
      <c r="M40" s="80" t="s">
        <v>532</v>
      </c>
    </row>
    <row r="41" spans="2:13" ht="27.75" customHeight="1" x14ac:dyDescent="0.15">
      <c r="B41" s="1202" t="s">
        <v>23</v>
      </c>
      <c r="C41" s="1203"/>
      <c r="D41" s="81"/>
      <c r="E41" s="1208" t="s">
        <v>24</v>
      </c>
      <c r="F41" s="1208"/>
      <c r="G41" s="1208"/>
      <c r="H41" s="1209"/>
      <c r="I41" s="82">
        <v>2915</v>
      </c>
      <c r="J41" s="83">
        <v>2979</v>
      </c>
      <c r="K41" s="83">
        <v>2940</v>
      </c>
      <c r="L41" s="83">
        <v>2845</v>
      </c>
      <c r="M41" s="84">
        <v>2709</v>
      </c>
    </row>
    <row r="42" spans="2:13" ht="27.75" customHeight="1" x14ac:dyDescent="0.15">
      <c r="B42" s="1204"/>
      <c r="C42" s="1205"/>
      <c r="D42" s="85"/>
      <c r="E42" s="1210" t="s">
        <v>25</v>
      </c>
      <c r="F42" s="1210"/>
      <c r="G42" s="1210"/>
      <c r="H42" s="1211"/>
      <c r="I42" s="86" t="s">
        <v>488</v>
      </c>
      <c r="J42" s="87" t="s">
        <v>488</v>
      </c>
      <c r="K42" s="87" t="s">
        <v>488</v>
      </c>
      <c r="L42" s="87" t="s">
        <v>488</v>
      </c>
      <c r="M42" s="88" t="s">
        <v>488</v>
      </c>
    </row>
    <row r="43" spans="2:13" ht="27.75" customHeight="1" x14ac:dyDescent="0.15">
      <c r="B43" s="1204"/>
      <c r="C43" s="1205"/>
      <c r="D43" s="85"/>
      <c r="E43" s="1210" t="s">
        <v>26</v>
      </c>
      <c r="F43" s="1210"/>
      <c r="G43" s="1210"/>
      <c r="H43" s="1211"/>
      <c r="I43" s="86">
        <v>2101</v>
      </c>
      <c r="J43" s="87">
        <v>2070</v>
      </c>
      <c r="K43" s="87">
        <v>2217</v>
      </c>
      <c r="L43" s="87">
        <v>2218</v>
      </c>
      <c r="M43" s="88">
        <v>2096</v>
      </c>
    </row>
    <row r="44" spans="2:13" ht="27.75" customHeight="1" x14ac:dyDescent="0.15">
      <c r="B44" s="1204"/>
      <c r="C44" s="1205"/>
      <c r="D44" s="85"/>
      <c r="E44" s="1210" t="s">
        <v>27</v>
      </c>
      <c r="F44" s="1210"/>
      <c r="G44" s="1210"/>
      <c r="H44" s="1211"/>
      <c r="I44" s="86">
        <v>17</v>
      </c>
      <c r="J44" s="87">
        <v>14</v>
      </c>
      <c r="K44" s="87">
        <v>21</v>
      </c>
      <c r="L44" s="87">
        <v>39</v>
      </c>
      <c r="M44" s="88">
        <v>43</v>
      </c>
    </row>
    <row r="45" spans="2:13" ht="27.75" customHeight="1" x14ac:dyDescent="0.15">
      <c r="B45" s="1204"/>
      <c r="C45" s="1205"/>
      <c r="D45" s="85"/>
      <c r="E45" s="1210" t="s">
        <v>28</v>
      </c>
      <c r="F45" s="1210"/>
      <c r="G45" s="1210"/>
      <c r="H45" s="1211"/>
      <c r="I45" s="86">
        <v>1106</v>
      </c>
      <c r="J45" s="87">
        <v>1089</v>
      </c>
      <c r="K45" s="87">
        <v>1045</v>
      </c>
      <c r="L45" s="87">
        <v>983</v>
      </c>
      <c r="M45" s="88">
        <v>963</v>
      </c>
    </row>
    <row r="46" spans="2:13" ht="27.75" customHeight="1" x14ac:dyDescent="0.15">
      <c r="B46" s="1204"/>
      <c r="C46" s="1205"/>
      <c r="D46" s="89"/>
      <c r="E46" s="1210" t="s">
        <v>29</v>
      </c>
      <c r="F46" s="1210"/>
      <c r="G46" s="1210"/>
      <c r="H46" s="1211"/>
      <c r="I46" s="86">
        <v>31</v>
      </c>
      <c r="J46" s="87">
        <v>30</v>
      </c>
      <c r="K46" s="87">
        <v>32</v>
      </c>
      <c r="L46" s="87">
        <v>50</v>
      </c>
      <c r="M46" s="88">
        <v>49</v>
      </c>
    </row>
    <row r="47" spans="2:13" ht="27.75" customHeight="1" x14ac:dyDescent="0.15">
      <c r="B47" s="1204"/>
      <c r="C47" s="1205"/>
      <c r="D47" s="90"/>
      <c r="E47" s="1212" t="s">
        <v>30</v>
      </c>
      <c r="F47" s="1213"/>
      <c r="G47" s="1213"/>
      <c r="H47" s="1214"/>
      <c r="I47" s="86" t="s">
        <v>488</v>
      </c>
      <c r="J47" s="87" t="s">
        <v>488</v>
      </c>
      <c r="K47" s="87" t="s">
        <v>488</v>
      </c>
      <c r="L47" s="87" t="s">
        <v>488</v>
      </c>
      <c r="M47" s="88" t="s">
        <v>488</v>
      </c>
    </row>
    <row r="48" spans="2:13" ht="27.75" customHeight="1" x14ac:dyDescent="0.15">
      <c r="B48" s="1204"/>
      <c r="C48" s="1205"/>
      <c r="D48" s="85"/>
      <c r="E48" s="1210" t="s">
        <v>31</v>
      </c>
      <c r="F48" s="1210"/>
      <c r="G48" s="1210"/>
      <c r="H48" s="1211"/>
      <c r="I48" s="86" t="s">
        <v>488</v>
      </c>
      <c r="J48" s="87" t="s">
        <v>488</v>
      </c>
      <c r="K48" s="87" t="s">
        <v>488</v>
      </c>
      <c r="L48" s="87" t="s">
        <v>488</v>
      </c>
      <c r="M48" s="88" t="s">
        <v>488</v>
      </c>
    </row>
    <row r="49" spans="2:13" ht="27.75" customHeight="1" x14ac:dyDescent="0.15">
      <c r="B49" s="1206"/>
      <c r="C49" s="1207"/>
      <c r="D49" s="85"/>
      <c r="E49" s="1210" t="s">
        <v>32</v>
      </c>
      <c r="F49" s="1210"/>
      <c r="G49" s="1210"/>
      <c r="H49" s="1211"/>
      <c r="I49" s="86" t="s">
        <v>488</v>
      </c>
      <c r="J49" s="87" t="s">
        <v>488</v>
      </c>
      <c r="K49" s="87" t="s">
        <v>488</v>
      </c>
      <c r="L49" s="87" t="s">
        <v>488</v>
      </c>
      <c r="M49" s="88" t="s">
        <v>488</v>
      </c>
    </row>
    <row r="50" spans="2:13" ht="27.75" customHeight="1" x14ac:dyDescent="0.15">
      <c r="B50" s="1215" t="s">
        <v>33</v>
      </c>
      <c r="C50" s="1216"/>
      <c r="D50" s="91"/>
      <c r="E50" s="1210" t="s">
        <v>34</v>
      </c>
      <c r="F50" s="1210"/>
      <c r="G50" s="1210"/>
      <c r="H50" s="1211"/>
      <c r="I50" s="86">
        <v>1744</v>
      </c>
      <c r="J50" s="87">
        <v>1987</v>
      </c>
      <c r="K50" s="87">
        <v>1775</v>
      </c>
      <c r="L50" s="87">
        <v>1954</v>
      </c>
      <c r="M50" s="88">
        <v>1950</v>
      </c>
    </row>
    <row r="51" spans="2:13" ht="27.75" customHeight="1" x14ac:dyDescent="0.15">
      <c r="B51" s="1204"/>
      <c r="C51" s="1205"/>
      <c r="D51" s="85"/>
      <c r="E51" s="1210" t="s">
        <v>35</v>
      </c>
      <c r="F51" s="1210"/>
      <c r="G51" s="1210"/>
      <c r="H51" s="1211"/>
      <c r="I51" s="86">
        <v>57</v>
      </c>
      <c r="J51" s="87">
        <v>57</v>
      </c>
      <c r="K51" s="87">
        <v>57</v>
      </c>
      <c r="L51" s="87">
        <v>57</v>
      </c>
      <c r="M51" s="88">
        <v>57</v>
      </c>
    </row>
    <row r="52" spans="2:13" ht="27.75" customHeight="1" x14ac:dyDescent="0.15">
      <c r="B52" s="1206"/>
      <c r="C52" s="1207"/>
      <c r="D52" s="85"/>
      <c r="E52" s="1210" t="s">
        <v>36</v>
      </c>
      <c r="F52" s="1210"/>
      <c r="G52" s="1210"/>
      <c r="H52" s="1211"/>
      <c r="I52" s="86">
        <v>3605</v>
      </c>
      <c r="J52" s="87">
        <v>3612</v>
      </c>
      <c r="K52" s="87">
        <v>3670</v>
      </c>
      <c r="L52" s="87">
        <v>3382</v>
      </c>
      <c r="M52" s="88">
        <v>3277</v>
      </c>
    </row>
    <row r="53" spans="2:13" ht="27.75" customHeight="1" thickBot="1" x14ac:dyDescent="0.2">
      <c r="B53" s="1217" t="s">
        <v>37</v>
      </c>
      <c r="C53" s="1218"/>
      <c r="D53" s="92"/>
      <c r="E53" s="1219" t="s">
        <v>38</v>
      </c>
      <c r="F53" s="1219"/>
      <c r="G53" s="1219"/>
      <c r="H53" s="1220"/>
      <c r="I53" s="93">
        <v>765</v>
      </c>
      <c r="J53" s="94">
        <v>527</v>
      </c>
      <c r="K53" s="94">
        <v>753</v>
      </c>
      <c r="L53" s="94">
        <v>741</v>
      </c>
      <c r="M53" s="95">
        <v>577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559</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560</v>
      </c>
    </row>
    <row r="50" spans="1:17" x14ac:dyDescent="0.15">
      <c r="B50" s="250"/>
      <c r="C50" s="246"/>
      <c r="D50" s="246"/>
      <c r="E50" s="246"/>
      <c r="F50" s="246"/>
      <c r="G50" s="1244"/>
      <c r="H50" s="1245"/>
      <c r="I50" s="1245"/>
      <c r="J50" s="1246"/>
      <c r="K50" s="356" t="s">
        <v>528</v>
      </c>
      <c r="L50" s="356" t="s">
        <v>529</v>
      </c>
      <c r="M50" s="356" t="s">
        <v>530</v>
      </c>
      <c r="N50" s="356" t="s">
        <v>531</v>
      </c>
      <c r="O50" s="356" t="s">
        <v>532</v>
      </c>
    </row>
    <row r="51" spans="1:17" x14ac:dyDescent="0.15">
      <c r="B51" s="250"/>
      <c r="C51" s="246"/>
      <c r="D51" s="246"/>
      <c r="E51" s="246"/>
      <c r="F51" s="246"/>
      <c r="G51" s="1247" t="s">
        <v>561</v>
      </c>
      <c r="H51" s="1248"/>
      <c r="I51" s="1253" t="s">
        <v>562</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563</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564</v>
      </c>
      <c r="H55" s="1228"/>
      <c r="I55" s="1233" t="s">
        <v>562</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563</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353" t="s">
        <v>559</v>
      </c>
      <c r="I64" s="354"/>
      <c r="J64" s="354"/>
      <c r="K64" s="354"/>
      <c r="L64" s="246"/>
      <c r="M64" s="246"/>
      <c r="N64" s="246"/>
      <c r="O64" s="246"/>
    </row>
    <row r="65" spans="2:30" x14ac:dyDescent="0.15">
      <c r="B65" s="250"/>
      <c r="C65" s="246"/>
      <c r="D65" s="246"/>
      <c r="E65" s="246"/>
      <c r="F65" s="246"/>
      <c r="G65" s="1235" t="s">
        <v>566</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567</v>
      </c>
      <c r="I71" s="370"/>
      <c r="J71" s="366"/>
      <c r="K71" s="366"/>
      <c r="L71" s="367"/>
      <c r="M71" s="366"/>
      <c r="N71" s="367"/>
      <c r="O71" s="368"/>
    </row>
    <row r="72" spans="2:30" x14ac:dyDescent="0.15">
      <c r="B72" s="250"/>
      <c r="C72" s="246"/>
      <c r="D72" s="246"/>
      <c r="E72" s="246"/>
      <c r="F72" s="246"/>
      <c r="G72" s="1244"/>
      <c r="H72" s="1245"/>
      <c r="I72" s="1245"/>
      <c r="J72" s="1246"/>
      <c r="K72" s="356" t="s">
        <v>528</v>
      </c>
      <c r="L72" s="356" t="s">
        <v>529</v>
      </c>
      <c r="M72" s="356" t="s">
        <v>530</v>
      </c>
      <c r="N72" s="356" t="s">
        <v>531</v>
      </c>
      <c r="O72" s="356" t="s">
        <v>532</v>
      </c>
    </row>
    <row r="73" spans="2:30" x14ac:dyDescent="0.15">
      <c r="B73" s="250"/>
      <c r="C73" s="246"/>
      <c r="D73" s="246"/>
      <c r="E73" s="246"/>
      <c r="F73" s="246"/>
      <c r="G73" s="1247" t="s">
        <v>561</v>
      </c>
      <c r="H73" s="1248"/>
      <c r="I73" s="1253" t="s">
        <v>562</v>
      </c>
      <c r="J73" s="1253"/>
      <c r="K73" s="1234">
        <v>45.4</v>
      </c>
      <c r="L73" s="1234">
        <v>31.3</v>
      </c>
      <c r="M73" s="1221">
        <v>45.3</v>
      </c>
      <c r="N73" s="1221">
        <v>41.9</v>
      </c>
      <c r="O73" s="1221">
        <v>33.299999999999997</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568</v>
      </c>
      <c r="J75" s="1233"/>
      <c r="K75" s="1225">
        <v>16.5</v>
      </c>
      <c r="L75" s="1225">
        <v>13.7</v>
      </c>
      <c r="M75" s="1225">
        <v>10.9</v>
      </c>
      <c r="N75" s="1225">
        <v>7.5</v>
      </c>
      <c r="O75" s="1225">
        <v>5.8</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564</v>
      </c>
      <c r="H77" s="1228"/>
      <c r="I77" s="1233" t="s">
        <v>562</v>
      </c>
      <c r="J77" s="1233"/>
      <c r="K77" s="1234">
        <v>28.4</v>
      </c>
      <c r="L77" s="1234">
        <v>20.5</v>
      </c>
      <c r="M77" s="1221">
        <v>17.899999999999999</v>
      </c>
      <c r="N77" s="1221">
        <v>27</v>
      </c>
      <c r="O77" s="1221">
        <v>25.4</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568</v>
      </c>
      <c r="J79" s="1223"/>
      <c r="K79" s="1224">
        <v>11.4</v>
      </c>
      <c r="L79" s="1224">
        <v>10.5</v>
      </c>
      <c r="M79" s="1224">
        <v>9.5</v>
      </c>
      <c r="N79" s="1224">
        <v>8.6999999999999993</v>
      </c>
      <c r="O79" s="1224">
        <v>8.6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527</v>
      </c>
      <c r="G2" s="113"/>
      <c r="H2" s="114"/>
    </row>
    <row r="3" spans="1:8" x14ac:dyDescent="0.15">
      <c r="A3" s="110" t="s">
        <v>520</v>
      </c>
      <c r="B3" s="115"/>
      <c r="C3" s="116"/>
      <c r="D3" s="117">
        <v>122293</v>
      </c>
      <c r="E3" s="118"/>
      <c r="F3" s="119">
        <v>94828</v>
      </c>
      <c r="G3" s="120"/>
      <c r="H3" s="121"/>
    </row>
    <row r="4" spans="1:8" x14ac:dyDescent="0.15">
      <c r="A4" s="122"/>
      <c r="B4" s="123"/>
      <c r="C4" s="124"/>
      <c r="D4" s="125">
        <v>28412</v>
      </c>
      <c r="E4" s="126"/>
      <c r="F4" s="127">
        <v>55133</v>
      </c>
      <c r="G4" s="128"/>
      <c r="H4" s="129"/>
    </row>
    <row r="5" spans="1:8" x14ac:dyDescent="0.15">
      <c r="A5" s="110" t="s">
        <v>522</v>
      </c>
      <c r="B5" s="115"/>
      <c r="C5" s="116"/>
      <c r="D5" s="117">
        <v>137406</v>
      </c>
      <c r="E5" s="118"/>
      <c r="F5" s="119">
        <v>119674</v>
      </c>
      <c r="G5" s="120"/>
      <c r="H5" s="121"/>
    </row>
    <row r="6" spans="1:8" x14ac:dyDescent="0.15">
      <c r="A6" s="122"/>
      <c r="B6" s="123"/>
      <c r="C6" s="124"/>
      <c r="D6" s="125">
        <v>23387</v>
      </c>
      <c r="E6" s="126"/>
      <c r="F6" s="127">
        <v>57803</v>
      </c>
      <c r="G6" s="128"/>
      <c r="H6" s="129"/>
    </row>
    <row r="7" spans="1:8" x14ac:dyDescent="0.15">
      <c r="A7" s="110" t="s">
        <v>523</v>
      </c>
      <c r="B7" s="115"/>
      <c r="C7" s="116"/>
      <c r="D7" s="117">
        <v>119868</v>
      </c>
      <c r="E7" s="118"/>
      <c r="F7" s="119">
        <v>119685</v>
      </c>
      <c r="G7" s="120"/>
      <c r="H7" s="121"/>
    </row>
    <row r="8" spans="1:8" x14ac:dyDescent="0.15">
      <c r="A8" s="122"/>
      <c r="B8" s="123"/>
      <c r="C8" s="124"/>
      <c r="D8" s="125">
        <v>89566</v>
      </c>
      <c r="E8" s="126"/>
      <c r="F8" s="127">
        <v>68464</v>
      </c>
      <c r="G8" s="128"/>
      <c r="H8" s="129"/>
    </row>
    <row r="9" spans="1:8" x14ac:dyDescent="0.15">
      <c r="A9" s="110" t="s">
        <v>524</v>
      </c>
      <c r="B9" s="115"/>
      <c r="C9" s="116"/>
      <c r="D9" s="117">
        <v>61269</v>
      </c>
      <c r="E9" s="118"/>
      <c r="F9" s="119">
        <v>109920</v>
      </c>
      <c r="G9" s="120"/>
      <c r="H9" s="121"/>
    </row>
    <row r="10" spans="1:8" x14ac:dyDescent="0.15">
      <c r="A10" s="122"/>
      <c r="B10" s="123"/>
      <c r="C10" s="124"/>
      <c r="D10" s="125">
        <v>19710</v>
      </c>
      <c r="E10" s="126"/>
      <c r="F10" s="127">
        <v>62739</v>
      </c>
      <c r="G10" s="128"/>
      <c r="H10" s="129"/>
    </row>
    <row r="11" spans="1:8" x14ac:dyDescent="0.15">
      <c r="A11" s="110" t="s">
        <v>525</v>
      </c>
      <c r="B11" s="115"/>
      <c r="C11" s="116"/>
      <c r="D11" s="117">
        <v>58293</v>
      </c>
      <c r="E11" s="118"/>
      <c r="F11" s="119">
        <v>119882</v>
      </c>
      <c r="G11" s="120"/>
      <c r="H11" s="121"/>
    </row>
    <row r="12" spans="1:8" x14ac:dyDescent="0.15">
      <c r="A12" s="122"/>
      <c r="B12" s="123"/>
      <c r="C12" s="130"/>
      <c r="D12" s="125">
        <v>28173</v>
      </c>
      <c r="E12" s="126"/>
      <c r="F12" s="127">
        <v>66481</v>
      </c>
      <c r="G12" s="128"/>
      <c r="H12" s="129"/>
    </row>
    <row r="13" spans="1:8" x14ac:dyDescent="0.15">
      <c r="A13" s="110"/>
      <c r="B13" s="115"/>
      <c r="C13" s="131"/>
      <c r="D13" s="132">
        <v>99826</v>
      </c>
      <c r="E13" s="133"/>
      <c r="F13" s="134">
        <v>112798</v>
      </c>
      <c r="G13" s="135"/>
      <c r="H13" s="121"/>
    </row>
    <row r="14" spans="1:8" x14ac:dyDescent="0.15">
      <c r="A14" s="122"/>
      <c r="B14" s="123"/>
      <c r="C14" s="124"/>
      <c r="D14" s="125">
        <v>37850</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13.25</v>
      </c>
      <c r="C19" s="136">
        <f>ROUND(VALUE(SUBSTITUTE(実質収支比率等に係る経年分析!G$48,"▲","-")),2)</f>
        <v>13.26</v>
      </c>
      <c r="D19" s="136">
        <f>ROUND(VALUE(SUBSTITUTE(実質収支比率等に係る経年分析!H$48,"▲","-")),2)</f>
        <v>15.11</v>
      </c>
      <c r="E19" s="136">
        <f>ROUND(VALUE(SUBSTITUTE(実質収支比率等に係る経年分析!I$48,"▲","-")),2)</f>
        <v>16.47</v>
      </c>
      <c r="F19" s="136">
        <f>ROUND(VALUE(SUBSTITUTE(実質収支比率等に係る経年分析!J$48,"▲","-")),2)</f>
        <v>13.75</v>
      </c>
    </row>
    <row r="20" spans="1:11" x14ac:dyDescent="0.15">
      <c r="A20" s="136" t="s">
        <v>43</v>
      </c>
      <c r="B20" s="136">
        <f>ROUND(VALUE(SUBSTITUTE(実質収支比率等に係る経年分析!F$47,"▲","-")),2)</f>
        <v>42.96</v>
      </c>
      <c r="C20" s="136">
        <f>ROUND(VALUE(SUBSTITUTE(実質収支比率等に係る経年分析!G$47,"▲","-")),2)</f>
        <v>45.14</v>
      </c>
      <c r="D20" s="136">
        <f>ROUND(VALUE(SUBSTITUTE(実質収支比率等に係る経年分析!H$47,"▲","-")),2)</f>
        <v>46.46</v>
      </c>
      <c r="E20" s="136">
        <f>ROUND(VALUE(SUBSTITUTE(実質収支比率等に係る経年分析!I$47,"▲","-")),2)</f>
        <v>51.46</v>
      </c>
      <c r="F20" s="136">
        <f>ROUND(VALUE(SUBSTITUTE(実質収支比率等に係る経年分析!J$47,"▲","-")),2)</f>
        <v>39.479999999999997</v>
      </c>
    </row>
    <row r="21" spans="1:11" x14ac:dyDescent="0.15">
      <c r="A21" s="136" t="s">
        <v>44</v>
      </c>
      <c r="B21" s="136">
        <f>IF(ISNUMBER(VALUE(SUBSTITUTE(実質収支比率等に係る経年分析!F$49,"▲","-"))),ROUND(VALUE(SUBSTITUTE(実質収支比率等に係る経年分析!F$49,"▲","-")),2),NA())</f>
        <v>-4.04</v>
      </c>
      <c r="C21" s="136">
        <f>IF(ISNUMBER(VALUE(SUBSTITUTE(実質収支比率等に係る経年分析!G$49,"▲","-"))),ROUND(VALUE(SUBSTITUTE(実質収支比率等に係る経年分析!G$49,"▲","-")),2),NA())</f>
        <v>2.3199999999999998</v>
      </c>
      <c r="D21" s="136">
        <f>IF(ISNUMBER(VALUE(SUBSTITUTE(実質収支比率等に係る経年分析!H$49,"▲","-"))),ROUND(VALUE(SUBSTITUTE(実質収支比率等に係る経年分析!H$49,"▲","-")),2),NA())</f>
        <v>6.79</v>
      </c>
      <c r="E21" s="136">
        <f>IF(ISNUMBER(VALUE(SUBSTITUTE(実質収支比率等に係る経年分析!I$49,"▲","-"))),ROUND(VALUE(SUBSTITUTE(実質収支比率等に係る経年分析!I$49,"▲","-")),2),NA())</f>
        <v>9.2200000000000006</v>
      </c>
      <c r="F21" s="136">
        <f>IF(ISNUMBER(VALUE(SUBSTITUTE(実質収支比率等に係る経年分析!J$49,"▲","-"))),ROUND(VALUE(SUBSTITUTE(実質収支比率等に係る経年分析!J$49,"▲","-")),2),NA())</f>
        <v>-16.32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介護保険事業会計（介護サービス事業勘定）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x14ac:dyDescent="0.15">
      <c r="A32" s="137" t="str">
        <f>IF(連結実質赤字比率に係る赤字・黒字の構成分析!C$38="",NA(),連結実質赤字比率に係る赤字・黒字の構成分析!C$38)</f>
        <v>介護保険事業会計（保険事業勘定）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1.0900000000000001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0.28000000000000003</v>
      </c>
    </row>
    <row r="33" spans="1:16" x14ac:dyDescent="0.15">
      <c r="A33" s="137" t="str">
        <f>IF(連結実質赤字比率に係る赤字・黒字の構成分析!C$37="",NA(),連結実質赤字比率に係る赤字・黒字の構成分析!C$37)</f>
        <v>整備基金特別会計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7.0000000000000007E-2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13.18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12.31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14.81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16.28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13.44</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24.86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26.84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22.31</v>
      </c>
    </row>
    <row r="36" spans="1:16" x14ac:dyDescent="0.15">
      <c r="A36" s="137" t="str">
        <f>IF(連結実質赤字比率に係る赤字・黒字の構成分析!C$34="",NA(),連結実質赤字比率に係る赤字・黒字の構成分析!C$34)</f>
        <v>国民健康保険事業会計（事業勘定）</v>
      </c>
      <c r="B36" s="137">
        <f>IF(ROUND(VALUE(SUBSTITUTE(連結実質赤字比率に係る赤字・黒字の構成分析!F$34,"▲", "-")), 2) &lt; 0, ABS(ROUND(VALUE(SUBSTITUTE(連結実質赤字比率に係る赤字・黒字の構成分析!F$34,"▲", "-")), 2)), NA())</f>
        <v>0.86</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0.55000000000000004</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1.28</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2.87</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2.38</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366</v>
      </c>
      <c r="E42" s="138"/>
      <c r="F42" s="138"/>
      <c r="G42" s="138">
        <f>'実質公債費比率（分子）の構造'!L$52</f>
        <v>369</v>
      </c>
      <c r="H42" s="138"/>
      <c r="I42" s="138"/>
      <c r="J42" s="138">
        <f>'実質公債費比率（分子）の構造'!M$52</f>
        <v>378</v>
      </c>
      <c r="K42" s="138"/>
      <c r="L42" s="138"/>
      <c r="M42" s="138">
        <f>'実質公債費比率（分子）の構造'!N$52</f>
        <v>370</v>
      </c>
      <c r="N42" s="138"/>
      <c r="O42" s="138"/>
      <c r="P42" s="138">
        <f>'実質公債費比率（分子）の構造'!O$52</f>
        <v>358</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5</v>
      </c>
      <c r="C45" s="138"/>
      <c r="D45" s="138"/>
      <c r="E45" s="138">
        <f>'実質公債費比率（分子）の構造'!L$49</f>
        <v>5</v>
      </c>
      <c r="F45" s="138"/>
      <c r="G45" s="138"/>
      <c r="H45" s="138">
        <f>'実質公債費比率（分子）の構造'!M$49</f>
        <v>4</v>
      </c>
      <c r="I45" s="138"/>
      <c r="J45" s="138"/>
      <c r="K45" s="138">
        <f>'実質公債費比率（分子）の構造'!N$49</f>
        <v>3</v>
      </c>
      <c r="L45" s="138"/>
      <c r="M45" s="138"/>
      <c r="N45" s="138">
        <f>'実質公債費比率（分子）の構造'!O$49</f>
        <v>4</v>
      </c>
      <c r="O45" s="138"/>
      <c r="P45" s="138"/>
    </row>
    <row r="46" spans="1:16" x14ac:dyDescent="0.15">
      <c r="A46" s="138" t="s">
        <v>55</v>
      </c>
      <c r="B46" s="138">
        <f>'実質公債費比率（分子）の構造'!K$48</f>
        <v>214</v>
      </c>
      <c r="C46" s="138"/>
      <c r="D46" s="138"/>
      <c r="E46" s="138">
        <f>'実質公債費比率（分子）の構造'!L$48</f>
        <v>158</v>
      </c>
      <c r="F46" s="138"/>
      <c r="G46" s="138"/>
      <c r="H46" s="138">
        <f>'実質公債費比率（分子）の構造'!M$48</f>
        <v>154</v>
      </c>
      <c r="I46" s="138"/>
      <c r="J46" s="138"/>
      <c r="K46" s="138">
        <f>'実質公債費比率（分子）の構造'!N$48</f>
        <v>161</v>
      </c>
      <c r="L46" s="138"/>
      <c r="M46" s="138"/>
      <c r="N46" s="138">
        <f>'実質公債費比率（分子）の構造'!O$48</f>
        <v>151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404</v>
      </c>
      <c r="C49" s="138"/>
      <c r="D49" s="138"/>
      <c r="E49" s="138">
        <f>'実質公債費比率（分子）の構造'!L$45</f>
        <v>377</v>
      </c>
      <c r="F49" s="138"/>
      <c r="G49" s="138"/>
      <c r="H49" s="138">
        <f>'実質公債費比率（分子）の構造'!M$45</f>
        <v>343</v>
      </c>
      <c r="I49" s="138"/>
      <c r="J49" s="138"/>
      <c r="K49" s="138">
        <f>'実質公債費比率（分子）の構造'!N$45</f>
        <v>294</v>
      </c>
      <c r="L49" s="138"/>
      <c r="M49" s="138"/>
      <c r="N49" s="138">
        <f>'実質公債費比率（分子）の構造'!O$45</f>
        <v>292</v>
      </c>
      <c r="O49" s="138"/>
      <c r="P49" s="138"/>
    </row>
    <row r="50" spans="1:16" x14ac:dyDescent="0.15">
      <c r="A50" s="138" t="s">
        <v>59</v>
      </c>
      <c r="B50" s="138" t="e">
        <f>NA()</f>
        <v>#N/A</v>
      </c>
      <c r="C50" s="138">
        <f>IF(ISNUMBER('実質公債費比率（分子）の構造'!K$53),'実質公債費比率（分子）の構造'!K$53,NA())</f>
        <v>257</v>
      </c>
      <c r="D50" s="138" t="e">
        <f>NA()</f>
        <v>#N/A</v>
      </c>
      <c r="E50" s="138" t="e">
        <f>NA()</f>
        <v>#N/A</v>
      </c>
      <c r="F50" s="138">
        <f>IF(ISNUMBER('実質公債費比率（分子）の構造'!L$53),'実質公債費比率（分子）の構造'!L$53,NA())</f>
        <v>171</v>
      </c>
      <c r="G50" s="138" t="e">
        <f>NA()</f>
        <v>#N/A</v>
      </c>
      <c r="H50" s="138" t="e">
        <f>NA()</f>
        <v>#N/A</v>
      </c>
      <c r="I50" s="138">
        <f>IF(ISNUMBER('実質公債費比率（分子）の構造'!M$53),'実質公債費比率（分子）の構造'!M$53,NA())</f>
        <v>123</v>
      </c>
      <c r="J50" s="138" t="e">
        <f>NA()</f>
        <v>#N/A</v>
      </c>
      <c r="K50" s="138" t="e">
        <f>NA()</f>
        <v>#N/A</v>
      </c>
      <c r="L50" s="138">
        <f>IF(ISNUMBER('実質公債費比率（分子）の構造'!N$53),'実質公債費比率（分子）の構造'!N$53,NA())</f>
        <v>88</v>
      </c>
      <c r="M50" s="138" t="e">
        <f>NA()</f>
        <v>#N/A</v>
      </c>
      <c r="N50" s="138" t="e">
        <f>NA()</f>
        <v>#N/A</v>
      </c>
      <c r="O50" s="138">
        <f>IF(ISNUMBER('実質公債費比率（分子）の構造'!O$53),'実質公債費比率（分子）の構造'!O$53,NA())</f>
        <v>89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3605</v>
      </c>
      <c r="E56" s="137"/>
      <c r="F56" s="137"/>
      <c r="G56" s="137">
        <f>'将来負担比率（分子）の構造'!J$52</f>
        <v>3612</v>
      </c>
      <c r="H56" s="137"/>
      <c r="I56" s="137"/>
      <c r="J56" s="137">
        <f>'将来負担比率（分子）の構造'!K$52</f>
        <v>3670</v>
      </c>
      <c r="K56" s="137"/>
      <c r="L56" s="137"/>
      <c r="M56" s="137">
        <f>'将来負担比率（分子）の構造'!L$52</f>
        <v>3382</v>
      </c>
      <c r="N56" s="137"/>
      <c r="O56" s="137"/>
      <c r="P56" s="137">
        <f>'将来負担比率（分子）の構造'!M$52</f>
        <v>3277</v>
      </c>
    </row>
    <row r="57" spans="1:16" x14ac:dyDescent="0.15">
      <c r="A57" s="137" t="s">
        <v>35</v>
      </c>
      <c r="B57" s="137"/>
      <c r="C57" s="137"/>
      <c r="D57" s="137">
        <f>'将来負担比率（分子）の構造'!I$51</f>
        <v>57</v>
      </c>
      <c r="E57" s="137"/>
      <c r="F57" s="137"/>
      <c r="G57" s="137">
        <f>'将来負担比率（分子）の構造'!J$51</f>
        <v>57</v>
      </c>
      <c r="H57" s="137"/>
      <c r="I57" s="137"/>
      <c r="J57" s="137">
        <f>'将来負担比率（分子）の構造'!K$51</f>
        <v>57</v>
      </c>
      <c r="K57" s="137"/>
      <c r="L57" s="137"/>
      <c r="M57" s="137">
        <f>'将来負担比率（分子）の構造'!L$51</f>
        <v>57</v>
      </c>
      <c r="N57" s="137"/>
      <c r="O57" s="137"/>
      <c r="P57" s="137">
        <f>'将来負担比率（分子）の構造'!M$51</f>
        <v>57</v>
      </c>
    </row>
    <row r="58" spans="1:16" x14ac:dyDescent="0.15">
      <c r="A58" s="137" t="s">
        <v>34</v>
      </c>
      <c r="B58" s="137"/>
      <c r="C58" s="137"/>
      <c r="D58" s="137">
        <f>'将来負担比率（分子）の構造'!I$50</f>
        <v>1744</v>
      </c>
      <c r="E58" s="137"/>
      <c r="F58" s="137"/>
      <c r="G58" s="137">
        <f>'将来負担比率（分子）の構造'!J$50</f>
        <v>1987</v>
      </c>
      <c r="H58" s="137"/>
      <c r="I58" s="137"/>
      <c r="J58" s="137">
        <f>'将来負担比率（分子）の構造'!K$50</f>
        <v>1775</v>
      </c>
      <c r="K58" s="137"/>
      <c r="L58" s="137"/>
      <c r="M58" s="137">
        <f>'将来負担比率（分子）の構造'!L$50</f>
        <v>1954</v>
      </c>
      <c r="N58" s="137"/>
      <c r="O58" s="137"/>
      <c r="P58" s="137">
        <f>'将来負担比率（分子）の構造'!M$50</f>
        <v>1950</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31</v>
      </c>
      <c r="C61" s="137"/>
      <c r="D61" s="137"/>
      <c r="E61" s="137">
        <f>'将来負担比率（分子）の構造'!J$46</f>
        <v>30</v>
      </c>
      <c r="F61" s="137"/>
      <c r="G61" s="137"/>
      <c r="H61" s="137">
        <f>'将来負担比率（分子）の構造'!K$46</f>
        <v>32</v>
      </c>
      <c r="I61" s="137"/>
      <c r="J61" s="137"/>
      <c r="K61" s="137">
        <f>'将来負担比率（分子）の構造'!L$46</f>
        <v>50</v>
      </c>
      <c r="L61" s="137"/>
      <c r="M61" s="137"/>
      <c r="N61" s="137">
        <f>'将来負担比率（分子）の構造'!M$46</f>
        <v>49</v>
      </c>
      <c r="O61" s="137"/>
      <c r="P61" s="137"/>
    </row>
    <row r="62" spans="1:16" x14ac:dyDescent="0.15">
      <c r="A62" s="137" t="s">
        <v>28</v>
      </c>
      <c r="B62" s="137">
        <f>'将来負担比率（分子）の構造'!I$45</f>
        <v>1106</v>
      </c>
      <c r="C62" s="137"/>
      <c r="D62" s="137"/>
      <c r="E62" s="137">
        <f>'将来負担比率（分子）の構造'!J$45</f>
        <v>1089</v>
      </c>
      <c r="F62" s="137"/>
      <c r="G62" s="137"/>
      <c r="H62" s="137">
        <f>'将来負担比率（分子）の構造'!K$45</f>
        <v>1045</v>
      </c>
      <c r="I62" s="137"/>
      <c r="J62" s="137"/>
      <c r="K62" s="137">
        <f>'将来負担比率（分子）の構造'!L$45</f>
        <v>983</v>
      </c>
      <c r="L62" s="137"/>
      <c r="M62" s="137"/>
      <c r="N62" s="137">
        <f>'将来負担比率（分子）の構造'!M$45</f>
        <v>963</v>
      </c>
      <c r="O62" s="137"/>
      <c r="P62" s="137"/>
    </row>
    <row r="63" spans="1:16" x14ac:dyDescent="0.15">
      <c r="A63" s="137" t="s">
        <v>27</v>
      </c>
      <c r="B63" s="137">
        <f>'将来負担比率（分子）の構造'!I$44</f>
        <v>17</v>
      </c>
      <c r="C63" s="137"/>
      <c r="D63" s="137"/>
      <c r="E63" s="137">
        <f>'将来負担比率（分子）の構造'!J$44</f>
        <v>14</v>
      </c>
      <c r="F63" s="137"/>
      <c r="G63" s="137"/>
      <c r="H63" s="137">
        <f>'将来負担比率（分子）の構造'!K$44</f>
        <v>21</v>
      </c>
      <c r="I63" s="137"/>
      <c r="J63" s="137"/>
      <c r="K63" s="137">
        <f>'将来負担比率（分子）の構造'!L$44</f>
        <v>39</v>
      </c>
      <c r="L63" s="137"/>
      <c r="M63" s="137"/>
      <c r="N63" s="137">
        <f>'将来負担比率（分子）の構造'!M$44</f>
        <v>43</v>
      </c>
      <c r="O63" s="137"/>
      <c r="P63" s="137"/>
    </row>
    <row r="64" spans="1:16" x14ac:dyDescent="0.15">
      <c r="A64" s="137" t="s">
        <v>26</v>
      </c>
      <c r="B64" s="137">
        <f>'将来負担比率（分子）の構造'!I$43</f>
        <v>2101</v>
      </c>
      <c r="C64" s="137"/>
      <c r="D64" s="137"/>
      <c r="E64" s="137">
        <f>'将来負担比率（分子）の構造'!J$43</f>
        <v>2070</v>
      </c>
      <c r="F64" s="137"/>
      <c r="G64" s="137"/>
      <c r="H64" s="137">
        <f>'将来負担比率（分子）の構造'!K$43</f>
        <v>2217</v>
      </c>
      <c r="I64" s="137"/>
      <c r="J64" s="137"/>
      <c r="K64" s="137">
        <f>'将来負担比率（分子）の構造'!L$43</f>
        <v>2218</v>
      </c>
      <c r="L64" s="137"/>
      <c r="M64" s="137"/>
      <c r="N64" s="137">
        <f>'将来負担比率（分子）の構造'!M$43</f>
        <v>2096</v>
      </c>
      <c r="O64" s="137"/>
      <c r="P64" s="137"/>
    </row>
    <row r="65" spans="1:16" x14ac:dyDescent="0.15">
      <c r="A65" s="137" t="s">
        <v>25</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24</v>
      </c>
      <c r="B66" s="137">
        <f>'将来負担比率（分子）の構造'!I$41</f>
        <v>2915</v>
      </c>
      <c r="C66" s="137"/>
      <c r="D66" s="137"/>
      <c r="E66" s="137">
        <f>'将来負担比率（分子）の構造'!J$41</f>
        <v>2979</v>
      </c>
      <c r="F66" s="137"/>
      <c r="G66" s="137"/>
      <c r="H66" s="137">
        <f>'将来負担比率（分子）の構造'!K$41</f>
        <v>2940</v>
      </c>
      <c r="I66" s="137"/>
      <c r="J66" s="137"/>
      <c r="K66" s="137">
        <f>'将来負担比率（分子）の構造'!L$41</f>
        <v>2845</v>
      </c>
      <c r="L66" s="137"/>
      <c r="M66" s="137"/>
      <c r="N66" s="137">
        <f>'将来負担比率（分子）の構造'!M$41</f>
        <v>2709</v>
      </c>
      <c r="O66" s="137"/>
      <c r="P66" s="137"/>
    </row>
    <row r="67" spans="1:16" x14ac:dyDescent="0.15">
      <c r="A67" s="137" t="s">
        <v>63</v>
      </c>
      <c r="B67" s="137" t="e">
        <f>NA()</f>
        <v>#N/A</v>
      </c>
      <c r="C67" s="137">
        <f>IF(ISNUMBER('将来負担比率（分子）の構造'!I$53), IF('将来負担比率（分子）の構造'!I$53 &lt; 0, 0, '将来負担比率（分子）の構造'!I$53), NA())</f>
        <v>765</v>
      </c>
      <c r="D67" s="137" t="e">
        <f>NA()</f>
        <v>#N/A</v>
      </c>
      <c r="E67" s="137" t="e">
        <f>NA()</f>
        <v>#N/A</v>
      </c>
      <c r="F67" s="137">
        <f>IF(ISNUMBER('将来負担比率（分子）の構造'!J$53), IF('将来負担比率（分子）の構造'!J$53 &lt; 0, 0, '将来負担比率（分子）の構造'!J$53), NA())</f>
        <v>527</v>
      </c>
      <c r="G67" s="137" t="e">
        <f>NA()</f>
        <v>#N/A</v>
      </c>
      <c r="H67" s="137" t="e">
        <f>NA()</f>
        <v>#N/A</v>
      </c>
      <c r="I67" s="137">
        <f>IF(ISNUMBER('将来負担比率（分子）の構造'!K$53), IF('将来負担比率（分子）の構造'!K$53 &lt; 0, 0, '将来負担比率（分子）の構造'!K$53), NA())</f>
        <v>753</v>
      </c>
      <c r="J67" s="137" t="e">
        <f>NA()</f>
        <v>#N/A</v>
      </c>
      <c r="K67" s="137" t="e">
        <f>NA()</f>
        <v>#N/A</v>
      </c>
      <c r="L67" s="137">
        <f>IF(ISNUMBER('将来負担比率（分子）の構造'!L$53), IF('将来負担比率（分子）の構造'!L$53 &lt; 0, 0, '将来負担比率（分子）の構造'!L$53), NA())</f>
        <v>741</v>
      </c>
      <c r="M67" s="137" t="e">
        <f>NA()</f>
        <v>#N/A</v>
      </c>
      <c r="N67" s="137" t="e">
        <f>NA()</f>
        <v>#N/A</v>
      </c>
      <c r="O67" s="137">
        <f>IF(ISNUMBER('将来負担比率（分子）の構造'!M$53), IF('将来負担比率（分子）の構造'!M$53 &lt; 0, 0, '将来負担比率（分子）の構造'!M$53), NA())</f>
        <v>577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193</v>
      </c>
      <c r="DI1" s="602"/>
      <c r="DJ1" s="602"/>
      <c r="DK1" s="602"/>
      <c r="DL1" s="602"/>
      <c r="DM1" s="602"/>
      <c r="DN1" s="603"/>
      <c r="DP1" s="601" t="s">
        <v>194</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196</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197</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198</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199</v>
      </c>
      <c r="S4" s="605"/>
      <c r="T4" s="605"/>
      <c r="U4" s="605"/>
      <c r="V4" s="605"/>
      <c r="W4" s="605"/>
      <c r="X4" s="605"/>
      <c r="Y4" s="606"/>
      <c r="Z4" s="604" t="s">
        <v>200</v>
      </c>
      <c r="AA4" s="605"/>
      <c r="AB4" s="605"/>
      <c r="AC4" s="606"/>
      <c r="AD4" s="604" t="s">
        <v>201</v>
      </c>
      <c r="AE4" s="605"/>
      <c r="AF4" s="605"/>
      <c r="AG4" s="605"/>
      <c r="AH4" s="605"/>
      <c r="AI4" s="605"/>
      <c r="AJ4" s="605"/>
      <c r="AK4" s="606"/>
      <c r="AL4" s="604" t="s">
        <v>200</v>
      </c>
      <c r="AM4" s="605"/>
      <c r="AN4" s="605"/>
      <c r="AO4" s="606"/>
      <c r="AP4" s="610" t="s">
        <v>202</v>
      </c>
      <c r="AQ4" s="610"/>
      <c r="AR4" s="610"/>
      <c r="AS4" s="610"/>
      <c r="AT4" s="610"/>
      <c r="AU4" s="610"/>
      <c r="AV4" s="610"/>
      <c r="AW4" s="610"/>
      <c r="AX4" s="610"/>
      <c r="AY4" s="610"/>
      <c r="AZ4" s="610"/>
      <c r="BA4" s="610"/>
      <c r="BB4" s="610"/>
      <c r="BC4" s="610"/>
      <c r="BD4" s="610"/>
      <c r="BE4" s="610"/>
      <c r="BF4" s="610"/>
      <c r="BG4" s="610" t="s">
        <v>203</v>
      </c>
      <c r="BH4" s="610"/>
      <c r="BI4" s="610"/>
      <c r="BJ4" s="610"/>
      <c r="BK4" s="610"/>
      <c r="BL4" s="610"/>
      <c r="BM4" s="610"/>
      <c r="BN4" s="610"/>
      <c r="BO4" s="610" t="s">
        <v>200</v>
      </c>
      <c r="BP4" s="610"/>
      <c r="BQ4" s="610"/>
      <c r="BR4" s="610"/>
      <c r="BS4" s="610" t="s">
        <v>204</v>
      </c>
      <c r="BT4" s="610"/>
      <c r="BU4" s="610"/>
      <c r="BV4" s="610"/>
      <c r="BW4" s="610"/>
      <c r="BX4" s="610"/>
      <c r="BY4" s="610"/>
      <c r="BZ4" s="610"/>
      <c r="CA4" s="610"/>
      <c r="CB4" s="610"/>
      <c r="CD4" s="607" t="s">
        <v>205</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206</v>
      </c>
      <c r="C5" s="612"/>
      <c r="D5" s="612"/>
      <c r="E5" s="612"/>
      <c r="F5" s="612"/>
      <c r="G5" s="612"/>
      <c r="H5" s="612"/>
      <c r="I5" s="612"/>
      <c r="J5" s="612"/>
      <c r="K5" s="612"/>
      <c r="L5" s="612"/>
      <c r="M5" s="612"/>
      <c r="N5" s="612"/>
      <c r="O5" s="612"/>
      <c r="P5" s="612"/>
      <c r="Q5" s="613"/>
      <c r="R5" s="614">
        <v>434455</v>
      </c>
      <c r="S5" s="615"/>
      <c r="T5" s="615"/>
      <c r="U5" s="615"/>
      <c r="V5" s="615"/>
      <c r="W5" s="615"/>
      <c r="X5" s="615"/>
      <c r="Y5" s="616"/>
      <c r="Z5" s="617">
        <v>11.1</v>
      </c>
      <c r="AA5" s="617"/>
      <c r="AB5" s="617"/>
      <c r="AC5" s="617"/>
      <c r="AD5" s="618">
        <v>434455</v>
      </c>
      <c r="AE5" s="618"/>
      <c r="AF5" s="618"/>
      <c r="AG5" s="618"/>
      <c r="AH5" s="618"/>
      <c r="AI5" s="618"/>
      <c r="AJ5" s="618"/>
      <c r="AK5" s="618"/>
      <c r="AL5" s="619">
        <v>21.6</v>
      </c>
      <c r="AM5" s="620"/>
      <c r="AN5" s="620"/>
      <c r="AO5" s="621"/>
      <c r="AP5" s="611" t="s">
        <v>207</v>
      </c>
      <c r="AQ5" s="612"/>
      <c r="AR5" s="612"/>
      <c r="AS5" s="612"/>
      <c r="AT5" s="612"/>
      <c r="AU5" s="612"/>
      <c r="AV5" s="612"/>
      <c r="AW5" s="612"/>
      <c r="AX5" s="612"/>
      <c r="AY5" s="612"/>
      <c r="AZ5" s="612"/>
      <c r="BA5" s="612"/>
      <c r="BB5" s="612"/>
      <c r="BC5" s="612"/>
      <c r="BD5" s="612"/>
      <c r="BE5" s="612"/>
      <c r="BF5" s="613"/>
      <c r="BG5" s="625">
        <v>434455</v>
      </c>
      <c r="BH5" s="626"/>
      <c r="BI5" s="626"/>
      <c r="BJ5" s="626"/>
      <c r="BK5" s="626"/>
      <c r="BL5" s="626"/>
      <c r="BM5" s="626"/>
      <c r="BN5" s="627"/>
      <c r="BO5" s="628">
        <v>100</v>
      </c>
      <c r="BP5" s="628"/>
      <c r="BQ5" s="628"/>
      <c r="BR5" s="628"/>
      <c r="BS5" s="629">
        <v>518</v>
      </c>
      <c r="BT5" s="629"/>
      <c r="BU5" s="629"/>
      <c r="BV5" s="629"/>
      <c r="BW5" s="629"/>
      <c r="BX5" s="629"/>
      <c r="BY5" s="629"/>
      <c r="BZ5" s="629"/>
      <c r="CA5" s="629"/>
      <c r="CB5" s="633"/>
      <c r="CD5" s="607" t="s">
        <v>202</v>
      </c>
      <c r="CE5" s="608"/>
      <c r="CF5" s="608"/>
      <c r="CG5" s="608"/>
      <c r="CH5" s="608"/>
      <c r="CI5" s="608"/>
      <c r="CJ5" s="608"/>
      <c r="CK5" s="608"/>
      <c r="CL5" s="608"/>
      <c r="CM5" s="608"/>
      <c r="CN5" s="608"/>
      <c r="CO5" s="608"/>
      <c r="CP5" s="608"/>
      <c r="CQ5" s="609"/>
      <c r="CR5" s="607" t="s">
        <v>208</v>
      </c>
      <c r="CS5" s="608"/>
      <c r="CT5" s="608"/>
      <c r="CU5" s="608"/>
      <c r="CV5" s="608"/>
      <c r="CW5" s="608"/>
      <c r="CX5" s="608"/>
      <c r="CY5" s="609"/>
      <c r="CZ5" s="607" t="s">
        <v>200</v>
      </c>
      <c r="DA5" s="608"/>
      <c r="DB5" s="608"/>
      <c r="DC5" s="609"/>
      <c r="DD5" s="607" t="s">
        <v>209</v>
      </c>
      <c r="DE5" s="608"/>
      <c r="DF5" s="608"/>
      <c r="DG5" s="608"/>
      <c r="DH5" s="608"/>
      <c r="DI5" s="608"/>
      <c r="DJ5" s="608"/>
      <c r="DK5" s="608"/>
      <c r="DL5" s="608"/>
      <c r="DM5" s="608"/>
      <c r="DN5" s="608"/>
      <c r="DO5" s="608"/>
      <c r="DP5" s="609"/>
      <c r="DQ5" s="607" t="s">
        <v>210</v>
      </c>
      <c r="DR5" s="608"/>
      <c r="DS5" s="608"/>
      <c r="DT5" s="608"/>
      <c r="DU5" s="608"/>
      <c r="DV5" s="608"/>
      <c r="DW5" s="608"/>
      <c r="DX5" s="608"/>
      <c r="DY5" s="608"/>
      <c r="DZ5" s="608"/>
      <c r="EA5" s="608"/>
      <c r="EB5" s="608"/>
      <c r="EC5" s="609"/>
    </row>
    <row r="6" spans="2:143" ht="11.25" customHeight="1" x14ac:dyDescent="0.15">
      <c r="B6" s="622" t="s">
        <v>211</v>
      </c>
      <c r="C6" s="623"/>
      <c r="D6" s="623"/>
      <c r="E6" s="623"/>
      <c r="F6" s="623"/>
      <c r="G6" s="623"/>
      <c r="H6" s="623"/>
      <c r="I6" s="623"/>
      <c r="J6" s="623"/>
      <c r="K6" s="623"/>
      <c r="L6" s="623"/>
      <c r="M6" s="623"/>
      <c r="N6" s="623"/>
      <c r="O6" s="623"/>
      <c r="P6" s="623"/>
      <c r="Q6" s="624"/>
      <c r="R6" s="625">
        <v>28804</v>
      </c>
      <c r="S6" s="626"/>
      <c r="T6" s="626"/>
      <c r="U6" s="626"/>
      <c r="V6" s="626"/>
      <c r="W6" s="626"/>
      <c r="X6" s="626"/>
      <c r="Y6" s="627"/>
      <c r="Z6" s="628">
        <v>0.7</v>
      </c>
      <c r="AA6" s="628"/>
      <c r="AB6" s="628"/>
      <c r="AC6" s="628"/>
      <c r="AD6" s="629">
        <v>28804</v>
      </c>
      <c r="AE6" s="629"/>
      <c r="AF6" s="629"/>
      <c r="AG6" s="629"/>
      <c r="AH6" s="629"/>
      <c r="AI6" s="629"/>
      <c r="AJ6" s="629"/>
      <c r="AK6" s="629"/>
      <c r="AL6" s="630">
        <v>1.4</v>
      </c>
      <c r="AM6" s="631"/>
      <c r="AN6" s="631"/>
      <c r="AO6" s="632"/>
      <c r="AP6" s="622" t="s">
        <v>212</v>
      </c>
      <c r="AQ6" s="623"/>
      <c r="AR6" s="623"/>
      <c r="AS6" s="623"/>
      <c r="AT6" s="623"/>
      <c r="AU6" s="623"/>
      <c r="AV6" s="623"/>
      <c r="AW6" s="623"/>
      <c r="AX6" s="623"/>
      <c r="AY6" s="623"/>
      <c r="AZ6" s="623"/>
      <c r="BA6" s="623"/>
      <c r="BB6" s="623"/>
      <c r="BC6" s="623"/>
      <c r="BD6" s="623"/>
      <c r="BE6" s="623"/>
      <c r="BF6" s="624"/>
      <c r="BG6" s="625">
        <v>434455</v>
      </c>
      <c r="BH6" s="626"/>
      <c r="BI6" s="626"/>
      <c r="BJ6" s="626"/>
      <c r="BK6" s="626"/>
      <c r="BL6" s="626"/>
      <c r="BM6" s="626"/>
      <c r="BN6" s="627"/>
      <c r="BO6" s="628">
        <v>100</v>
      </c>
      <c r="BP6" s="628"/>
      <c r="BQ6" s="628"/>
      <c r="BR6" s="628"/>
      <c r="BS6" s="629">
        <v>518</v>
      </c>
      <c r="BT6" s="629"/>
      <c r="BU6" s="629"/>
      <c r="BV6" s="629"/>
      <c r="BW6" s="629"/>
      <c r="BX6" s="629"/>
      <c r="BY6" s="629"/>
      <c r="BZ6" s="629"/>
      <c r="CA6" s="629"/>
      <c r="CB6" s="633"/>
      <c r="CD6" s="636" t="s">
        <v>213</v>
      </c>
      <c r="CE6" s="637"/>
      <c r="CF6" s="637"/>
      <c r="CG6" s="637"/>
      <c r="CH6" s="637"/>
      <c r="CI6" s="637"/>
      <c r="CJ6" s="637"/>
      <c r="CK6" s="637"/>
      <c r="CL6" s="637"/>
      <c r="CM6" s="637"/>
      <c r="CN6" s="637"/>
      <c r="CO6" s="637"/>
      <c r="CP6" s="637"/>
      <c r="CQ6" s="638"/>
      <c r="CR6" s="625">
        <v>64694</v>
      </c>
      <c r="CS6" s="626"/>
      <c r="CT6" s="626"/>
      <c r="CU6" s="626"/>
      <c r="CV6" s="626"/>
      <c r="CW6" s="626"/>
      <c r="CX6" s="626"/>
      <c r="CY6" s="627"/>
      <c r="CZ6" s="628">
        <v>1.9</v>
      </c>
      <c r="DA6" s="628"/>
      <c r="DB6" s="628"/>
      <c r="DC6" s="628"/>
      <c r="DD6" s="634" t="s">
        <v>214</v>
      </c>
      <c r="DE6" s="626"/>
      <c r="DF6" s="626"/>
      <c r="DG6" s="626"/>
      <c r="DH6" s="626"/>
      <c r="DI6" s="626"/>
      <c r="DJ6" s="626"/>
      <c r="DK6" s="626"/>
      <c r="DL6" s="626"/>
      <c r="DM6" s="626"/>
      <c r="DN6" s="626"/>
      <c r="DO6" s="626"/>
      <c r="DP6" s="627"/>
      <c r="DQ6" s="634">
        <v>64694</v>
      </c>
      <c r="DR6" s="626"/>
      <c r="DS6" s="626"/>
      <c r="DT6" s="626"/>
      <c r="DU6" s="626"/>
      <c r="DV6" s="626"/>
      <c r="DW6" s="626"/>
      <c r="DX6" s="626"/>
      <c r="DY6" s="626"/>
      <c r="DZ6" s="626"/>
      <c r="EA6" s="626"/>
      <c r="EB6" s="626"/>
      <c r="EC6" s="635"/>
    </row>
    <row r="7" spans="2:143" ht="11.25" customHeight="1" x14ac:dyDescent="0.15">
      <c r="B7" s="622" t="s">
        <v>215</v>
      </c>
      <c r="C7" s="623"/>
      <c r="D7" s="623"/>
      <c r="E7" s="623"/>
      <c r="F7" s="623"/>
      <c r="G7" s="623"/>
      <c r="H7" s="623"/>
      <c r="I7" s="623"/>
      <c r="J7" s="623"/>
      <c r="K7" s="623"/>
      <c r="L7" s="623"/>
      <c r="M7" s="623"/>
      <c r="N7" s="623"/>
      <c r="O7" s="623"/>
      <c r="P7" s="623"/>
      <c r="Q7" s="624"/>
      <c r="R7" s="625">
        <v>1160</v>
      </c>
      <c r="S7" s="626"/>
      <c r="T7" s="626"/>
      <c r="U7" s="626"/>
      <c r="V7" s="626"/>
      <c r="W7" s="626"/>
      <c r="X7" s="626"/>
      <c r="Y7" s="627"/>
      <c r="Z7" s="628">
        <v>0</v>
      </c>
      <c r="AA7" s="628"/>
      <c r="AB7" s="628"/>
      <c r="AC7" s="628"/>
      <c r="AD7" s="629">
        <v>1160</v>
      </c>
      <c r="AE7" s="629"/>
      <c r="AF7" s="629"/>
      <c r="AG7" s="629"/>
      <c r="AH7" s="629"/>
      <c r="AI7" s="629"/>
      <c r="AJ7" s="629"/>
      <c r="AK7" s="629"/>
      <c r="AL7" s="630">
        <v>0.1</v>
      </c>
      <c r="AM7" s="631"/>
      <c r="AN7" s="631"/>
      <c r="AO7" s="632"/>
      <c r="AP7" s="622" t="s">
        <v>216</v>
      </c>
      <c r="AQ7" s="623"/>
      <c r="AR7" s="623"/>
      <c r="AS7" s="623"/>
      <c r="AT7" s="623"/>
      <c r="AU7" s="623"/>
      <c r="AV7" s="623"/>
      <c r="AW7" s="623"/>
      <c r="AX7" s="623"/>
      <c r="AY7" s="623"/>
      <c r="AZ7" s="623"/>
      <c r="BA7" s="623"/>
      <c r="BB7" s="623"/>
      <c r="BC7" s="623"/>
      <c r="BD7" s="623"/>
      <c r="BE7" s="623"/>
      <c r="BF7" s="624"/>
      <c r="BG7" s="625">
        <v>251440</v>
      </c>
      <c r="BH7" s="626"/>
      <c r="BI7" s="626"/>
      <c r="BJ7" s="626"/>
      <c r="BK7" s="626"/>
      <c r="BL7" s="626"/>
      <c r="BM7" s="626"/>
      <c r="BN7" s="627"/>
      <c r="BO7" s="628">
        <v>57.9</v>
      </c>
      <c r="BP7" s="628"/>
      <c r="BQ7" s="628"/>
      <c r="BR7" s="628"/>
      <c r="BS7" s="629">
        <v>518</v>
      </c>
      <c r="BT7" s="629"/>
      <c r="BU7" s="629"/>
      <c r="BV7" s="629"/>
      <c r="BW7" s="629"/>
      <c r="BX7" s="629"/>
      <c r="BY7" s="629"/>
      <c r="BZ7" s="629"/>
      <c r="CA7" s="629"/>
      <c r="CB7" s="633"/>
      <c r="CD7" s="639" t="s">
        <v>217</v>
      </c>
      <c r="CE7" s="640"/>
      <c r="CF7" s="640"/>
      <c r="CG7" s="640"/>
      <c r="CH7" s="640"/>
      <c r="CI7" s="640"/>
      <c r="CJ7" s="640"/>
      <c r="CK7" s="640"/>
      <c r="CL7" s="640"/>
      <c r="CM7" s="640"/>
      <c r="CN7" s="640"/>
      <c r="CO7" s="640"/>
      <c r="CP7" s="640"/>
      <c r="CQ7" s="641"/>
      <c r="CR7" s="625">
        <v>851963</v>
      </c>
      <c r="CS7" s="626"/>
      <c r="CT7" s="626"/>
      <c r="CU7" s="626"/>
      <c r="CV7" s="626"/>
      <c r="CW7" s="626"/>
      <c r="CX7" s="626"/>
      <c r="CY7" s="627"/>
      <c r="CZ7" s="628">
        <v>24.4</v>
      </c>
      <c r="DA7" s="628"/>
      <c r="DB7" s="628"/>
      <c r="DC7" s="628"/>
      <c r="DD7" s="634" t="s">
        <v>214</v>
      </c>
      <c r="DE7" s="626"/>
      <c r="DF7" s="626"/>
      <c r="DG7" s="626"/>
      <c r="DH7" s="626"/>
      <c r="DI7" s="626"/>
      <c r="DJ7" s="626"/>
      <c r="DK7" s="626"/>
      <c r="DL7" s="626"/>
      <c r="DM7" s="626"/>
      <c r="DN7" s="626"/>
      <c r="DO7" s="626"/>
      <c r="DP7" s="627"/>
      <c r="DQ7" s="634">
        <v>687153</v>
      </c>
      <c r="DR7" s="626"/>
      <c r="DS7" s="626"/>
      <c r="DT7" s="626"/>
      <c r="DU7" s="626"/>
      <c r="DV7" s="626"/>
      <c r="DW7" s="626"/>
      <c r="DX7" s="626"/>
      <c r="DY7" s="626"/>
      <c r="DZ7" s="626"/>
      <c r="EA7" s="626"/>
      <c r="EB7" s="626"/>
      <c r="EC7" s="635"/>
    </row>
    <row r="8" spans="2:143" ht="11.25" customHeight="1" x14ac:dyDescent="0.15">
      <c r="B8" s="622" t="s">
        <v>218</v>
      </c>
      <c r="C8" s="623"/>
      <c r="D8" s="623"/>
      <c r="E8" s="623"/>
      <c r="F8" s="623"/>
      <c r="G8" s="623"/>
      <c r="H8" s="623"/>
      <c r="I8" s="623"/>
      <c r="J8" s="623"/>
      <c r="K8" s="623"/>
      <c r="L8" s="623"/>
      <c r="M8" s="623"/>
      <c r="N8" s="623"/>
      <c r="O8" s="623"/>
      <c r="P8" s="623"/>
      <c r="Q8" s="624"/>
      <c r="R8" s="625">
        <v>4468</v>
      </c>
      <c r="S8" s="626"/>
      <c r="T8" s="626"/>
      <c r="U8" s="626"/>
      <c r="V8" s="626"/>
      <c r="W8" s="626"/>
      <c r="X8" s="626"/>
      <c r="Y8" s="627"/>
      <c r="Z8" s="628">
        <v>0.1</v>
      </c>
      <c r="AA8" s="628"/>
      <c r="AB8" s="628"/>
      <c r="AC8" s="628"/>
      <c r="AD8" s="629">
        <v>4468</v>
      </c>
      <c r="AE8" s="629"/>
      <c r="AF8" s="629"/>
      <c r="AG8" s="629"/>
      <c r="AH8" s="629"/>
      <c r="AI8" s="629"/>
      <c r="AJ8" s="629"/>
      <c r="AK8" s="629"/>
      <c r="AL8" s="630">
        <v>0.2</v>
      </c>
      <c r="AM8" s="631"/>
      <c r="AN8" s="631"/>
      <c r="AO8" s="632"/>
      <c r="AP8" s="622" t="s">
        <v>219</v>
      </c>
      <c r="AQ8" s="623"/>
      <c r="AR8" s="623"/>
      <c r="AS8" s="623"/>
      <c r="AT8" s="623"/>
      <c r="AU8" s="623"/>
      <c r="AV8" s="623"/>
      <c r="AW8" s="623"/>
      <c r="AX8" s="623"/>
      <c r="AY8" s="623"/>
      <c r="AZ8" s="623"/>
      <c r="BA8" s="623"/>
      <c r="BB8" s="623"/>
      <c r="BC8" s="623"/>
      <c r="BD8" s="623"/>
      <c r="BE8" s="623"/>
      <c r="BF8" s="624"/>
      <c r="BG8" s="625">
        <v>7745</v>
      </c>
      <c r="BH8" s="626"/>
      <c r="BI8" s="626"/>
      <c r="BJ8" s="626"/>
      <c r="BK8" s="626"/>
      <c r="BL8" s="626"/>
      <c r="BM8" s="626"/>
      <c r="BN8" s="627"/>
      <c r="BO8" s="628">
        <v>1.8</v>
      </c>
      <c r="BP8" s="628"/>
      <c r="BQ8" s="628"/>
      <c r="BR8" s="628"/>
      <c r="BS8" s="634" t="s">
        <v>111</v>
      </c>
      <c r="BT8" s="626"/>
      <c r="BU8" s="626"/>
      <c r="BV8" s="626"/>
      <c r="BW8" s="626"/>
      <c r="BX8" s="626"/>
      <c r="BY8" s="626"/>
      <c r="BZ8" s="626"/>
      <c r="CA8" s="626"/>
      <c r="CB8" s="635"/>
      <c r="CD8" s="639" t="s">
        <v>220</v>
      </c>
      <c r="CE8" s="640"/>
      <c r="CF8" s="640"/>
      <c r="CG8" s="640"/>
      <c r="CH8" s="640"/>
      <c r="CI8" s="640"/>
      <c r="CJ8" s="640"/>
      <c r="CK8" s="640"/>
      <c r="CL8" s="640"/>
      <c r="CM8" s="640"/>
      <c r="CN8" s="640"/>
      <c r="CO8" s="640"/>
      <c r="CP8" s="640"/>
      <c r="CQ8" s="641"/>
      <c r="CR8" s="625">
        <v>649240</v>
      </c>
      <c r="CS8" s="626"/>
      <c r="CT8" s="626"/>
      <c r="CU8" s="626"/>
      <c r="CV8" s="626"/>
      <c r="CW8" s="626"/>
      <c r="CX8" s="626"/>
      <c r="CY8" s="627"/>
      <c r="CZ8" s="628">
        <v>18.600000000000001</v>
      </c>
      <c r="DA8" s="628"/>
      <c r="DB8" s="628"/>
      <c r="DC8" s="628"/>
      <c r="DD8" s="634" t="s">
        <v>214</v>
      </c>
      <c r="DE8" s="626"/>
      <c r="DF8" s="626"/>
      <c r="DG8" s="626"/>
      <c r="DH8" s="626"/>
      <c r="DI8" s="626"/>
      <c r="DJ8" s="626"/>
      <c r="DK8" s="626"/>
      <c r="DL8" s="626"/>
      <c r="DM8" s="626"/>
      <c r="DN8" s="626"/>
      <c r="DO8" s="626"/>
      <c r="DP8" s="627"/>
      <c r="DQ8" s="634">
        <v>381901</v>
      </c>
      <c r="DR8" s="626"/>
      <c r="DS8" s="626"/>
      <c r="DT8" s="626"/>
      <c r="DU8" s="626"/>
      <c r="DV8" s="626"/>
      <c r="DW8" s="626"/>
      <c r="DX8" s="626"/>
      <c r="DY8" s="626"/>
      <c r="DZ8" s="626"/>
      <c r="EA8" s="626"/>
      <c r="EB8" s="626"/>
      <c r="EC8" s="635"/>
    </row>
    <row r="9" spans="2:143" ht="11.25" customHeight="1" x14ac:dyDescent="0.15">
      <c r="B9" s="622" t="s">
        <v>221</v>
      </c>
      <c r="C9" s="623"/>
      <c r="D9" s="623"/>
      <c r="E9" s="623"/>
      <c r="F9" s="623"/>
      <c r="G9" s="623"/>
      <c r="H9" s="623"/>
      <c r="I9" s="623"/>
      <c r="J9" s="623"/>
      <c r="K9" s="623"/>
      <c r="L9" s="623"/>
      <c r="M9" s="623"/>
      <c r="N9" s="623"/>
      <c r="O9" s="623"/>
      <c r="P9" s="623"/>
      <c r="Q9" s="624"/>
      <c r="R9" s="625">
        <v>2321</v>
      </c>
      <c r="S9" s="626"/>
      <c r="T9" s="626"/>
      <c r="U9" s="626"/>
      <c r="V9" s="626"/>
      <c r="W9" s="626"/>
      <c r="X9" s="626"/>
      <c r="Y9" s="627"/>
      <c r="Z9" s="628">
        <v>0.1</v>
      </c>
      <c r="AA9" s="628"/>
      <c r="AB9" s="628"/>
      <c r="AC9" s="628"/>
      <c r="AD9" s="629">
        <v>2321</v>
      </c>
      <c r="AE9" s="629"/>
      <c r="AF9" s="629"/>
      <c r="AG9" s="629"/>
      <c r="AH9" s="629"/>
      <c r="AI9" s="629"/>
      <c r="AJ9" s="629"/>
      <c r="AK9" s="629"/>
      <c r="AL9" s="630">
        <v>0.1</v>
      </c>
      <c r="AM9" s="631"/>
      <c r="AN9" s="631"/>
      <c r="AO9" s="632"/>
      <c r="AP9" s="622" t="s">
        <v>222</v>
      </c>
      <c r="AQ9" s="623"/>
      <c r="AR9" s="623"/>
      <c r="AS9" s="623"/>
      <c r="AT9" s="623"/>
      <c r="AU9" s="623"/>
      <c r="AV9" s="623"/>
      <c r="AW9" s="623"/>
      <c r="AX9" s="623"/>
      <c r="AY9" s="623"/>
      <c r="AZ9" s="623"/>
      <c r="BA9" s="623"/>
      <c r="BB9" s="623"/>
      <c r="BC9" s="623"/>
      <c r="BD9" s="623"/>
      <c r="BE9" s="623"/>
      <c r="BF9" s="624"/>
      <c r="BG9" s="625">
        <v>233142</v>
      </c>
      <c r="BH9" s="626"/>
      <c r="BI9" s="626"/>
      <c r="BJ9" s="626"/>
      <c r="BK9" s="626"/>
      <c r="BL9" s="626"/>
      <c r="BM9" s="626"/>
      <c r="BN9" s="627"/>
      <c r="BO9" s="628">
        <v>53.7</v>
      </c>
      <c r="BP9" s="628"/>
      <c r="BQ9" s="628"/>
      <c r="BR9" s="628"/>
      <c r="BS9" s="634" t="s">
        <v>111</v>
      </c>
      <c r="BT9" s="626"/>
      <c r="BU9" s="626"/>
      <c r="BV9" s="626"/>
      <c r="BW9" s="626"/>
      <c r="BX9" s="626"/>
      <c r="BY9" s="626"/>
      <c r="BZ9" s="626"/>
      <c r="CA9" s="626"/>
      <c r="CB9" s="635"/>
      <c r="CD9" s="639" t="s">
        <v>223</v>
      </c>
      <c r="CE9" s="640"/>
      <c r="CF9" s="640"/>
      <c r="CG9" s="640"/>
      <c r="CH9" s="640"/>
      <c r="CI9" s="640"/>
      <c r="CJ9" s="640"/>
      <c r="CK9" s="640"/>
      <c r="CL9" s="640"/>
      <c r="CM9" s="640"/>
      <c r="CN9" s="640"/>
      <c r="CO9" s="640"/>
      <c r="CP9" s="640"/>
      <c r="CQ9" s="641"/>
      <c r="CR9" s="625">
        <v>227906</v>
      </c>
      <c r="CS9" s="626"/>
      <c r="CT9" s="626"/>
      <c r="CU9" s="626"/>
      <c r="CV9" s="626"/>
      <c r="CW9" s="626"/>
      <c r="CX9" s="626"/>
      <c r="CY9" s="627"/>
      <c r="CZ9" s="628">
        <v>6.5</v>
      </c>
      <c r="DA9" s="628"/>
      <c r="DB9" s="628"/>
      <c r="DC9" s="628"/>
      <c r="DD9" s="634">
        <v>24878</v>
      </c>
      <c r="DE9" s="626"/>
      <c r="DF9" s="626"/>
      <c r="DG9" s="626"/>
      <c r="DH9" s="626"/>
      <c r="DI9" s="626"/>
      <c r="DJ9" s="626"/>
      <c r="DK9" s="626"/>
      <c r="DL9" s="626"/>
      <c r="DM9" s="626"/>
      <c r="DN9" s="626"/>
      <c r="DO9" s="626"/>
      <c r="DP9" s="627"/>
      <c r="DQ9" s="634">
        <v>217012</v>
      </c>
      <c r="DR9" s="626"/>
      <c r="DS9" s="626"/>
      <c r="DT9" s="626"/>
      <c r="DU9" s="626"/>
      <c r="DV9" s="626"/>
      <c r="DW9" s="626"/>
      <c r="DX9" s="626"/>
      <c r="DY9" s="626"/>
      <c r="DZ9" s="626"/>
      <c r="EA9" s="626"/>
      <c r="EB9" s="626"/>
      <c r="EC9" s="635"/>
    </row>
    <row r="10" spans="2:143" ht="11.25" customHeight="1" x14ac:dyDescent="0.15">
      <c r="B10" s="622" t="s">
        <v>224</v>
      </c>
      <c r="C10" s="623"/>
      <c r="D10" s="623"/>
      <c r="E10" s="623"/>
      <c r="F10" s="623"/>
      <c r="G10" s="623"/>
      <c r="H10" s="623"/>
      <c r="I10" s="623"/>
      <c r="J10" s="623"/>
      <c r="K10" s="623"/>
      <c r="L10" s="623"/>
      <c r="M10" s="623"/>
      <c r="N10" s="623"/>
      <c r="O10" s="623"/>
      <c r="P10" s="623"/>
      <c r="Q10" s="624"/>
      <c r="R10" s="625">
        <v>81029</v>
      </c>
      <c r="S10" s="626"/>
      <c r="T10" s="626"/>
      <c r="U10" s="626"/>
      <c r="V10" s="626"/>
      <c r="W10" s="626"/>
      <c r="X10" s="626"/>
      <c r="Y10" s="627"/>
      <c r="Z10" s="628">
        <v>2.1</v>
      </c>
      <c r="AA10" s="628"/>
      <c r="AB10" s="628"/>
      <c r="AC10" s="628"/>
      <c r="AD10" s="629">
        <v>81029</v>
      </c>
      <c r="AE10" s="629"/>
      <c r="AF10" s="629"/>
      <c r="AG10" s="629"/>
      <c r="AH10" s="629"/>
      <c r="AI10" s="629"/>
      <c r="AJ10" s="629"/>
      <c r="AK10" s="629"/>
      <c r="AL10" s="630">
        <v>4</v>
      </c>
      <c r="AM10" s="631"/>
      <c r="AN10" s="631"/>
      <c r="AO10" s="632"/>
      <c r="AP10" s="622" t="s">
        <v>225</v>
      </c>
      <c r="AQ10" s="623"/>
      <c r="AR10" s="623"/>
      <c r="AS10" s="623"/>
      <c r="AT10" s="623"/>
      <c r="AU10" s="623"/>
      <c r="AV10" s="623"/>
      <c r="AW10" s="623"/>
      <c r="AX10" s="623"/>
      <c r="AY10" s="623"/>
      <c r="AZ10" s="623"/>
      <c r="BA10" s="623"/>
      <c r="BB10" s="623"/>
      <c r="BC10" s="623"/>
      <c r="BD10" s="623"/>
      <c r="BE10" s="623"/>
      <c r="BF10" s="624"/>
      <c r="BG10" s="625">
        <v>7945</v>
      </c>
      <c r="BH10" s="626"/>
      <c r="BI10" s="626"/>
      <c r="BJ10" s="626"/>
      <c r="BK10" s="626"/>
      <c r="BL10" s="626"/>
      <c r="BM10" s="626"/>
      <c r="BN10" s="627"/>
      <c r="BO10" s="628">
        <v>1.8</v>
      </c>
      <c r="BP10" s="628"/>
      <c r="BQ10" s="628"/>
      <c r="BR10" s="628"/>
      <c r="BS10" s="634" t="s">
        <v>111</v>
      </c>
      <c r="BT10" s="626"/>
      <c r="BU10" s="626"/>
      <c r="BV10" s="626"/>
      <c r="BW10" s="626"/>
      <c r="BX10" s="626"/>
      <c r="BY10" s="626"/>
      <c r="BZ10" s="626"/>
      <c r="CA10" s="626"/>
      <c r="CB10" s="635"/>
      <c r="CD10" s="639" t="s">
        <v>226</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227</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228</v>
      </c>
      <c r="AQ11" s="623"/>
      <c r="AR11" s="623"/>
      <c r="AS11" s="623"/>
      <c r="AT11" s="623"/>
      <c r="AU11" s="623"/>
      <c r="AV11" s="623"/>
      <c r="AW11" s="623"/>
      <c r="AX11" s="623"/>
      <c r="AY11" s="623"/>
      <c r="AZ11" s="623"/>
      <c r="BA11" s="623"/>
      <c r="BB11" s="623"/>
      <c r="BC11" s="623"/>
      <c r="BD11" s="623"/>
      <c r="BE11" s="623"/>
      <c r="BF11" s="624"/>
      <c r="BG11" s="625">
        <v>2608</v>
      </c>
      <c r="BH11" s="626"/>
      <c r="BI11" s="626"/>
      <c r="BJ11" s="626"/>
      <c r="BK11" s="626"/>
      <c r="BL11" s="626"/>
      <c r="BM11" s="626"/>
      <c r="BN11" s="627"/>
      <c r="BO11" s="628">
        <v>0.6</v>
      </c>
      <c r="BP11" s="628"/>
      <c r="BQ11" s="628"/>
      <c r="BR11" s="628"/>
      <c r="BS11" s="634">
        <v>518</v>
      </c>
      <c r="BT11" s="626"/>
      <c r="BU11" s="626"/>
      <c r="BV11" s="626"/>
      <c r="BW11" s="626"/>
      <c r="BX11" s="626"/>
      <c r="BY11" s="626"/>
      <c r="BZ11" s="626"/>
      <c r="CA11" s="626"/>
      <c r="CB11" s="635"/>
      <c r="CD11" s="639" t="s">
        <v>229</v>
      </c>
      <c r="CE11" s="640"/>
      <c r="CF11" s="640"/>
      <c r="CG11" s="640"/>
      <c r="CH11" s="640"/>
      <c r="CI11" s="640"/>
      <c r="CJ11" s="640"/>
      <c r="CK11" s="640"/>
      <c r="CL11" s="640"/>
      <c r="CM11" s="640"/>
      <c r="CN11" s="640"/>
      <c r="CO11" s="640"/>
      <c r="CP11" s="640"/>
      <c r="CQ11" s="641"/>
      <c r="CR11" s="625">
        <v>205626</v>
      </c>
      <c r="CS11" s="626"/>
      <c r="CT11" s="626"/>
      <c r="CU11" s="626"/>
      <c r="CV11" s="626"/>
      <c r="CW11" s="626"/>
      <c r="CX11" s="626"/>
      <c r="CY11" s="627"/>
      <c r="CZ11" s="628">
        <v>5.9</v>
      </c>
      <c r="DA11" s="628"/>
      <c r="DB11" s="628"/>
      <c r="DC11" s="628"/>
      <c r="DD11" s="634">
        <v>47993</v>
      </c>
      <c r="DE11" s="626"/>
      <c r="DF11" s="626"/>
      <c r="DG11" s="626"/>
      <c r="DH11" s="626"/>
      <c r="DI11" s="626"/>
      <c r="DJ11" s="626"/>
      <c r="DK11" s="626"/>
      <c r="DL11" s="626"/>
      <c r="DM11" s="626"/>
      <c r="DN11" s="626"/>
      <c r="DO11" s="626"/>
      <c r="DP11" s="627"/>
      <c r="DQ11" s="634">
        <v>112225</v>
      </c>
      <c r="DR11" s="626"/>
      <c r="DS11" s="626"/>
      <c r="DT11" s="626"/>
      <c r="DU11" s="626"/>
      <c r="DV11" s="626"/>
      <c r="DW11" s="626"/>
      <c r="DX11" s="626"/>
      <c r="DY11" s="626"/>
      <c r="DZ11" s="626"/>
      <c r="EA11" s="626"/>
      <c r="EB11" s="626"/>
      <c r="EC11" s="635"/>
    </row>
    <row r="12" spans="2:143" ht="11.25" customHeight="1" x14ac:dyDescent="0.15">
      <c r="B12" s="622" t="s">
        <v>230</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231</v>
      </c>
      <c r="AQ12" s="623"/>
      <c r="AR12" s="623"/>
      <c r="AS12" s="623"/>
      <c r="AT12" s="623"/>
      <c r="AU12" s="623"/>
      <c r="AV12" s="623"/>
      <c r="AW12" s="623"/>
      <c r="AX12" s="623"/>
      <c r="AY12" s="623"/>
      <c r="AZ12" s="623"/>
      <c r="BA12" s="623"/>
      <c r="BB12" s="623"/>
      <c r="BC12" s="623"/>
      <c r="BD12" s="623"/>
      <c r="BE12" s="623"/>
      <c r="BF12" s="624"/>
      <c r="BG12" s="625">
        <v>128763</v>
      </c>
      <c r="BH12" s="626"/>
      <c r="BI12" s="626"/>
      <c r="BJ12" s="626"/>
      <c r="BK12" s="626"/>
      <c r="BL12" s="626"/>
      <c r="BM12" s="626"/>
      <c r="BN12" s="627"/>
      <c r="BO12" s="628">
        <v>29.6</v>
      </c>
      <c r="BP12" s="628"/>
      <c r="BQ12" s="628"/>
      <c r="BR12" s="628"/>
      <c r="BS12" s="634" t="s">
        <v>111</v>
      </c>
      <c r="BT12" s="626"/>
      <c r="BU12" s="626"/>
      <c r="BV12" s="626"/>
      <c r="BW12" s="626"/>
      <c r="BX12" s="626"/>
      <c r="BY12" s="626"/>
      <c r="BZ12" s="626"/>
      <c r="CA12" s="626"/>
      <c r="CB12" s="635"/>
      <c r="CD12" s="639" t="s">
        <v>232</v>
      </c>
      <c r="CE12" s="640"/>
      <c r="CF12" s="640"/>
      <c r="CG12" s="640"/>
      <c r="CH12" s="640"/>
      <c r="CI12" s="640"/>
      <c r="CJ12" s="640"/>
      <c r="CK12" s="640"/>
      <c r="CL12" s="640"/>
      <c r="CM12" s="640"/>
      <c r="CN12" s="640"/>
      <c r="CO12" s="640"/>
      <c r="CP12" s="640"/>
      <c r="CQ12" s="641"/>
      <c r="CR12" s="625">
        <v>111741</v>
      </c>
      <c r="CS12" s="626"/>
      <c r="CT12" s="626"/>
      <c r="CU12" s="626"/>
      <c r="CV12" s="626"/>
      <c r="CW12" s="626"/>
      <c r="CX12" s="626"/>
      <c r="CY12" s="627"/>
      <c r="CZ12" s="628">
        <v>3.2</v>
      </c>
      <c r="DA12" s="628"/>
      <c r="DB12" s="628"/>
      <c r="DC12" s="628"/>
      <c r="DD12" s="634">
        <v>3044</v>
      </c>
      <c r="DE12" s="626"/>
      <c r="DF12" s="626"/>
      <c r="DG12" s="626"/>
      <c r="DH12" s="626"/>
      <c r="DI12" s="626"/>
      <c r="DJ12" s="626"/>
      <c r="DK12" s="626"/>
      <c r="DL12" s="626"/>
      <c r="DM12" s="626"/>
      <c r="DN12" s="626"/>
      <c r="DO12" s="626"/>
      <c r="DP12" s="627"/>
      <c r="DQ12" s="634">
        <v>13528</v>
      </c>
      <c r="DR12" s="626"/>
      <c r="DS12" s="626"/>
      <c r="DT12" s="626"/>
      <c r="DU12" s="626"/>
      <c r="DV12" s="626"/>
      <c r="DW12" s="626"/>
      <c r="DX12" s="626"/>
      <c r="DY12" s="626"/>
      <c r="DZ12" s="626"/>
      <c r="EA12" s="626"/>
      <c r="EB12" s="626"/>
      <c r="EC12" s="635"/>
    </row>
    <row r="13" spans="2:143" ht="11.25" customHeight="1" x14ac:dyDescent="0.15">
      <c r="B13" s="622" t="s">
        <v>233</v>
      </c>
      <c r="C13" s="623"/>
      <c r="D13" s="623"/>
      <c r="E13" s="623"/>
      <c r="F13" s="623"/>
      <c r="G13" s="623"/>
      <c r="H13" s="623"/>
      <c r="I13" s="623"/>
      <c r="J13" s="623"/>
      <c r="K13" s="623"/>
      <c r="L13" s="623"/>
      <c r="M13" s="623"/>
      <c r="N13" s="623"/>
      <c r="O13" s="623"/>
      <c r="P13" s="623"/>
      <c r="Q13" s="624"/>
      <c r="R13" s="625">
        <v>6994</v>
      </c>
      <c r="S13" s="626"/>
      <c r="T13" s="626"/>
      <c r="U13" s="626"/>
      <c r="V13" s="626"/>
      <c r="W13" s="626"/>
      <c r="X13" s="626"/>
      <c r="Y13" s="627"/>
      <c r="Z13" s="628">
        <v>0.2</v>
      </c>
      <c r="AA13" s="628"/>
      <c r="AB13" s="628"/>
      <c r="AC13" s="628"/>
      <c r="AD13" s="629">
        <v>6994</v>
      </c>
      <c r="AE13" s="629"/>
      <c r="AF13" s="629"/>
      <c r="AG13" s="629"/>
      <c r="AH13" s="629"/>
      <c r="AI13" s="629"/>
      <c r="AJ13" s="629"/>
      <c r="AK13" s="629"/>
      <c r="AL13" s="630">
        <v>0.3</v>
      </c>
      <c r="AM13" s="631"/>
      <c r="AN13" s="631"/>
      <c r="AO13" s="632"/>
      <c r="AP13" s="622" t="s">
        <v>234</v>
      </c>
      <c r="AQ13" s="623"/>
      <c r="AR13" s="623"/>
      <c r="AS13" s="623"/>
      <c r="AT13" s="623"/>
      <c r="AU13" s="623"/>
      <c r="AV13" s="623"/>
      <c r="AW13" s="623"/>
      <c r="AX13" s="623"/>
      <c r="AY13" s="623"/>
      <c r="AZ13" s="623"/>
      <c r="BA13" s="623"/>
      <c r="BB13" s="623"/>
      <c r="BC13" s="623"/>
      <c r="BD13" s="623"/>
      <c r="BE13" s="623"/>
      <c r="BF13" s="624"/>
      <c r="BG13" s="625">
        <v>128763</v>
      </c>
      <c r="BH13" s="626"/>
      <c r="BI13" s="626"/>
      <c r="BJ13" s="626"/>
      <c r="BK13" s="626"/>
      <c r="BL13" s="626"/>
      <c r="BM13" s="626"/>
      <c r="BN13" s="627"/>
      <c r="BO13" s="628">
        <v>29.6</v>
      </c>
      <c r="BP13" s="628"/>
      <c r="BQ13" s="628"/>
      <c r="BR13" s="628"/>
      <c r="BS13" s="634" t="s">
        <v>111</v>
      </c>
      <c r="BT13" s="626"/>
      <c r="BU13" s="626"/>
      <c r="BV13" s="626"/>
      <c r="BW13" s="626"/>
      <c r="BX13" s="626"/>
      <c r="BY13" s="626"/>
      <c r="BZ13" s="626"/>
      <c r="CA13" s="626"/>
      <c r="CB13" s="635"/>
      <c r="CD13" s="639" t="s">
        <v>235</v>
      </c>
      <c r="CE13" s="640"/>
      <c r="CF13" s="640"/>
      <c r="CG13" s="640"/>
      <c r="CH13" s="640"/>
      <c r="CI13" s="640"/>
      <c r="CJ13" s="640"/>
      <c r="CK13" s="640"/>
      <c r="CL13" s="640"/>
      <c r="CM13" s="640"/>
      <c r="CN13" s="640"/>
      <c r="CO13" s="640"/>
      <c r="CP13" s="640"/>
      <c r="CQ13" s="641"/>
      <c r="CR13" s="625">
        <v>483154</v>
      </c>
      <c r="CS13" s="626"/>
      <c r="CT13" s="626"/>
      <c r="CU13" s="626"/>
      <c r="CV13" s="626"/>
      <c r="CW13" s="626"/>
      <c r="CX13" s="626"/>
      <c r="CY13" s="627"/>
      <c r="CZ13" s="628">
        <v>13.8</v>
      </c>
      <c r="DA13" s="628"/>
      <c r="DB13" s="628"/>
      <c r="DC13" s="628"/>
      <c r="DD13" s="634">
        <v>212111</v>
      </c>
      <c r="DE13" s="626"/>
      <c r="DF13" s="626"/>
      <c r="DG13" s="626"/>
      <c r="DH13" s="626"/>
      <c r="DI13" s="626"/>
      <c r="DJ13" s="626"/>
      <c r="DK13" s="626"/>
      <c r="DL13" s="626"/>
      <c r="DM13" s="626"/>
      <c r="DN13" s="626"/>
      <c r="DO13" s="626"/>
      <c r="DP13" s="627"/>
      <c r="DQ13" s="634">
        <v>342457</v>
      </c>
      <c r="DR13" s="626"/>
      <c r="DS13" s="626"/>
      <c r="DT13" s="626"/>
      <c r="DU13" s="626"/>
      <c r="DV13" s="626"/>
      <c r="DW13" s="626"/>
      <c r="DX13" s="626"/>
      <c r="DY13" s="626"/>
      <c r="DZ13" s="626"/>
      <c r="EA13" s="626"/>
      <c r="EB13" s="626"/>
      <c r="EC13" s="635"/>
    </row>
    <row r="14" spans="2:143" ht="11.25" customHeight="1" x14ac:dyDescent="0.15">
      <c r="B14" s="622" t="s">
        <v>236</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237</v>
      </c>
      <c r="AQ14" s="623"/>
      <c r="AR14" s="623"/>
      <c r="AS14" s="623"/>
      <c r="AT14" s="623"/>
      <c r="AU14" s="623"/>
      <c r="AV14" s="623"/>
      <c r="AW14" s="623"/>
      <c r="AX14" s="623"/>
      <c r="AY14" s="623"/>
      <c r="AZ14" s="623"/>
      <c r="BA14" s="623"/>
      <c r="BB14" s="623"/>
      <c r="BC14" s="623"/>
      <c r="BD14" s="623"/>
      <c r="BE14" s="623"/>
      <c r="BF14" s="624"/>
      <c r="BG14" s="625">
        <v>17310</v>
      </c>
      <c r="BH14" s="626"/>
      <c r="BI14" s="626"/>
      <c r="BJ14" s="626"/>
      <c r="BK14" s="626"/>
      <c r="BL14" s="626"/>
      <c r="BM14" s="626"/>
      <c r="BN14" s="627"/>
      <c r="BO14" s="628">
        <v>4</v>
      </c>
      <c r="BP14" s="628"/>
      <c r="BQ14" s="628"/>
      <c r="BR14" s="628"/>
      <c r="BS14" s="634" t="s">
        <v>111</v>
      </c>
      <c r="BT14" s="626"/>
      <c r="BU14" s="626"/>
      <c r="BV14" s="626"/>
      <c r="BW14" s="626"/>
      <c r="BX14" s="626"/>
      <c r="BY14" s="626"/>
      <c r="BZ14" s="626"/>
      <c r="CA14" s="626"/>
      <c r="CB14" s="635"/>
      <c r="CD14" s="639" t="s">
        <v>238</v>
      </c>
      <c r="CE14" s="640"/>
      <c r="CF14" s="640"/>
      <c r="CG14" s="640"/>
      <c r="CH14" s="640"/>
      <c r="CI14" s="640"/>
      <c r="CJ14" s="640"/>
      <c r="CK14" s="640"/>
      <c r="CL14" s="640"/>
      <c r="CM14" s="640"/>
      <c r="CN14" s="640"/>
      <c r="CO14" s="640"/>
      <c r="CP14" s="640"/>
      <c r="CQ14" s="641"/>
      <c r="CR14" s="625">
        <v>143292</v>
      </c>
      <c r="CS14" s="626"/>
      <c r="CT14" s="626"/>
      <c r="CU14" s="626"/>
      <c r="CV14" s="626"/>
      <c r="CW14" s="626"/>
      <c r="CX14" s="626"/>
      <c r="CY14" s="627"/>
      <c r="CZ14" s="628">
        <v>4.0999999999999996</v>
      </c>
      <c r="DA14" s="628"/>
      <c r="DB14" s="628"/>
      <c r="DC14" s="628"/>
      <c r="DD14" s="634">
        <v>1995</v>
      </c>
      <c r="DE14" s="626"/>
      <c r="DF14" s="626"/>
      <c r="DG14" s="626"/>
      <c r="DH14" s="626"/>
      <c r="DI14" s="626"/>
      <c r="DJ14" s="626"/>
      <c r="DK14" s="626"/>
      <c r="DL14" s="626"/>
      <c r="DM14" s="626"/>
      <c r="DN14" s="626"/>
      <c r="DO14" s="626"/>
      <c r="DP14" s="627"/>
      <c r="DQ14" s="634">
        <v>130292</v>
      </c>
      <c r="DR14" s="626"/>
      <c r="DS14" s="626"/>
      <c r="DT14" s="626"/>
      <c r="DU14" s="626"/>
      <c r="DV14" s="626"/>
      <c r="DW14" s="626"/>
      <c r="DX14" s="626"/>
      <c r="DY14" s="626"/>
      <c r="DZ14" s="626"/>
      <c r="EA14" s="626"/>
      <c r="EB14" s="626"/>
      <c r="EC14" s="635"/>
    </row>
    <row r="15" spans="2:143" ht="11.25" customHeight="1" x14ac:dyDescent="0.15">
      <c r="B15" s="622" t="s">
        <v>239</v>
      </c>
      <c r="C15" s="623"/>
      <c r="D15" s="623"/>
      <c r="E15" s="623"/>
      <c r="F15" s="623"/>
      <c r="G15" s="623"/>
      <c r="H15" s="623"/>
      <c r="I15" s="623"/>
      <c r="J15" s="623"/>
      <c r="K15" s="623"/>
      <c r="L15" s="623"/>
      <c r="M15" s="623"/>
      <c r="N15" s="623"/>
      <c r="O15" s="623"/>
      <c r="P15" s="623"/>
      <c r="Q15" s="624"/>
      <c r="R15" s="625">
        <v>986</v>
      </c>
      <c r="S15" s="626"/>
      <c r="T15" s="626"/>
      <c r="U15" s="626"/>
      <c r="V15" s="626"/>
      <c r="W15" s="626"/>
      <c r="X15" s="626"/>
      <c r="Y15" s="627"/>
      <c r="Z15" s="628">
        <v>0</v>
      </c>
      <c r="AA15" s="628"/>
      <c r="AB15" s="628"/>
      <c r="AC15" s="628"/>
      <c r="AD15" s="629">
        <v>986</v>
      </c>
      <c r="AE15" s="629"/>
      <c r="AF15" s="629"/>
      <c r="AG15" s="629"/>
      <c r="AH15" s="629"/>
      <c r="AI15" s="629"/>
      <c r="AJ15" s="629"/>
      <c r="AK15" s="629"/>
      <c r="AL15" s="630">
        <v>0</v>
      </c>
      <c r="AM15" s="631"/>
      <c r="AN15" s="631"/>
      <c r="AO15" s="632"/>
      <c r="AP15" s="622" t="s">
        <v>240</v>
      </c>
      <c r="AQ15" s="623"/>
      <c r="AR15" s="623"/>
      <c r="AS15" s="623"/>
      <c r="AT15" s="623"/>
      <c r="AU15" s="623"/>
      <c r="AV15" s="623"/>
      <c r="AW15" s="623"/>
      <c r="AX15" s="623"/>
      <c r="AY15" s="623"/>
      <c r="AZ15" s="623"/>
      <c r="BA15" s="623"/>
      <c r="BB15" s="623"/>
      <c r="BC15" s="623"/>
      <c r="BD15" s="623"/>
      <c r="BE15" s="623"/>
      <c r="BF15" s="624"/>
      <c r="BG15" s="625">
        <v>36942</v>
      </c>
      <c r="BH15" s="626"/>
      <c r="BI15" s="626"/>
      <c r="BJ15" s="626"/>
      <c r="BK15" s="626"/>
      <c r="BL15" s="626"/>
      <c r="BM15" s="626"/>
      <c r="BN15" s="627"/>
      <c r="BO15" s="628">
        <v>8.5</v>
      </c>
      <c r="BP15" s="628"/>
      <c r="BQ15" s="628"/>
      <c r="BR15" s="628"/>
      <c r="BS15" s="634" t="s">
        <v>111</v>
      </c>
      <c r="BT15" s="626"/>
      <c r="BU15" s="626"/>
      <c r="BV15" s="626"/>
      <c r="BW15" s="626"/>
      <c r="BX15" s="626"/>
      <c r="BY15" s="626"/>
      <c r="BZ15" s="626"/>
      <c r="CA15" s="626"/>
      <c r="CB15" s="635"/>
      <c r="CD15" s="639" t="s">
        <v>241</v>
      </c>
      <c r="CE15" s="640"/>
      <c r="CF15" s="640"/>
      <c r="CG15" s="640"/>
      <c r="CH15" s="640"/>
      <c r="CI15" s="640"/>
      <c r="CJ15" s="640"/>
      <c r="CK15" s="640"/>
      <c r="CL15" s="640"/>
      <c r="CM15" s="640"/>
      <c r="CN15" s="640"/>
      <c r="CO15" s="640"/>
      <c r="CP15" s="640"/>
      <c r="CQ15" s="641"/>
      <c r="CR15" s="625">
        <v>462396</v>
      </c>
      <c r="CS15" s="626"/>
      <c r="CT15" s="626"/>
      <c r="CU15" s="626"/>
      <c r="CV15" s="626"/>
      <c r="CW15" s="626"/>
      <c r="CX15" s="626"/>
      <c r="CY15" s="627"/>
      <c r="CZ15" s="628">
        <v>13.2</v>
      </c>
      <c r="DA15" s="628"/>
      <c r="DB15" s="628"/>
      <c r="DC15" s="628"/>
      <c r="DD15" s="634">
        <v>42658</v>
      </c>
      <c r="DE15" s="626"/>
      <c r="DF15" s="626"/>
      <c r="DG15" s="626"/>
      <c r="DH15" s="626"/>
      <c r="DI15" s="626"/>
      <c r="DJ15" s="626"/>
      <c r="DK15" s="626"/>
      <c r="DL15" s="626"/>
      <c r="DM15" s="626"/>
      <c r="DN15" s="626"/>
      <c r="DO15" s="626"/>
      <c r="DP15" s="627"/>
      <c r="DQ15" s="634">
        <v>394194</v>
      </c>
      <c r="DR15" s="626"/>
      <c r="DS15" s="626"/>
      <c r="DT15" s="626"/>
      <c r="DU15" s="626"/>
      <c r="DV15" s="626"/>
      <c r="DW15" s="626"/>
      <c r="DX15" s="626"/>
      <c r="DY15" s="626"/>
      <c r="DZ15" s="626"/>
      <c r="EA15" s="626"/>
      <c r="EB15" s="626"/>
      <c r="EC15" s="635"/>
    </row>
    <row r="16" spans="2:143" ht="11.25" customHeight="1" x14ac:dyDescent="0.15">
      <c r="B16" s="622" t="s">
        <v>242</v>
      </c>
      <c r="C16" s="623"/>
      <c r="D16" s="623"/>
      <c r="E16" s="623"/>
      <c r="F16" s="623"/>
      <c r="G16" s="623"/>
      <c r="H16" s="623"/>
      <c r="I16" s="623"/>
      <c r="J16" s="623"/>
      <c r="K16" s="623"/>
      <c r="L16" s="623"/>
      <c r="M16" s="623"/>
      <c r="N16" s="623"/>
      <c r="O16" s="623"/>
      <c r="P16" s="623"/>
      <c r="Q16" s="624"/>
      <c r="R16" s="625">
        <v>1754164</v>
      </c>
      <c r="S16" s="626"/>
      <c r="T16" s="626"/>
      <c r="U16" s="626"/>
      <c r="V16" s="626"/>
      <c r="W16" s="626"/>
      <c r="X16" s="626"/>
      <c r="Y16" s="627"/>
      <c r="Z16" s="628">
        <v>44.8</v>
      </c>
      <c r="AA16" s="628"/>
      <c r="AB16" s="628"/>
      <c r="AC16" s="628"/>
      <c r="AD16" s="629">
        <v>1435902</v>
      </c>
      <c r="AE16" s="629"/>
      <c r="AF16" s="629"/>
      <c r="AG16" s="629"/>
      <c r="AH16" s="629"/>
      <c r="AI16" s="629"/>
      <c r="AJ16" s="629"/>
      <c r="AK16" s="629"/>
      <c r="AL16" s="630">
        <v>71.5</v>
      </c>
      <c r="AM16" s="631"/>
      <c r="AN16" s="631"/>
      <c r="AO16" s="632"/>
      <c r="AP16" s="622" t="s">
        <v>243</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244</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245</v>
      </c>
      <c r="C17" s="623"/>
      <c r="D17" s="623"/>
      <c r="E17" s="623"/>
      <c r="F17" s="623"/>
      <c r="G17" s="623"/>
      <c r="H17" s="623"/>
      <c r="I17" s="623"/>
      <c r="J17" s="623"/>
      <c r="K17" s="623"/>
      <c r="L17" s="623"/>
      <c r="M17" s="623"/>
      <c r="N17" s="623"/>
      <c r="O17" s="623"/>
      <c r="P17" s="623"/>
      <c r="Q17" s="624"/>
      <c r="R17" s="625">
        <v>1435902</v>
      </c>
      <c r="S17" s="626"/>
      <c r="T17" s="626"/>
      <c r="U17" s="626"/>
      <c r="V17" s="626"/>
      <c r="W17" s="626"/>
      <c r="X17" s="626"/>
      <c r="Y17" s="627"/>
      <c r="Z17" s="628">
        <v>36.700000000000003</v>
      </c>
      <c r="AA17" s="628"/>
      <c r="AB17" s="628"/>
      <c r="AC17" s="628"/>
      <c r="AD17" s="629">
        <v>1435902</v>
      </c>
      <c r="AE17" s="629"/>
      <c r="AF17" s="629"/>
      <c r="AG17" s="629"/>
      <c r="AH17" s="629"/>
      <c r="AI17" s="629"/>
      <c r="AJ17" s="629"/>
      <c r="AK17" s="629"/>
      <c r="AL17" s="630">
        <v>71.5</v>
      </c>
      <c r="AM17" s="631"/>
      <c r="AN17" s="631"/>
      <c r="AO17" s="632"/>
      <c r="AP17" s="622" t="s">
        <v>246</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247</v>
      </c>
      <c r="CE17" s="640"/>
      <c r="CF17" s="640"/>
      <c r="CG17" s="640"/>
      <c r="CH17" s="640"/>
      <c r="CI17" s="640"/>
      <c r="CJ17" s="640"/>
      <c r="CK17" s="640"/>
      <c r="CL17" s="640"/>
      <c r="CM17" s="640"/>
      <c r="CN17" s="640"/>
      <c r="CO17" s="640"/>
      <c r="CP17" s="640"/>
      <c r="CQ17" s="641"/>
      <c r="CR17" s="625">
        <v>292176</v>
      </c>
      <c r="CS17" s="626"/>
      <c r="CT17" s="626"/>
      <c r="CU17" s="626"/>
      <c r="CV17" s="626"/>
      <c r="CW17" s="626"/>
      <c r="CX17" s="626"/>
      <c r="CY17" s="627"/>
      <c r="CZ17" s="628">
        <v>8.4</v>
      </c>
      <c r="DA17" s="628"/>
      <c r="DB17" s="628"/>
      <c r="DC17" s="628"/>
      <c r="DD17" s="634" t="s">
        <v>111</v>
      </c>
      <c r="DE17" s="626"/>
      <c r="DF17" s="626"/>
      <c r="DG17" s="626"/>
      <c r="DH17" s="626"/>
      <c r="DI17" s="626"/>
      <c r="DJ17" s="626"/>
      <c r="DK17" s="626"/>
      <c r="DL17" s="626"/>
      <c r="DM17" s="626"/>
      <c r="DN17" s="626"/>
      <c r="DO17" s="626"/>
      <c r="DP17" s="627"/>
      <c r="DQ17" s="634">
        <v>292176</v>
      </c>
      <c r="DR17" s="626"/>
      <c r="DS17" s="626"/>
      <c r="DT17" s="626"/>
      <c r="DU17" s="626"/>
      <c r="DV17" s="626"/>
      <c r="DW17" s="626"/>
      <c r="DX17" s="626"/>
      <c r="DY17" s="626"/>
      <c r="DZ17" s="626"/>
      <c r="EA17" s="626"/>
      <c r="EB17" s="626"/>
      <c r="EC17" s="635"/>
    </row>
    <row r="18" spans="2:133" ht="11.25" customHeight="1" x14ac:dyDescent="0.15">
      <c r="B18" s="622" t="s">
        <v>248</v>
      </c>
      <c r="C18" s="623"/>
      <c r="D18" s="623"/>
      <c r="E18" s="623"/>
      <c r="F18" s="623"/>
      <c r="G18" s="623"/>
      <c r="H18" s="623"/>
      <c r="I18" s="623"/>
      <c r="J18" s="623"/>
      <c r="K18" s="623"/>
      <c r="L18" s="623"/>
      <c r="M18" s="623"/>
      <c r="N18" s="623"/>
      <c r="O18" s="623"/>
      <c r="P18" s="623"/>
      <c r="Q18" s="624"/>
      <c r="R18" s="625">
        <v>318262</v>
      </c>
      <c r="S18" s="626"/>
      <c r="T18" s="626"/>
      <c r="U18" s="626"/>
      <c r="V18" s="626"/>
      <c r="W18" s="626"/>
      <c r="X18" s="626"/>
      <c r="Y18" s="627"/>
      <c r="Z18" s="628">
        <v>8.1</v>
      </c>
      <c r="AA18" s="628"/>
      <c r="AB18" s="628"/>
      <c r="AC18" s="628"/>
      <c r="AD18" s="629" t="s">
        <v>111</v>
      </c>
      <c r="AE18" s="629"/>
      <c r="AF18" s="629"/>
      <c r="AG18" s="629"/>
      <c r="AH18" s="629"/>
      <c r="AI18" s="629"/>
      <c r="AJ18" s="629"/>
      <c r="AK18" s="629"/>
      <c r="AL18" s="630" t="s">
        <v>111</v>
      </c>
      <c r="AM18" s="631"/>
      <c r="AN18" s="631"/>
      <c r="AO18" s="632"/>
      <c r="AP18" s="622" t="s">
        <v>249</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250</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251</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252</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253</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254</v>
      </c>
      <c r="C20" s="623"/>
      <c r="D20" s="623"/>
      <c r="E20" s="623"/>
      <c r="F20" s="623"/>
      <c r="G20" s="623"/>
      <c r="H20" s="623"/>
      <c r="I20" s="623"/>
      <c r="J20" s="623"/>
      <c r="K20" s="623"/>
      <c r="L20" s="623"/>
      <c r="M20" s="623"/>
      <c r="N20" s="623"/>
      <c r="O20" s="623"/>
      <c r="P20" s="623"/>
      <c r="Q20" s="624"/>
      <c r="R20" s="625">
        <v>2314381</v>
      </c>
      <c r="S20" s="626"/>
      <c r="T20" s="626"/>
      <c r="U20" s="626"/>
      <c r="V20" s="626"/>
      <c r="W20" s="626"/>
      <c r="X20" s="626"/>
      <c r="Y20" s="627"/>
      <c r="Z20" s="628">
        <v>59.1</v>
      </c>
      <c r="AA20" s="628"/>
      <c r="AB20" s="628"/>
      <c r="AC20" s="628"/>
      <c r="AD20" s="629">
        <v>1996119</v>
      </c>
      <c r="AE20" s="629"/>
      <c r="AF20" s="629"/>
      <c r="AG20" s="629"/>
      <c r="AH20" s="629"/>
      <c r="AI20" s="629"/>
      <c r="AJ20" s="629"/>
      <c r="AK20" s="629"/>
      <c r="AL20" s="630">
        <v>99.4</v>
      </c>
      <c r="AM20" s="631"/>
      <c r="AN20" s="631"/>
      <c r="AO20" s="632"/>
      <c r="AP20" s="622" t="s">
        <v>255</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256</v>
      </c>
      <c r="CE20" s="640"/>
      <c r="CF20" s="640"/>
      <c r="CG20" s="640"/>
      <c r="CH20" s="640"/>
      <c r="CI20" s="640"/>
      <c r="CJ20" s="640"/>
      <c r="CK20" s="640"/>
      <c r="CL20" s="640"/>
      <c r="CM20" s="640"/>
      <c r="CN20" s="640"/>
      <c r="CO20" s="640"/>
      <c r="CP20" s="640"/>
      <c r="CQ20" s="641"/>
      <c r="CR20" s="625">
        <v>3492188</v>
      </c>
      <c r="CS20" s="626"/>
      <c r="CT20" s="626"/>
      <c r="CU20" s="626"/>
      <c r="CV20" s="626"/>
      <c r="CW20" s="626"/>
      <c r="CX20" s="626"/>
      <c r="CY20" s="627"/>
      <c r="CZ20" s="628">
        <v>100</v>
      </c>
      <c r="DA20" s="628"/>
      <c r="DB20" s="628"/>
      <c r="DC20" s="628"/>
      <c r="DD20" s="634">
        <v>332679</v>
      </c>
      <c r="DE20" s="626"/>
      <c r="DF20" s="626"/>
      <c r="DG20" s="626"/>
      <c r="DH20" s="626"/>
      <c r="DI20" s="626"/>
      <c r="DJ20" s="626"/>
      <c r="DK20" s="626"/>
      <c r="DL20" s="626"/>
      <c r="DM20" s="626"/>
      <c r="DN20" s="626"/>
      <c r="DO20" s="626"/>
      <c r="DP20" s="627"/>
      <c r="DQ20" s="634">
        <v>2635632</v>
      </c>
      <c r="DR20" s="626"/>
      <c r="DS20" s="626"/>
      <c r="DT20" s="626"/>
      <c r="DU20" s="626"/>
      <c r="DV20" s="626"/>
      <c r="DW20" s="626"/>
      <c r="DX20" s="626"/>
      <c r="DY20" s="626"/>
      <c r="DZ20" s="626"/>
      <c r="EA20" s="626"/>
      <c r="EB20" s="626"/>
      <c r="EC20" s="635"/>
    </row>
    <row r="21" spans="2:133" ht="11.25" customHeight="1" x14ac:dyDescent="0.15">
      <c r="B21" s="622" t="s">
        <v>257</v>
      </c>
      <c r="C21" s="623"/>
      <c r="D21" s="623"/>
      <c r="E21" s="623"/>
      <c r="F21" s="623"/>
      <c r="G21" s="623"/>
      <c r="H21" s="623"/>
      <c r="I21" s="623"/>
      <c r="J21" s="623"/>
      <c r="K21" s="623"/>
      <c r="L21" s="623"/>
      <c r="M21" s="623"/>
      <c r="N21" s="623"/>
      <c r="O21" s="623"/>
      <c r="P21" s="623"/>
      <c r="Q21" s="624"/>
      <c r="R21" s="625" t="s">
        <v>111</v>
      </c>
      <c r="S21" s="626"/>
      <c r="T21" s="626"/>
      <c r="U21" s="626"/>
      <c r="V21" s="626"/>
      <c r="W21" s="626"/>
      <c r="X21" s="626"/>
      <c r="Y21" s="627"/>
      <c r="Z21" s="628" t="s">
        <v>111</v>
      </c>
      <c r="AA21" s="628"/>
      <c r="AB21" s="628"/>
      <c r="AC21" s="628"/>
      <c r="AD21" s="629" t="s">
        <v>111</v>
      </c>
      <c r="AE21" s="629"/>
      <c r="AF21" s="629"/>
      <c r="AG21" s="629"/>
      <c r="AH21" s="629"/>
      <c r="AI21" s="629"/>
      <c r="AJ21" s="629"/>
      <c r="AK21" s="629"/>
      <c r="AL21" s="630" t="s">
        <v>111</v>
      </c>
      <c r="AM21" s="631"/>
      <c r="AN21" s="631"/>
      <c r="AO21" s="632"/>
      <c r="AP21" s="642" t="s">
        <v>258</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259</v>
      </c>
      <c r="C22" s="623"/>
      <c r="D22" s="623"/>
      <c r="E22" s="623"/>
      <c r="F22" s="623"/>
      <c r="G22" s="623"/>
      <c r="H22" s="623"/>
      <c r="I22" s="623"/>
      <c r="J22" s="623"/>
      <c r="K22" s="623"/>
      <c r="L22" s="623"/>
      <c r="M22" s="623"/>
      <c r="N22" s="623"/>
      <c r="O22" s="623"/>
      <c r="P22" s="623"/>
      <c r="Q22" s="624"/>
      <c r="R22" s="625">
        <v>46143</v>
      </c>
      <c r="S22" s="626"/>
      <c r="T22" s="626"/>
      <c r="U22" s="626"/>
      <c r="V22" s="626"/>
      <c r="W22" s="626"/>
      <c r="X22" s="626"/>
      <c r="Y22" s="627"/>
      <c r="Z22" s="628">
        <v>1.2</v>
      </c>
      <c r="AA22" s="628"/>
      <c r="AB22" s="628"/>
      <c r="AC22" s="628"/>
      <c r="AD22" s="629" t="s">
        <v>111</v>
      </c>
      <c r="AE22" s="629"/>
      <c r="AF22" s="629"/>
      <c r="AG22" s="629"/>
      <c r="AH22" s="629"/>
      <c r="AI22" s="629"/>
      <c r="AJ22" s="629"/>
      <c r="AK22" s="629"/>
      <c r="AL22" s="630" t="s">
        <v>111</v>
      </c>
      <c r="AM22" s="631"/>
      <c r="AN22" s="631"/>
      <c r="AO22" s="632"/>
      <c r="AP22" s="642" t="s">
        <v>260</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261</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262</v>
      </c>
      <c r="C23" s="623"/>
      <c r="D23" s="623"/>
      <c r="E23" s="623"/>
      <c r="F23" s="623"/>
      <c r="G23" s="623"/>
      <c r="H23" s="623"/>
      <c r="I23" s="623"/>
      <c r="J23" s="623"/>
      <c r="K23" s="623"/>
      <c r="L23" s="623"/>
      <c r="M23" s="623"/>
      <c r="N23" s="623"/>
      <c r="O23" s="623"/>
      <c r="P23" s="623"/>
      <c r="Q23" s="624"/>
      <c r="R23" s="625">
        <v>10346</v>
      </c>
      <c r="S23" s="626"/>
      <c r="T23" s="626"/>
      <c r="U23" s="626"/>
      <c r="V23" s="626"/>
      <c r="W23" s="626"/>
      <c r="X23" s="626"/>
      <c r="Y23" s="627"/>
      <c r="Z23" s="628">
        <v>0.3</v>
      </c>
      <c r="AA23" s="628"/>
      <c r="AB23" s="628"/>
      <c r="AC23" s="628"/>
      <c r="AD23" s="629">
        <v>6774</v>
      </c>
      <c r="AE23" s="629"/>
      <c r="AF23" s="629"/>
      <c r="AG23" s="629"/>
      <c r="AH23" s="629"/>
      <c r="AI23" s="629"/>
      <c r="AJ23" s="629"/>
      <c r="AK23" s="629"/>
      <c r="AL23" s="630">
        <v>0.3</v>
      </c>
      <c r="AM23" s="631"/>
      <c r="AN23" s="631"/>
      <c r="AO23" s="632"/>
      <c r="AP23" s="642" t="s">
        <v>263</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202</v>
      </c>
      <c r="CE23" s="608"/>
      <c r="CF23" s="608"/>
      <c r="CG23" s="608"/>
      <c r="CH23" s="608"/>
      <c r="CI23" s="608"/>
      <c r="CJ23" s="608"/>
      <c r="CK23" s="608"/>
      <c r="CL23" s="608"/>
      <c r="CM23" s="608"/>
      <c r="CN23" s="608"/>
      <c r="CO23" s="608"/>
      <c r="CP23" s="608"/>
      <c r="CQ23" s="609"/>
      <c r="CR23" s="607" t="s">
        <v>264</v>
      </c>
      <c r="CS23" s="608"/>
      <c r="CT23" s="608"/>
      <c r="CU23" s="608"/>
      <c r="CV23" s="608"/>
      <c r="CW23" s="608"/>
      <c r="CX23" s="608"/>
      <c r="CY23" s="609"/>
      <c r="CZ23" s="607" t="s">
        <v>265</v>
      </c>
      <c r="DA23" s="608"/>
      <c r="DB23" s="608"/>
      <c r="DC23" s="609"/>
      <c r="DD23" s="607" t="s">
        <v>266</v>
      </c>
      <c r="DE23" s="608"/>
      <c r="DF23" s="608"/>
      <c r="DG23" s="608"/>
      <c r="DH23" s="608"/>
      <c r="DI23" s="608"/>
      <c r="DJ23" s="608"/>
      <c r="DK23" s="609"/>
      <c r="DL23" s="650" t="s">
        <v>267</v>
      </c>
      <c r="DM23" s="651"/>
      <c r="DN23" s="651"/>
      <c r="DO23" s="651"/>
      <c r="DP23" s="651"/>
      <c r="DQ23" s="651"/>
      <c r="DR23" s="651"/>
      <c r="DS23" s="651"/>
      <c r="DT23" s="651"/>
      <c r="DU23" s="651"/>
      <c r="DV23" s="652"/>
      <c r="DW23" s="607" t="s">
        <v>268</v>
      </c>
      <c r="DX23" s="608"/>
      <c r="DY23" s="608"/>
      <c r="DZ23" s="608"/>
      <c r="EA23" s="608"/>
      <c r="EB23" s="608"/>
      <c r="EC23" s="609"/>
    </row>
    <row r="24" spans="2:133" ht="11.25" customHeight="1" x14ac:dyDescent="0.15">
      <c r="B24" s="622" t="s">
        <v>269</v>
      </c>
      <c r="C24" s="623"/>
      <c r="D24" s="623"/>
      <c r="E24" s="623"/>
      <c r="F24" s="623"/>
      <c r="G24" s="623"/>
      <c r="H24" s="623"/>
      <c r="I24" s="623"/>
      <c r="J24" s="623"/>
      <c r="K24" s="623"/>
      <c r="L24" s="623"/>
      <c r="M24" s="623"/>
      <c r="N24" s="623"/>
      <c r="O24" s="623"/>
      <c r="P24" s="623"/>
      <c r="Q24" s="624"/>
      <c r="R24" s="625">
        <v>6643</v>
      </c>
      <c r="S24" s="626"/>
      <c r="T24" s="626"/>
      <c r="U24" s="626"/>
      <c r="V24" s="626"/>
      <c r="W24" s="626"/>
      <c r="X24" s="626"/>
      <c r="Y24" s="627"/>
      <c r="Z24" s="628">
        <v>0.2</v>
      </c>
      <c r="AA24" s="628"/>
      <c r="AB24" s="628"/>
      <c r="AC24" s="628"/>
      <c r="AD24" s="629" t="s">
        <v>111</v>
      </c>
      <c r="AE24" s="629"/>
      <c r="AF24" s="629"/>
      <c r="AG24" s="629"/>
      <c r="AH24" s="629"/>
      <c r="AI24" s="629"/>
      <c r="AJ24" s="629"/>
      <c r="AK24" s="629"/>
      <c r="AL24" s="630" t="s">
        <v>111</v>
      </c>
      <c r="AM24" s="631"/>
      <c r="AN24" s="631"/>
      <c r="AO24" s="632"/>
      <c r="AP24" s="642" t="s">
        <v>270</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271</v>
      </c>
      <c r="CE24" s="637"/>
      <c r="CF24" s="637"/>
      <c r="CG24" s="637"/>
      <c r="CH24" s="637"/>
      <c r="CI24" s="637"/>
      <c r="CJ24" s="637"/>
      <c r="CK24" s="637"/>
      <c r="CL24" s="637"/>
      <c r="CM24" s="637"/>
      <c r="CN24" s="637"/>
      <c r="CO24" s="637"/>
      <c r="CP24" s="637"/>
      <c r="CQ24" s="638"/>
      <c r="CR24" s="614">
        <v>1341649</v>
      </c>
      <c r="CS24" s="615"/>
      <c r="CT24" s="615"/>
      <c r="CU24" s="615"/>
      <c r="CV24" s="615"/>
      <c r="CW24" s="615"/>
      <c r="CX24" s="615"/>
      <c r="CY24" s="616"/>
      <c r="CZ24" s="654">
        <v>38.4</v>
      </c>
      <c r="DA24" s="655"/>
      <c r="DB24" s="655"/>
      <c r="DC24" s="656"/>
      <c r="DD24" s="653">
        <v>1121591</v>
      </c>
      <c r="DE24" s="615"/>
      <c r="DF24" s="615"/>
      <c r="DG24" s="615"/>
      <c r="DH24" s="615"/>
      <c r="DI24" s="615"/>
      <c r="DJ24" s="615"/>
      <c r="DK24" s="616"/>
      <c r="DL24" s="653">
        <v>1112882</v>
      </c>
      <c r="DM24" s="615"/>
      <c r="DN24" s="615"/>
      <c r="DO24" s="615"/>
      <c r="DP24" s="615"/>
      <c r="DQ24" s="615"/>
      <c r="DR24" s="615"/>
      <c r="DS24" s="615"/>
      <c r="DT24" s="615"/>
      <c r="DU24" s="615"/>
      <c r="DV24" s="616"/>
      <c r="DW24" s="619">
        <v>53.1</v>
      </c>
      <c r="DX24" s="620"/>
      <c r="DY24" s="620"/>
      <c r="DZ24" s="620"/>
      <c r="EA24" s="620"/>
      <c r="EB24" s="620"/>
      <c r="EC24" s="621"/>
    </row>
    <row r="25" spans="2:133" ht="11.25" customHeight="1" x14ac:dyDescent="0.15">
      <c r="B25" s="622" t="s">
        <v>272</v>
      </c>
      <c r="C25" s="623"/>
      <c r="D25" s="623"/>
      <c r="E25" s="623"/>
      <c r="F25" s="623"/>
      <c r="G25" s="623"/>
      <c r="H25" s="623"/>
      <c r="I25" s="623"/>
      <c r="J25" s="623"/>
      <c r="K25" s="623"/>
      <c r="L25" s="623"/>
      <c r="M25" s="623"/>
      <c r="N25" s="623"/>
      <c r="O25" s="623"/>
      <c r="P25" s="623"/>
      <c r="Q25" s="624"/>
      <c r="R25" s="625">
        <v>402251</v>
      </c>
      <c r="S25" s="626"/>
      <c r="T25" s="626"/>
      <c r="U25" s="626"/>
      <c r="V25" s="626"/>
      <c r="W25" s="626"/>
      <c r="X25" s="626"/>
      <c r="Y25" s="627"/>
      <c r="Z25" s="628">
        <v>10.3</v>
      </c>
      <c r="AA25" s="628"/>
      <c r="AB25" s="628"/>
      <c r="AC25" s="628"/>
      <c r="AD25" s="629" t="s">
        <v>111</v>
      </c>
      <c r="AE25" s="629"/>
      <c r="AF25" s="629"/>
      <c r="AG25" s="629"/>
      <c r="AH25" s="629"/>
      <c r="AI25" s="629"/>
      <c r="AJ25" s="629"/>
      <c r="AK25" s="629"/>
      <c r="AL25" s="630" t="s">
        <v>111</v>
      </c>
      <c r="AM25" s="631"/>
      <c r="AN25" s="631"/>
      <c r="AO25" s="632"/>
      <c r="AP25" s="642" t="s">
        <v>273</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274</v>
      </c>
      <c r="CE25" s="640"/>
      <c r="CF25" s="640"/>
      <c r="CG25" s="640"/>
      <c r="CH25" s="640"/>
      <c r="CI25" s="640"/>
      <c r="CJ25" s="640"/>
      <c r="CK25" s="640"/>
      <c r="CL25" s="640"/>
      <c r="CM25" s="640"/>
      <c r="CN25" s="640"/>
      <c r="CO25" s="640"/>
      <c r="CP25" s="640"/>
      <c r="CQ25" s="641"/>
      <c r="CR25" s="625">
        <v>778164</v>
      </c>
      <c r="CS25" s="645"/>
      <c r="CT25" s="645"/>
      <c r="CU25" s="645"/>
      <c r="CV25" s="645"/>
      <c r="CW25" s="645"/>
      <c r="CX25" s="645"/>
      <c r="CY25" s="646"/>
      <c r="CZ25" s="659">
        <v>22.3</v>
      </c>
      <c r="DA25" s="660"/>
      <c r="DB25" s="660"/>
      <c r="DC25" s="661"/>
      <c r="DD25" s="634">
        <v>753392</v>
      </c>
      <c r="DE25" s="645"/>
      <c r="DF25" s="645"/>
      <c r="DG25" s="645"/>
      <c r="DH25" s="645"/>
      <c r="DI25" s="645"/>
      <c r="DJ25" s="645"/>
      <c r="DK25" s="646"/>
      <c r="DL25" s="634">
        <v>744683</v>
      </c>
      <c r="DM25" s="645"/>
      <c r="DN25" s="645"/>
      <c r="DO25" s="645"/>
      <c r="DP25" s="645"/>
      <c r="DQ25" s="645"/>
      <c r="DR25" s="645"/>
      <c r="DS25" s="645"/>
      <c r="DT25" s="645"/>
      <c r="DU25" s="645"/>
      <c r="DV25" s="646"/>
      <c r="DW25" s="630">
        <v>35.6</v>
      </c>
      <c r="DX25" s="657"/>
      <c r="DY25" s="657"/>
      <c r="DZ25" s="657"/>
      <c r="EA25" s="657"/>
      <c r="EB25" s="657"/>
      <c r="EC25" s="658"/>
    </row>
    <row r="26" spans="2:133" ht="11.25" customHeight="1" x14ac:dyDescent="0.15">
      <c r="B26" s="662" t="s">
        <v>275</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276</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277</v>
      </c>
      <c r="CE26" s="640"/>
      <c r="CF26" s="640"/>
      <c r="CG26" s="640"/>
      <c r="CH26" s="640"/>
      <c r="CI26" s="640"/>
      <c r="CJ26" s="640"/>
      <c r="CK26" s="640"/>
      <c r="CL26" s="640"/>
      <c r="CM26" s="640"/>
      <c r="CN26" s="640"/>
      <c r="CO26" s="640"/>
      <c r="CP26" s="640"/>
      <c r="CQ26" s="641"/>
      <c r="CR26" s="625">
        <v>493215</v>
      </c>
      <c r="CS26" s="626"/>
      <c r="CT26" s="626"/>
      <c r="CU26" s="626"/>
      <c r="CV26" s="626"/>
      <c r="CW26" s="626"/>
      <c r="CX26" s="626"/>
      <c r="CY26" s="627"/>
      <c r="CZ26" s="659">
        <v>14.1</v>
      </c>
      <c r="DA26" s="660"/>
      <c r="DB26" s="660"/>
      <c r="DC26" s="661"/>
      <c r="DD26" s="634">
        <v>470780</v>
      </c>
      <c r="DE26" s="626"/>
      <c r="DF26" s="626"/>
      <c r="DG26" s="626"/>
      <c r="DH26" s="626"/>
      <c r="DI26" s="626"/>
      <c r="DJ26" s="626"/>
      <c r="DK26" s="627"/>
      <c r="DL26" s="634" t="s">
        <v>214</v>
      </c>
      <c r="DM26" s="626"/>
      <c r="DN26" s="626"/>
      <c r="DO26" s="626"/>
      <c r="DP26" s="626"/>
      <c r="DQ26" s="626"/>
      <c r="DR26" s="626"/>
      <c r="DS26" s="626"/>
      <c r="DT26" s="626"/>
      <c r="DU26" s="626"/>
      <c r="DV26" s="627"/>
      <c r="DW26" s="630" t="s">
        <v>214</v>
      </c>
      <c r="DX26" s="657"/>
      <c r="DY26" s="657"/>
      <c r="DZ26" s="657"/>
      <c r="EA26" s="657"/>
      <c r="EB26" s="657"/>
      <c r="EC26" s="658"/>
    </row>
    <row r="27" spans="2:133" ht="11.25" customHeight="1" x14ac:dyDescent="0.15">
      <c r="B27" s="622" t="s">
        <v>278</v>
      </c>
      <c r="C27" s="623"/>
      <c r="D27" s="623"/>
      <c r="E27" s="623"/>
      <c r="F27" s="623"/>
      <c r="G27" s="623"/>
      <c r="H27" s="623"/>
      <c r="I27" s="623"/>
      <c r="J27" s="623"/>
      <c r="K27" s="623"/>
      <c r="L27" s="623"/>
      <c r="M27" s="623"/>
      <c r="N27" s="623"/>
      <c r="O27" s="623"/>
      <c r="P27" s="623"/>
      <c r="Q27" s="624"/>
      <c r="R27" s="625">
        <v>240690</v>
      </c>
      <c r="S27" s="626"/>
      <c r="T27" s="626"/>
      <c r="U27" s="626"/>
      <c r="V27" s="626"/>
      <c r="W27" s="626"/>
      <c r="X27" s="626"/>
      <c r="Y27" s="627"/>
      <c r="Z27" s="628">
        <v>6.1</v>
      </c>
      <c r="AA27" s="628"/>
      <c r="AB27" s="628"/>
      <c r="AC27" s="628"/>
      <c r="AD27" s="629" t="s">
        <v>111</v>
      </c>
      <c r="AE27" s="629"/>
      <c r="AF27" s="629"/>
      <c r="AG27" s="629"/>
      <c r="AH27" s="629"/>
      <c r="AI27" s="629"/>
      <c r="AJ27" s="629"/>
      <c r="AK27" s="629"/>
      <c r="AL27" s="630" t="s">
        <v>111</v>
      </c>
      <c r="AM27" s="631"/>
      <c r="AN27" s="631"/>
      <c r="AO27" s="632"/>
      <c r="AP27" s="622" t="s">
        <v>279</v>
      </c>
      <c r="AQ27" s="623"/>
      <c r="AR27" s="623"/>
      <c r="AS27" s="623"/>
      <c r="AT27" s="623"/>
      <c r="AU27" s="623"/>
      <c r="AV27" s="623"/>
      <c r="AW27" s="623"/>
      <c r="AX27" s="623"/>
      <c r="AY27" s="623"/>
      <c r="AZ27" s="623"/>
      <c r="BA27" s="623"/>
      <c r="BB27" s="623"/>
      <c r="BC27" s="623"/>
      <c r="BD27" s="623"/>
      <c r="BE27" s="623"/>
      <c r="BF27" s="624"/>
      <c r="BG27" s="625">
        <v>434455</v>
      </c>
      <c r="BH27" s="626"/>
      <c r="BI27" s="626"/>
      <c r="BJ27" s="626"/>
      <c r="BK27" s="626"/>
      <c r="BL27" s="626"/>
      <c r="BM27" s="626"/>
      <c r="BN27" s="627"/>
      <c r="BO27" s="628">
        <v>100</v>
      </c>
      <c r="BP27" s="628"/>
      <c r="BQ27" s="628"/>
      <c r="BR27" s="628"/>
      <c r="BS27" s="634">
        <v>518</v>
      </c>
      <c r="BT27" s="626"/>
      <c r="BU27" s="626"/>
      <c r="BV27" s="626"/>
      <c r="BW27" s="626"/>
      <c r="BX27" s="626"/>
      <c r="BY27" s="626"/>
      <c r="BZ27" s="626"/>
      <c r="CA27" s="626"/>
      <c r="CB27" s="635"/>
      <c r="CD27" s="639" t="s">
        <v>280</v>
      </c>
      <c r="CE27" s="640"/>
      <c r="CF27" s="640"/>
      <c r="CG27" s="640"/>
      <c r="CH27" s="640"/>
      <c r="CI27" s="640"/>
      <c r="CJ27" s="640"/>
      <c r="CK27" s="640"/>
      <c r="CL27" s="640"/>
      <c r="CM27" s="640"/>
      <c r="CN27" s="640"/>
      <c r="CO27" s="640"/>
      <c r="CP27" s="640"/>
      <c r="CQ27" s="641"/>
      <c r="CR27" s="625">
        <v>271309</v>
      </c>
      <c r="CS27" s="645"/>
      <c r="CT27" s="645"/>
      <c r="CU27" s="645"/>
      <c r="CV27" s="645"/>
      <c r="CW27" s="645"/>
      <c r="CX27" s="645"/>
      <c r="CY27" s="646"/>
      <c r="CZ27" s="659">
        <v>7.8</v>
      </c>
      <c r="DA27" s="660"/>
      <c r="DB27" s="660"/>
      <c r="DC27" s="661"/>
      <c r="DD27" s="634">
        <v>76023</v>
      </c>
      <c r="DE27" s="645"/>
      <c r="DF27" s="645"/>
      <c r="DG27" s="645"/>
      <c r="DH27" s="645"/>
      <c r="DI27" s="645"/>
      <c r="DJ27" s="645"/>
      <c r="DK27" s="646"/>
      <c r="DL27" s="634">
        <v>76023</v>
      </c>
      <c r="DM27" s="645"/>
      <c r="DN27" s="645"/>
      <c r="DO27" s="645"/>
      <c r="DP27" s="645"/>
      <c r="DQ27" s="645"/>
      <c r="DR27" s="645"/>
      <c r="DS27" s="645"/>
      <c r="DT27" s="645"/>
      <c r="DU27" s="645"/>
      <c r="DV27" s="646"/>
      <c r="DW27" s="630">
        <v>3.6</v>
      </c>
      <c r="DX27" s="657"/>
      <c r="DY27" s="657"/>
      <c r="DZ27" s="657"/>
      <c r="EA27" s="657"/>
      <c r="EB27" s="657"/>
      <c r="EC27" s="658"/>
    </row>
    <row r="28" spans="2:133" ht="11.25" customHeight="1" x14ac:dyDescent="0.15">
      <c r="B28" s="622" t="s">
        <v>281</v>
      </c>
      <c r="C28" s="623"/>
      <c r="D28" s="623"/>
      <c r="E28" s="623"/>
      <c r="F28" s="623"/>
      <c r="G28" s="623"/>
      <c r="H28" s="623"/>
      <c r="I28" s="623"/>
      <c r="J28" s="623"/>
      <c r="K28" s="623"/>
      <c r="L28" s="623"/>
      <c r="M28" s="623"/>
      <c r="N28" s="623"/>
      <c r="O28" s="623"/>
      <c r="P28" s="623"/>
      <c r="Q28" s="624"/>
      <c r="R28" s="625">
        <v>50498</v>
      </c>
      <c r="S28" s="626"/>
      <c r="T28" s="626"/>
      <c r="U28" s="626"/>
      <c r="V28" s="626"/>
      <c r="W28" s="626"/>
      <c r="X28" s="626"/>
      <c r="Y28" s="627"/>
      <c r="Z28" s="628">
        <v>1.3</v>
      </c>
      <c r="AA28" s="628"/>
      <c r="AB28" s="628"/>
      <c r="AC28" s="628"/>
      <c r="AD28" s="629">
        <v>4340</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282</v>
      </c>
      <c r="CE28" s="640"/>
      <c r="CF28" s="640"/>
      <c r="CG28" s="640"/>
      <c r="CH28" s="640"/>
      <c r="CI28" s="640"/>
      <c r="CJ28" s="640"/>
      <c r="CK28" s="640"/>
      <c r="CL28" s="640"/>
      <c r="CM28" s="640"/>
      <c r="CN28" s="640"/>
      <c r="CO28" s="640"/>
      <c r="CP28" s="640"/>
      <c r="CQ28" s="641"/>
      <c r="CR28" s="625">
        <v>292176</v>
      </c>
      <c r="CS28" s="626"/>
      <c r="CT28" s="626"/>
      <c r="CU28" s="626"/>
      <c r="CV28" s="626"/>
      <c r="CW28" s="626"/>
      <c r="CX28" s="626"/>
      <c r="CY28" s="627"/>
      <c r="CZ28" s="659">
        <v>8.4</v>
      </c>
      <c r="DA28" s="660"/>
      <c r="DB28" s="660"/>
      <c r="DC28" s="661"/>
      <c r="DD28" s="634">
        <v>292176</v>
      </c>
      <c r="DE28" s="626"/>
      <c r="DF28" s="626"/>
      <c r="DG28" s="626"/>
      <c r="DH28" s="626"/>
      <c r="DI28" s="626"/>
      <c r="DJ28" s="626"/>
      <c r="DK28" s="627"/>
      <c r="DL28" s="634">
        <v>292176</v>
      </c>
      <c r="DM28" s="626"/>
      <c r="DN28" s="626"/>
      <c r="DO28" s="626"/>
      <c r="DP28" s="626"/>
      <c r="DQ28" s="626"/>
      <c r="DR28" s="626"/>
      <c r="DS28" s="626"/>
      <c r="DT28" s="626"/>
      <c r="DU28" s="626"/>
      <c r="DV28" s="627"/>
      <c r="DW28" s="630">
        <v>14</v>
      </c>
      <c r="DX28" s="657"/>
      <c r="DY28" s="657"/>
      <c r="DZ28" s="657"/>
      <c r="EA28" s="657"/>
      <c r="EB28" s="657"/>
      <c r="EC28" s="658"/>
    </row>
    <row r="29" spans="2:133" ht="11.25" customHeight="1" x14ac:dyDescent="0.15">
      <c r="B29" s="622" t="s">
        <v>283</v>
      </c>
      <c r="C29" s="623"/>
      <c r="D29" s="623"/>
      <c r="E29" s="623"/>
      <c r="F29" s="623"/>
      <c r="G29" s="623"/>
      <c r="H29" s="623"/>
      <c r="I29" s="623"/>
      <c r="J29" s="623"/>
      <c r="K29" s="623"/>
      <c r="L29" s="623"/>
      <c r="M29" s="623"/>
      <c r="N29" s="623"/>
      <c r="O29" s="623"/>
      <c r="P29" s="623"/>
      <c r="Q29" s="624"/>
      <c r="R29" s="625">
        <v>9911</v>
      </c>
      <c r="S29" s="626"/>
      <c r="T29" s="626"/>
      <c r="U29" s="626"/>
      <c r="V29" s="626"/>
      <c r="W29" s="626"/>
      <c r="X29" s="626"/>
      <c r="Y29" s="627"/>
      <c r="Z29" s="628">
        <v>0.3</v>
      </c>
      <c r="AA29" s="628"/>
      <c r="AB29" s="628"/>
      <c r="AC29" s="628"/>
      <c r="AD29" s="629" t="s">
        <v>111</v>
      </c>
      <c r="AE29" s="629"/>
      <c r="AF29" s="629"/>
      <c r="AG29" s="629"/>
      <c r="AH29" s="629"/>
      <c r="AI29" s="629"/>
      <c r="AJ29" s="629"/>
      <c r="AK29" s="629"/>
      <c r="AL29" s="630" t="s">
        <v>111</v>
      </c>
      <c r="AM29" s="631"/>
      <c r="AN29" s="631"/>
      <c r="AO29" s="632"/>
      <c r="AP29" s="604" t="s">
        <v>202</v>
      </c>
      <c r="AQ29" s="605"/>
      <c r="AR29" s="605"/>
      <c r="AS29" s="605"/>
      <c r="AT29" s="605"/>
      <c r="AU29" s="605"/>
      <c r="AV29" s="605"/>
      <c r="AW29" s="605"/>
      <c r="AX29" s="605"/>
      <c r="AY29" s="605"/>
      <c r="AZ29" s="605"/>
      <c r="BA29" s="605"/>
      <c r="BB29" s="605"/>
      <c r="BC29" s="605"/>
      <c r="BD29" s="605"/>
      <c r="BE29" s="605"/>
      <c r="BF29" s="606"/>
      <c r="BG29" s="604" t="s">
        <v>284</v>
      </c>
      <c r="BH29" s="666"/>
      <c r="BI29" s="666"/>
      <c r="BJ29" s="666"/>
      <c r="BK29" s="666"/>
      <c r="BL29" s="666"/>
      <c r="BM29" s="666"/>
      <c r="BN29" s="666"/>
      <c r="BO29" s="666"/>
      <c r="BP29" s="666"/>
      <c r="BQ29" s="667"/>
      <c r="BR29" s="604" t="s">
        <v>285</v>
      </c>
      <c r="BS29" s="666"/>
      <c r="BT29" s="666"/>
      <c r="BU29" s="666"/>
      <c r="BV29" s="666"/>
      <c r="BW29" s="666"/>
      <c r="BX29" s="666"/>
      <c r="BY29" s="666"/>
      <c r="BZ29" s="666"/>
      <c r="CA29" s="666"/>
      <c r="CB29" s="667"/>
      <c r="CD29" s="686" t="s">
        <v>286</v>
      </c>
      <c r="CE29" s="687"/>
      <c r="CF29" s="639" t="s">
        <v>58</v>
      </c>
      <c r="CG29" s="640"/>
      <c r="CH29" s="640"/>
      <c r="CI29" s="640"/>
      <c r="CJ29" s="640"/>
      <c r="CK29" s="640"/>
      <c r="CL29" s="640"/>
      <c r="CM29" s="640"/>
      <c r="CN29" s="640"/>
      <c r="CO29" s="640"/>
      <c r="CP29" s="640"/>
      <c r="CQ29" s="641"/>
      <c r="CR29" s="625">
        <v>292176</v>
      </c>
      <c r="CS29" s="645"/>
      <c r="CT29" s="645"/>
      <c r="CU29" s="645"/>
      <c r="CV29" s="645"/>
      <c r="CW29" s="645"/>
      <c r="CX29" s="645"/>
      <c r="CY29" s="646"/>
      <c r="CZ29" s="659">
        <v>8.4</v>
      </c>
      <c r="DA29" s="660"/>
      <c r="DB29" s="660"/>
      <c r="DC29" s="661"/>
      <c r="DD29" s="634">
        <v>292176</v>
      </c>
      <c r="DE29" s="645"/>
      <c r="DF29" s="645"/>
      <c r="DG29" s="645"/>
      <c r="DH29" s="645"/>
      <c r="DI29" s="645"/>
      <c r="DJ29" s="645"/>
      <c r="DK29" s="646"/>
      <c r="DL29" s="634">
        <v>292176</v>
      </c>
      <c r="DM29" s="645"/>
      <c r="DN29" s="645"/>
      <c r="DO29" s="645"/>
      <c r="DP29" s="645"/>
      <c r="DQ29" s="645"/>
      <c r="DR29" s="645"/>
      <c r="DS29" s="645"/>
      <c r="DT29" s="645"/>
      <c r="DU29" s="645"/>
      <c r="DV29" s="646"/>
      <c r="DW29" s="630">
        <v>14</v>
      </c>
      <c r="DX29" s="657"/>
      <c r="DY29" s="657"/>
      <c r="DZ29" s="657"/>
      <c r="EA29" s="657"/>
      <c r="EB29" s="657"/>
      <c r="EC29" s="658"/>
    </row>
    <row r="30" spans="2:133" ht="11.25" customHeight="1" x14ac:dyDescent="0.15">
      <c r="B30" s="622" t="s">
        <v>287</v>
      </c>
      <c r="C30" s="623"/>
      <c r="D30" s="623"/>
      <c r="E30" s="623"/>
      <c r="F30" s="623"/>
      <c r="G30" s="623"/>
      <c r="H30" s="623"/>
      <c r="I30" s="623"/>
      <c r="J30" s="623"/>
      <c r="K30" s="623"/>
      <c r="L30" s="623"/>
      <c r="M30" s="623"/>
      <c r="N30" s="623"/>
      <c r="O30" s="623"/>
      <c r="P30" s="623"/>
      <c r="Q30" s="624"/>
      <c r="R30" s="625">
        <v>279000</v>
      </c>
      <c r="S30" s="626"/>
      <c r="T30" s="626"/>
      <c r="U30" s="626"/>
      <c r="V30" s="626"/>
      <c r="W30" s="626"/>
      <c r="X30" s="626"/>
      <c r="Y30" s="627"/>
      <c r="Z30" s="628">
        <v>7.1</v>
      </c>
      <c r="AA30" s="628"/>
      <c r="AB30" s="628"/>
      <c r="AC30" s="628"/>
      <c r="AD30" s="629" t="s">
        <v>111</v>
      </c>
      <c r="AE30" s="629"/>
      <c r="AF30" s="629"/>
      <c r="AG30" s="629"/>
      <c r="AH30" s="629"/>
      <c r="AI30" s="629"/>
      <c r="AJ30" s="629"/>
      <c r="AK30" s="629"/>
      <c r="AL30" s="630" t="s">
        <v>111</v>
      </c>
      <c r="AM30" s="631"/>
      <c r="AN30" s="631"/>
      <c r="AO30" s="632"/>
      <c r="AP30" s="671" t="s">
        <v>288</v>
      </c>
      <c r="AQ30" s="672"/>
      <c r="AR30" s="672"/>
      <c r="AS30" s="672"/>
      <c r="AT30" s="677" t="s">
        <v>289</v>
      </c>
      <c r="AU30" s="184"/>
      <c r="AV30" s="184"/>
      <c r="AW30" s="184"/>
      <c r="AX30" s="611" t="s">
        <v>168</v>
      </c>
      <c r="AY30" s="612"/>
      <c r="AZ30" s="612"/>
      <c r="BA30" s="612"/>
      <c r="BB30" s="612"/>
      <c r="BC30" s="612"/>
      <c r="BD30" s="612"/>
      <c r="BE30" s="612"/>
      <c r="BF30" s="613"/>
      <c r="BG30" s="683">
        <v>99.8</v>
      </c>
      <c r="BH30" s="684"/>
      <c r="BI30" s="684"/>
      <c r="BJ30" s="684"/>
      <c r="BK30" s="684"/>
      <c r="BL30" s="684"/>
      <c r="BM30" s="620">
        <v>98.8</v>
      </c>
      <c r="BN30" s="684"/>
      <c r="BO30" s="684"/>
      <c r="BP30" s="684"/>
      <c r="BQ30" s="685"/>
      <c r="BR30" s="683">
        <v>99.9</v>
      </c>
      <c r="BS30" s="684"/>
      <c r="BT30" s="684"/>
      <c r="BU30" s="684"/>
      <c r="BV30" s="684"/>
      <c r="BW30" s="684"/>
      <c r="BX30" s="620">
        <v>98.5</v>
      </c>
      <c r="BY30" s="684"/>
      <c r="BZ30" s="684"/>
      <c r="CA30" s="684"/>
      <c r="CB30" s="685"/>
      <c r="CD30" s="688"/>
      <c r="CE30" s="689"/>
      <c r="CF30" s="639" t="s">
        <v>290</v>
      </c>
      <c r="CG30" s="640"/>
      <c r="CH30" s="640"/>
      <c r="CI30" s="640"/>
      <c r="CJ30" s="640"/>
      <c r="CK30" s="640"/>
      <c r="CL30" s="640"/>
      <c r="CM30" s="640"/>
      <c r="CN30" s="640"/>
      <c r="CO30" s="640"/>
      <c r="CP30" s="640"/>
      <c r="CQ30" s="641"/>
      <c r="CR30" s="625">
        <v>268102</v>
      </c>
      <c r="CS30" s="626"/>
      <c r="CT30" s="626"/>
      <c r="CU30" s="626"/>
      <c r="CV30" s="626"/>
      <c r="CW30" s="626"/>
      <c r="CX30" s="626"/>
      <c r="CY30" s="627"/>
      <c r="CZ30" s="659">
        <v>7.7</v>
      </c>
      <c r="DA30" s="660"/>
      <c r="DB30" s="660"/>
      <c r="DC30" s="661"/>
      <c r="DD30" s="634">
        <v>268102</v>
      </c>
      <c r="DE30" s="626"/>
      <c r="DF30" s="626"/>
      <c r="DG30" s="626"/>
      <c r="DH30" s="626"/>
      <c r="DI30" s="626"/>
      <c r="DJ30" s="626"/>
      <c r="DK30" s="627"/>
      <c r="DL30" s="634">
        <v>268102</v>
      </c>
      <c r="DM30" s="626"/>
      <c r="DN30" s="626"/>
      <c r="DO30" s="626"/>
      <c r="DP30" s="626"/>
      <c r="DQ30" s="626"/>
      <c r="DR30" s="626"/>
      <c r="DS30" s="626"/>
      <c r="DT30" s="626"/>
      <c r="DU30" s="626"/>
      <c r="DV30" s="627"/>
      <c r="DW30" s="630">
        <v>12.8</v>
      </c>
      <c r="DX30" s="657"/>
      <c r="DY30" s="657"/>
      <c r="DZ30" s="657"/>
      <c r="EA30" s="657"/>
      <c r="EB30" s="657"/>
      <c r="EC30" s="658"/>
    </row>
    <row r="31" spans="2:133" ht="11.25" customHeight="1" x14ac:dyDescent="0.15">
      <c r="B31" s="622" t="s">
        <v>291</v>
      </c>
      <c r="C31" s="623"/>
      <c r="D31" s="623"/>
      <c r="E31" s="623"/>
      <c r="F31" s="623"/>
      <c r="G31" s="623"/>
      <c r="H31" s="623"/>
      <c r="I31" s="623"/>
      <c r="J31" s="623"/>
      <c r="K31" s="623"/>
      <c r="L31" s="623"/>
      <c r="M31" s="623"/>
      <c r="N31" s="623"/>
      <c r="O31" s="623"/>
      <c r="P31" s="623"/>
      <c r="Q31" s="624"/>
      <c r="R31" s="625">
        <v>372170</v>
      </c>
      <c r="S31" s="626"/>
      <c r="T31" s="626"/>
      <c r="U31" s="626"/>
      <c r="V31" s="626"/>
      <c r="W31" s="626"/>
      <c r="X31" s="626"/>
      <c r="Y31" s="627"/>
      <c r="Z31" s="628">
        <v>9.5</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292</v>
      </c>
      <c r="AV31" s="183"/>
      <c r="AW31" s="183"/>
      <c r="AX31" s="622" t="s">
        <v>293</v>
      </c>
      <c r="AY31" s="623"/>
      <c r="AZ31" s="623"/>
      <c r="BA31" s="623"/>
      <c r="BB31" s="623"/>
      <c r="BC31" s="623"/>
      <c r="BD31" s="623"/>
      <c r="BE31" s="623"/>
      <c r="BF31" s="624"/>
      <c r="BG31" s="680">
        <v>99.8</v>
      </c>
      <c r="BH31" s="645"/>
      <c r="BI31" s="645"/>
      <c r="BJ31" s="645"/>
      <c r="BK31" s="645"/>
      <c r="BL31" s="645"/>
      <c r="BM31" s="631">
        <v>99.1</v>
      </c>
      <c r="BN31" s="681"/>
      <c r="BO31" s="681"/>
      <c r="BP31" s="681"/>
      <c r="BQ31" s="682"/>
      <c r="BR31" s="680">
        <v>99.9</v>
      </c>
      <c r="BS31" s="645"/>
      <c r="BT31" s="645"/>
      <c r="BU31" s="645"/>
      <c r="BV31" s="645"/>
      <c r="BW31" s="645"/>
      <c r="BX31" s="631">
        <v>98.8</v>
      </c>
      <c r="BY31" s="681"/>
      <c r="BZ31" s="681"/>
      <c r="CA31" s="681"/>
      <c r="CB31" s="682"/>
      <c r="CD31" s="688"/>
      <c r="CE31" s="689"/>
      <c r="CF31" s="639" t="s">
        <v>294</v>
      </c>
      <c r="CG31" s="640"/>
      <c r="CH31" s="640"/>
      <c r="CI31" s="640"/>
      <c r="CJ31" s="640"/>
      <c r="CK31" s="640"/>
      <c r="CL31" s="640"/>
      <c r="CM31" s="640"/>
      <c r="CN31" s="640"/>
      <c r="CO31" s="640"/>
      <c r="CP31" s="640"/>
      <c r="CQ31" s="641"/>
      <c r="CR31" s="625">
        <v>24074</v>
      </c>
      <c r="CS31" s="645"/>
      <c r="CT31" s="645"/>
      <c r="CU31" s="645"/>
      <c r="CV31" s="645"/>
      <c r="CW31" s="645"/>
      <c r="CX31" s="645"/>
      <c r="CY31" s="646"/>
      <c r="CZ31" s="659">
        <v>0.7</v>
      </c>
      <c r="DA31" s="660"/>
      <c r="DB31" s="660"/>
      <c r="DC31" s="661"/>
      <c r="DD31" s="634">
        <v>24074</v>
      </c>
      <c r="DE31" s="645"/>
      <c r="DF31" s="645"/>
      <c r="DG31" s="645"/>
      <c r="DH31" s="645"/>
      <c r="DI31" s="645"/>
      <c r="DJ31" s="645"/>
      <c r="DK31" s="646"/>
      <c r="DL31" s="634">
        <v>24074</v>
      </c>
      <c r="DM31" s="645"/>
      <c r="DN31" s="645"/>
      <c r="DO31" s="645"/>
      <c r="DP31" s="645"/>
      <c r="DQ31" s="645"/>
      <c r="DR31" s="645"/>
      <c r="DS31" s="645"/>
      <c r="DT31" s="645"/>
      <c r="DU31" s="645"/>
      <c r="DV31" s="646"/>
      <c r="DW31" s="630">
        <v>1.1000000000000001</v>
      </c>
      <c r="DX31" s="657"/>
      <c r="DY31" s="657"/>
      <c r="DZ31" s="657"/>
      <c r="EA31" s="657"/>
      <c r="EB31" s="657"/>
      <c r="EC31" s="658"/>
    </row>
    <row r="32" spans="2:133" ht="11.25" customHeight="1" x14ac:dyDescent="0.15">
      <c r="B32" s="622" t="s">
        <v>295</v>
      </c>
      <c r="C32" s="623"/>
      <c r="D32" s="623"/>
      <c r="E32" s="623"/>
      <c r="F32" s="623"/>
      <c r="G32" s="623"/>
      <c r="H32" s="623"/>
      <c r="I32" s="623"/>
      <c r="J32" s="623"/>
      <c r="K32" s="623"/>
      <c r="L32" s="623"/>
      <c r="M32" s="623"/>
      <c r="N32" s="623"/>
      <c r="O32" s="623"/>
      <c r="P32" s="623"/>
      <c r="Q32" s="624"/>
      <c r="R32" s="625">
        <v>52952</v>
      </c>
      <c r="S32" s="626"/>
      <c r="T32" s="626"/>
      <c r="U32" s="626"/>
      <c r="V32" s="626"/>
      <c r="W32" s="626"/>
      <c r="X32" s="626"/>
      <c r="Y32" s="627"/>
      <c r="Z32" s="628">
        <v>1.4</v>
      </c>
      <c r="AA32" s="628"/>
      <c r="AB32" s="628"/>
      <c r="AC32" s="628"/>
      <c r="AD32" s="629">
        <v>281</v>
      </c>
      <c r="AE32" s="629"/>
      <c r="AF32" s="629"/>
      <c r="AG32" s="629"/>
      <c r="AH32" s="629"/>
      <c r="AI32" s="629"/>
      <c r="AJ32" s="629"/>
      <c r="AK32" s="629"/>
      <c r="AL32" s="630">
        <v>0</v>
      </c>
      <c r="AM32" s="631"/>
      <c r="AN32" s="631"/>
      <c r="AO32" s="632"/>
      <c r="AP32" s="675"/>
      <c r="AQ32" s="676"/>
      <c r="AR32" s="676"/>
      <c r="AS32" s="676"/>
      <c r="AT32" s="679"/>
      <c r="AU32" s="185"/>
      <c r="AV32" s="185"/>
      <c r="AW32" s="185"/>
      <c r="AX32" s="668" t="s">
        <v>296</v>
      </c>
      <c r="AY32" s="669"/>
      <c r="AZ32" s="669"/>
      <c r="BA32" s="669"/>
      <c r="BB32" s="669"/>
      <c r="BC32" s="669"/>
      <c r="BD32" s="669"/>
      <c r="BE32" s="669"/>
      <c r="BF32" s="670"/>
      <c r="BG32" s="692">
        <v>99.7</v>
      </c>
      <c r="BH32" s="693"/>
      <c r="BI32" s="693"/>
      <c r="BJ32" s="693"/>
      <c r="BK32" s="693"/>
      <c r="BL32" s="693"/>
      <c r="BM32" s="694">
        <v>97.8</v>
      </c>
      <c r="BN32" s="693"/>
      <c r="BO32" s="693"/>
      <c r="BP32" s="693"/>
      <c r="BQ32" s="695"/>
      <c r="BR32" s="692">
        <v>99.8</v>
      </c>
      <c r="BS32" s="693"/>
      <c r="BT32" s="693"/>
      <c r="BU32" s="693"/>
      <c r="BV32" s="693"/>
      <c r="BW32" s="693"/>
      <c r="BX32" s="694">
        <v>97.2</v>
      </c>
      <c r="BY32" s="693"/>
      <c r="BZ32" s="693"/>
      <c r="CA32" s="693"/>
      <c r="CB32" s="695"/>
      <c r="CD32" s="690"/>
      <c r="CE32" s="691"/>
      <c r="CF32" s="639" t="s">
        <v>297</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7"/>
      <c r="DY32" s="657"/>
      <c r="DZ32" s="657"/>
      <c r="EA32" s="657"/>
      <c r="EB32" s="657"/>
      <c r="EC32" s="658"/>
    </row>
    <row r="33" spans="2:133" ht="11.25" customHeight="1" x14ac:dyDescent="0.15">
      <c r="B33" s="622" t="s">
        <v>298</v>
      </c>
      <c r="C33" s="623"/>
      <c r="D33" s="623"/>
      <c r="E33" s="623"/>
      <c r="F33" s="623"/>
      <c r="G33" s="623"/>
      <c r="H33" s="623"/>
      <c r="I33" s="623"/>
      <c r="J33" s="623"/>
      <c r="K33" s="623"/>
      <c r="L33" s="623"/>
      <c r="M33" s="623"/>
      <c r="N33" s="623"/>
      <c r="O33" s="623"/>
      <c r="P33" s="623"/>
      <c r="Q33" s="624"/>
      <c r="R33" s="625">
        <v>132000</v>
      </c>
      <c r="S33" s="626"/>
      <c r="T33" s="626"/>
      <c r="U33" s="626"/>
      <c r="V33" s="626"/>
      <c r="W33" s="626"/>
      <c r="X33" s="626"/>
      <c r="Y33" s="627"/>
      <c r="Z33" s="628">
        <v>3.4</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299</v>
      </c>
      <c r="CE33" s="640"/>
      <c r="CF33" s="640"/>
      <c r="CG33" s="640"/>
      <c r="CH33" s="640"/>
      <c r="CI33" s="640"/>
      <c r="CJ33" s="640"/>
      <c r="CK33" s="640"/>
      <c r="CL33" s="640"/>
      <c r="CM33" s="640"/>
      <c r="CN33" s="640"/>
      <c r="CO33" s="640"/>
      <c r="CP33" s="640"/>
      <c r="CQ33" s="641"/>
      <c r="CR33" s="625">
        <v>1817860</v>
      </c>
      <c r="CS33" s="645"/>
      <c r="CT33" s="645"/>
      <c r="CU33" s="645"/>
      <c r="CV33" s="645"/>
      <c r="CW33" s="645"/>
      <c r="CX33" s="645"/>
      <c r="CY33" s="646"/>
      <c r="CZ33" s="659">
        <v>52.1</v>
      </c>
      <c r="DA33" s="660"/>
      <c r="DB33" s="660"/>
      <c r="DC33" s="661"/>
      <c r="DD33" s="634">
        <v>1350514</v>
      </c>
      <c r="DE33" s="645"/>
      <c r="DF33" s="645"/>
      <c r="DG33" s="645"/>
      <c r="DH33" s="645"/>
      <c r="DI33" s="645"/>
      <c r="DJ33" s="645"/>
      <c r="DK33" s="646"/>
      <c r="DL33" s="634">
        <v>837931</v>
      </c>
      <c r="DM33" s="645"/>
      <c r="DN33" s="645"/>
      <c r="DO33" s="645"/>
      <c r="DP33" s="645"/>
      <c r="DQ33" s="645"/>
      <c r="DR33" s="645"/>
      <c r="DS33" s="645"/>
      <c r="DT33" s="645"/>
      <c r="DU33" s="645"/>
      <c r="DV33" s="646"/>
      <c r="DW33" s="630">
        <v>40</v>
      </c>
      <c r="DX33" s="657"/>
      <c r="DY33" s="657"/>
      <c r="DZ33" s="657"/>
      <c r="EA33" s="657"/>
      <c r="EB33" s="657"/>
      <c r="EC33" s="658"/>
    </row>
    <row r="34" spans="2:133" ht="11.25" customHeight="1" x14ac:dyDescent="0.15">
      <c r="B34" s="622" t="s">
        <v>300</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301</v>
      </c>
      <c r="AR34" s="605"/>
      <c r="AS34" s="605"/>
      <c r="AT34" s="605"/>
      <c r="AU34" s="605"/>
      <c r="AV34" s="605"/>
      <c r="AW34" s="605"/>
      <c r="AX34" s="605"/>
      <c r="AY34" s="605"/>
      <c r="AZ34" s="605"/>
      <c r="BA34" s="605"/>
      <c r="BB34" s="605"/>
      <c r="BC34" s="605"/>
      <c r="BD34" s="605"/>
      <c r="BE34" s="605"/>
      <c r="BF34" s="606"/>
      <c r="BG34" s="604" t="s">
        <v>302</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303</v>
      </c>
      <c r="CE34" s="640"/>
      <c r="CF34" s="640"/>
      <c r="CG34" s="640"/>
      <c r="CH34" s="640"/>
      <c r="CI34" s="640"/>
      <c r="CJ34" s="640"/>
      <c r="CK34" s="640"/>
      <c r="CL34" s="640"/>
      <c r="CM34" s="640"/>
      <c r="CN34" s="640"/>
      <c r="CO34" s="640"/>
      <c r="CP34" s="640"/>
      <c r="CQ34" s="641"/>
      <c r="CR34" s="625">
        <v>706154</v>
      </c>
      <c r="CS34" s="626"/>
      <c r="CT34" s="626"/>
      <c r="CU34" s="626"/>
      <c r="CV34" s="626"/>
      <c r="CW34" s="626"/>
      <c r="CX34" s="626"/>
      <c r="CY34" s="627"/>
      <c r="CZ34" s="659">
        <v>20.2</v>
      </c>
      <c r="DA34" s="660"/>
      <c r="DB34" s="660"/>
      <c r="DC34" s="661"/>
      <c r="DD34" s="634">
        <v>466353</v>
      </c>
      <c r="DE34" s="626"/>
      <c r="DF34" s="626"/>
      <c r="DG34" s="626"/>
      <c r="DH34" s="626"/>
      <c r="DI34" s="626"/>
      <c r="DJ34" s="626"/>
      <c r="DK34" s="627"/>
      <c r="DL34" s="634">
        <v>339315</v>
      </c>
      <c r="DM34" s="626"/>
      <c r="DN34" s="626"/>
      <c r="DO34" s="626"/>
      <c r="DP34" s="626"/>
      <c r="DQ34" s="626"/>
      <c r="DR34" s="626"/>
      <c r="DS34" s="626"/>
      <c r="DT34" s="626"/>
      <c r="DU34" s="626"/>
      <c r="DV34" s="627"/>
      <c r="DW34" s="630">
        <v>16.2</v>
      </c>
      <c r="DX34" s="657"/>
      <c r="DY34" s="657"/>
      <c r="DZ34" s="657"/>
      <c r="EA34" s="657"/>
      <c r="EB34" s="657"/>
      <c r="EC34" s="658"/>
    </row>
    <row r="35" spans="2:133" ht="11.25" customHeight="1" x14ac:dyDescent="0.15">
      <c r="B35" s="622" t="s">
        <v>304</v>
      </c>
      <c r="C35" s="623"/>
      <c r="D35" s="623"/>
      <c r="E35" s="623"/>
      <c r="F35" s="623"/>
      <c r="G35" s="623"/>
      <c r="H35" s="623"/>
      <c r="I35" s="623"/>
      <c r="J35" s="623"/>
      <c r="K35" s="623"/>
      <c r="L35" s="623"/>
      <c r="M35" s="623"/>
      <c r="N35" s="623"/>
      <c r="O35" s="623"/>
      <c r="P35" s="623"/>
      <c r="Q35" s="624"/>
      <c r="R35" s="625">
        <v>86800</v>
      </c>
      <c r="S35" s="626"/>
      <c r="T35" s="626"/>
      <c r="U35" s="626"/>
      <c r="V35" s="626"/>
      <c r="W35" s="626"/>
      <c r="X35" s="626"/>
      <c r="Y35" s="627"/>
      <c r="Z35" s="628">
        <v>2.2000000000000002</v>
      </c>
      <c r="AA35" s="628"/>
      <c r="AB35" s="628"/>
      <c r="AC35" s="628"/>
      <c r="AD35" s="629" t="s">
        <v>111</v>
      </c>
      <c r="AE35" s="629"/>
      <c r="AF35" s="629"/>
      <c r="AG35" s="629"/>
      <c r="AH35" s="629"/>
      <c r="AI35" s="629"/>
      <c r="AJ35" s="629"/>
      <c r="AK35" s="629"/>
      <c r="AL35" s="630" t="s">
        <v>111</v>
      </c>
      <c r="AM35" s="631"/>
      <c r="AN35" s="631"/>
      <c r="AO35" s="632"/>
      <c r="AP35" s="188"/>
      <c r="AQ35" s="636" t="s">
        <v>305</v>
      </c>
      <c r="AR35" s="637"/>
      <c r="AS35" s="637"/>
      <c r="AT35" s="637"/>
      <c r="AU35" s="637"/>
      <c r="AV35" s="637"/>
      <c r="AW35" s="637"/>
      <c r="AX35" s="637"/>
      <c r="AY35" s="638"/>
      <c r="AZ35" s="614">
        <v>442585</v>
      </c>
      <c r="BA35" s="615"/>
      <c r="BB35" s="615"/>
      <c r="BC35" s="615"/>
      <c r="BD35" s="615"/>
      <c r="BE35" s="615"/>
      <c r="BF35" s="696"/>
      <c r="BG35" s="636" t="s">
        <v>306</v>
      </c>
      <c r="BH35" s="637"/>
      <c r="BI35" s="637"/>
      <c r="BJ35" s="637"/>
      <c r="BK35" s="637"/>
      <c r="BL35" s="637"/>
      <c r="BM35" s="637"/>
      <c r="BN35" s="637"/>
      <c r="BO35" s="637"/>
      <c r="BP35" s="637"/>
      <c r="BQ35" s="637"/>
      <c r="BR35" s="637"/>
      <c r="BS35" s="637"/>
      <c r="BT35" s="637"/>
      <c r="BU35" s="638"/>
      <c r="BV35" s="614">
        <v>-49868</v>
      </c>
      <c r="BW35" s="615"/>
      <c r="BX35" s="615"/>
      <c r="BY35" s="615"/>
      <c r="BZ35" s="615"/>
      <c r="CA35" s="615"/>
      <c r="CB35" s="696"/>
      <c r="CD35" s="639" t="s">
        <v>307</v>
      </c>
      <c r="CE35" s="640"/>
      <c r="CF35" s="640"/>
      <c r="CG35" s="640"/>
      <c r="CH35" s="640"/>
      <c r="CI35" s="640"/>
      <c r="CJ35" s="640"/>
      <c r="CK35" s="640"/>
      <c r="CL35" s="640"/>
      <c r="CM35" s="640"/>
      <c r="CN35" s="640"/>
      <c r="CO35" s="640"/>
      <c r="CP35" s="640"/>
      <c r="CQ35" s="641"/>
      <c r="CR35" s="625">
        <v>29057</v>
      </c>
      <c r="CS35" s="645"/>
      <c r="CT35" s="645"/>
      <c r="CU35" s="645"/>
      <c r="CV35" s="645"/>
      <c r="CW35" s="645"/>
      <c r="CX35" s="645"/>
      <c r="CY35" s="646"/>
      <c r="CZ35" s="659">
        <v>0.8</v>
      </c>
      <c r="DA35" s="660"/>
      <c r="DB35" s="660"/>
      <c r="DC35" s="661"/>
      <c r="DD35" s="634">
        <v>29057</v>
      </c>
      <c r="DE35" s="645"/>
      <c r="DF35" s="645"/>
      <c r="DG35" s="645"/>
      <c r="DH35" s="645"/>
      <c r="DI35" s="645"/>
      <c r="DJ35" s="645"/>
      <c r="DK35" s="646"/>
      <c r="DL35" s="634">
        <v>14568</v>
      </c>
      <c r="DM35" s="645"/>
      <c r="DN35" s="645"/>
      <c r="DO35" s="645"/>
      <c r="DP35" s="645"/>
      <c r="DQ35" s="645"/>
      <c r="DR35" s="645"/>
      <c r="DS35" s="645"/>
      <c r="DT35" s="645"/>
      <c r="DU35" s="645"/>
      <c r="DV35" s="646"/>
      <c r="DW35" s="630">
        <v>0.7</v>
      </c>
      <c r="DX35" s="657"/>
      <c r="DY35" s="657"/>
      <c r="DZ35" s="657"/>
      <c r="EA35" s="657"/>
      <c r="EB35" s="657"/>
      <c r="EC35" s="658"/>
    </row>
    <row r="36" spans="2:133" ht="11.25" customHeight="1" x14ac:dyDescent="0.15">
      <c r="B36" s="668" t="s">
        <v>308</v>
      </c>
      <c r="C36" s="669"/>
      <c r="D36" s="669"/>
      <c r="E36" s="669"/>
      <c r="F36" s="669"/>
      <c r="G36" s="669"/>
      <c r="H36" s="669"/>
      <c r="I36" s="669"/>
      <c r="J36" s="669"/>
      <c r="K36" s="669"/>
      <c r="L36" s="669"/>
      <c r="M36" s="669"/>
      <c r="N36" s="669"/>
      <c r="O36" s="669"/>
      <c r="P36" s="669"/>
      <c r="Q36" s="670"/>
      <c r="R36" s="697">
        <v>3916985</v>
      </c>
      <c r="S36" s="698"/>
      <c r="T36" s="698"/>
      <c r="U36" s="698"/>
      <c r="V36" s="698"/>
      <c r="W36" s="698"/>
      <c r="X36" s="698"/>
      <c r="Y36" s="699"/>
      <c r="Z36" s="700">
        <v>100</v>
      </c>
      <c r="AA36" s="700"/>
      <c r="AB36" s="700"/>
      <c r="AC36" s="700"/>
      <c r="AD36" s="701">
        <v>2007514</v>
      </c>
      <c r="AE36" s="701"/>
      <c r="AF36" s="701"/>
      <c r="AG36" s="701"/>
      <c r="AH36" s="701"/>
      <c r="AI36" s="701"/>
      <c r="AJ36" s="701"/>
      <c r="AK36" s="701"/>
      <c r="AL36" s="702">
        <v>100</v>
      </c>
      <c r="AM36" s="694"/>
      <c r="AN36" s="694"/>
      <c r="AO36" s="703"/>
      <c r="AQ36" s="704" t="s">
        <v>309</v>
      </c>
      <c r="AR36" s="705"/>
      <c r="AS36" s="705"/>
      <c r="AT36" s="705"/>
      <c r="AU36" s="705"/>
      <c r="AV36" s="705"/>
      <c r="AW36" s="705"/>
      <c r="AX36" s="705"/>
      <c r="AY36" s="706"/>
      <c r="AZ36" s="625">
        <v>190077</v>
      </c>
      <c r="BA36" s="626"/>
      <c r="BB36" s="626"/>
      <c r="BC36" s="626"/>
      <c r="BD36" s="645"/>
      <c r="BE36" s="645"/>
      <c r="BF36" s="682"/>
      <c r="BG36" s="639" t="s">
        <v>310</v>
      </c>
      <c r="BH36" s="640"/>
      <c r="BI36" s="640"/>
      <c r="BJ36" s="640"/>
      <c r="BK36" s="640"/>
      <c r="BL36" s="640"/>
      <c r="BM36" s="640"/>
      <c r="BN36" s="640"/>
      <c r="BO36" s="640"/>
      <c r="BP36" s="640"/>
      <c r="BQ36" s="640"/>
      <c r="BR36" s="640"/>
      <c r="BS36" s="640"/>
      <c r="BT36" s="640"/>
      <c r="BU36" s="641"/>
      <c r="BV36" s="625">
        <v>-56229</v>
      </c>
      <c r="BW36" s="626"/>
      <c r="BX36" s="626"/>
      <c r="BY36" s="626"/>
      <c r="BZ36" s="626"/>
      <c r="CA36" s="626"/>
      <c r="CB36" s="635"/>
      <c r="CD36" s="639" t="s">
        <v>311</v>
      </c>
      <c r="CE36" s="640"/>
      <c r="CF36" s="640"/>
      <c r="CG36" s="640"/>
      <c r="CH36" s="640"/>
      <c r="CI36" s="640"/>
      <c r="CJ36" s="640"/>
      <c r="CK36" s="640"/>
      <c r="CL36" s="640"/>
      <c r="CM36" s="640"/>
      <c r="CN36" s="640"/>
      <c r="CO36" s="640"/>
      <c r="CP36" s="640"/>
      <c r="CQ36" s="641"/>
      <c r="CR36" s="625">
        <v>371179</v>
      </c>
      <c r="CS36" s="626"/>
      <c r="CT36" s="626"/>
      <c r="CU36" s="626"/>
      <c r="CV36" s="626"/>
      <c r="CW36" s="626"/>
      <c r="CX36" s="626"/>
      <c r="CY36" s="627"/>
      <c r="CZ36" s="659">
        <v>10.6</v>
      </c>
      <c r="DA36" s="660"/>
      <c r="DB36" s="660"/>
      <c r="DC36" s="661"/>
      <c r="DD36" s="634">
        <v>201290</v>
      </c>
      <c r="DE36" s="626"/>
      <c r="DF36" s="626"/>
      <c r="DG36" s="626"/>
      <c r="DH36" s="626"/>
      <c r="DI36" s="626"/>
      <c r="DJ36" s="626"/>
      <c r="DK36" s="627"/>
      <c r="DL36" s="634">
        <v>182038</v>
      </c>
      <c r="DM36" s="626"/>
      <c r="DN36" s="626"/>
      <c r="DO36" s="626"/>
      <c r="DP36" s="626"/>
      <c r="DQ36" s="626"/>
      <c r="DR36" s="626"/>
      <c r="DS36" s="626"/>
      <c r="DT36" s="626"/>
      <c r="DU36" s="626"/>
      <c r="DV36" s="627"/>
      <c r="DW36" s="630">
        <v>8.6999999999999993</v>
      </c>
      <c r="DX36" s="657"/>
      <c r="DY36" s="657"/>
      <c r="DZ36" s="657"/>
      <c r="EA36" s="657"/>
      <c r="EB36" s="657"/>
      <c r="EC36" s="658"/>
    </row>
    <row r="37" spans="2:133" ht="11.25" customHeight="1" x14ac:dyDescent="0.15">
      <c r="AQ37" s="704" t="s">
        <v>312</v>
      </c>
      <c r="AR37" s="705"/>
      <c r="AS37" s="705"/>
      <c r="AT37" s="705"/>
      <c r="AU37" s="705"/>
      <c r="AV37" s="705"/>
      <c r="AW37" s="705"/>
      <c r="AX37" s="705"/>
      <c r="AY37" s="706"/>
      <c r="AZ37" s="625">
        <v>1399</v>
      </c>
      <c r="BA37" s="626"/>
      <c r="BB37" s="626"/>
      <c r="BC37" s="626"/>
      <c r="BD37" s="645"/>
      <c r="BE37" s="645"/>
      <c r="BF37" s="682"/>
      <c r="BG37" s="639" t="s">
        <v>313</v>
      </c>
      <c r="BH37" s="640"/>
      <c r="BI37" s="640"/>
      <c r="BJ37" s="640"/>
      <c r="BK37" s="640"/>
      <c r="BL37" s="640"/>
      <c r="BM37" s="640"/>
      <c r="BN37" s="640"/>
      <c r="BO37" s="640"/>
      <c r="BP37" s="640"/>
      <c r="BQ37" s="640"/>
      <c r="BR37" s="640"/>
      <c r="BS37" s="640"/>
      <c r="BT37" s="640"/>
      <c r="BU37" s="641"/>
      <c r="BV37" s="625">
        <v>932</v>
      </c>
      <c r="BW37" s="626"/>
      <c r="BX37" s="626"/>
      <c r="BY37" s="626"/>
      <c r="BZ37" s="626"/>
      <c r="CA37" s="626"/>
      <c r="CB37" s="635"/>
      <c r="CD37" s="639" t="s">
        <v>314</v>
      </c>
      <c r="CE37" s="640"/>
      <c r="CF37" s="640"/>
      <c r="CG37" s="640"/>
      <c r="CH37" s="640"/>
      <c r="CI37" s="640"/>
      <c r="CJ37" s="640"/>
      <c r="CK37" s="640"/>
      <c r="CL37" s="640"/>
      <c r="CM37" s="640"/>
      <c r="CN37" s="640"/>
      <c r="CO37" s="640"/>
      <c r="CP37" s="640"/>
      <c r="CQ37" s="641"/>
      <c r="CR37" s="625">
        <v>103734</v>
      </c>
      <c r="CS37" s="645"/>
      <c r="CT37" s="645"/>
      <c r="CU37" s="645"/>
      <c r="CV37" s="645"/>
      <c r="CW37" s="645"/>
      <c r="CX37" s="645"/>
      <c r="CY37" s="646"/>
      <c r="CZ37" s="659">
        <v>3</v>
      </c>
      <c r="DA37" s="660"/>
      <c r="DB37" s="660"/>
      <c r="DC37" s="661"/>
      <c r="DD37" s="634">
        <v>103734</v>
      </c>
      <c r="DE37" s="645"/>
      <c r="DF37" s="645"/>
      <c r="DG37" s="645"/>
      <c r="DH37" s="645"/>
      <c r="DI37" s="645"/>
      <c r="DJ37" s="645"/>
      <c r="DK37" s="646"/>
      <c r="DL37" s="634">
        <v>100416</v>
      </c>
      <c r="DM37" s="645"/>
      <c r="DN37" s="645"/>
      <c r="DO37" s="645"/>
      <c r="DP37" s="645"/>
      <c r="DQ37" s="645"/>
      <c r="DR37" s="645"/>
      <c r="DS37" s="645"/>
      <c r="DT37" s="645"/>
      <c r="DU37" s="645"/>
      <c r="DV37" s="646"/>
      <c r="DW37" s="630">
        <v>4.8</v>
      </c>
      <c r="DX37" s="657"/>
      <c r="DY37" s="657"/>
      <c r="DZ37" s="657"/>
      <c r="EA37" s="657"/>
      <c r="EB37" s="657"/>
      <c r="EC37" s="658"/>
    </row>
    <row r="38" spans="2:133" ht="11.25" customHeight="1" x14ac:dyDescent="0.15">
      <c r="AQ38" s="704" t="s">
        <v>315</v>
      </c>
      <c r="AR38" s="705"/>
      <c r="AS38" s="705"/>
      <c r="AT38" s="705"/>
      <c r="AU38" s="705"/>
      <c r="AV38" s="705"/>
      <c r="AW38" s="705"/>
      <c r="AX38" s="705"/>
      <c r="AY38" s="706"/>
      <c r="AZ38" s="625" t="s">
        <v>316</v>
      </c>
      <c r="BA38" s="626"/>
      <c r="BB38" s="626"/>
      <c r="BC38" s="626"/>
      <c r="BD38" s="645"/>
      <c r="BE38" s="645"/>
      <c r="BF38" s="682"/>
      <c r="BG38" s="639" t="s">
        <v>317</v>
      </c>
      <c r="BH38" s="640"/>
      <c r="BI38" s="640"/>
      <c r="BJ38" s="640"/>
      <c r="BK38" s="640"/>
      <c r="BL38" s="640"/>
      <c r="BM38" s="640"/>
      <c r="BN38" s="640"/>
      <c r="BO38" s="640"/>
      <c r="BP38" s="640"/>
      <c r="BQ38" s="640"/>
      <c r="BR38" s="640"/>
      <c r="BS38" s="640"/>
      <c r="BT38" s="640"/>
      <c r="BU38" s="641"/>
      <c r="BV38" s="625">
        <v>1677</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441186</v>
      </c>
      <c r="CS38" s="626"/>
      <c r="CT38" s="626"/>
      <c r="CU38" s="626"/>
      <c r="CV38" s="626"/>
      <c r="CW38" s="626"/>
      <c r="CX38" s="626"/>
      <c r="CY38" s="627"/>
      <c r="CZ38" s="659">
        <v>12.6</v>
      </c>
      <c r="DA38" s="660"/>
      <c r="DB38" s="660"/>
      <c r="DC38" s="661"/>
      <c r="DD38" s="634">
        <v>396078</v>
      </c>
      <c r="DE38" s="626"/>
      <c r="DF38" s="626"/>
      <c r="DG38" s="626"/>
      <c r="DH38" s="626"/>
      <c r="DI38" s="626"/>
      <c r="DJ38" s="626"/>
      <c r="DK38" s="627"/>
      <c r="DL38" s="634">
        <v>302010</v>
      </c>
      <c r="DM38" s="626"/>
      <c r="DN38" s="626"/>
      <c r="DO38" s="626"/>
      <c r="DP38" s="626"/>
      <c r="DQ38" s="626"/>
      <c r="DR38" s="626"/>
      <c r="DS38" s="626"/>
      <c r="DT38" s="626"/>
      <c r="DU38" s="626"/>
      <c r="DV38" s="627"/>
      <c r="DW38" s="630">
        <v>14.4</v>
      </c>
      <c r="DX38" s="657"/>
      <c r="DY38" s="657"/>
      <c r="DZ38" s="657"/>
      <c r="EA38" s="657"/>
      <c r="EB38" s="657"/>
      <c r="EC38" s="658"/>
    </row>
    <row r="39" spans="2:133" ht="11.25" customHeight="1" x14ac:dyDescent="0.15">
      <c r="AQ39" s="704" t="s">
        <v>319</v>
      </c>
      <c r="AR39" s="705"/>
      <c r="AS39" s="705"/>
      <c r="AT39" s="705"/>
      <c r="AU39" s="705"/>
      <c r="AV39" s="705"/>
      <c r="AW39" s="705"/>
      <c r="AX39" s="705"/>
      <c r="AY39" s="706"/>
      <c r="AZ39" s="625" t="s">
        <v>316</v>
      </c>
      <c r="BA39" s="626"/>
      <c r="BB39" s="626"/>
      <c r="BC39" s="626"/>
      <c r="BD39" s="645"/>
      <c r="BE39" s="645"/>
      <c r="BF39" s="682"/>
      <c r="BG39" s="710" t="s">
        <v>320</v>
      </c>
      <c r="BH39" s="711"/>
      <c r="BI39" s="711"/>
      <c r="BJ39" s="711"/>
      <c r="BK39" s="711"/>
      <c r="BL39" s="189"/>
      <c r="BM39" s="640" t="s">
        <v>321</v>
      </c>
      <c r="BN39" s="640"/>
      <c r="BO39" s="640"/>
      <c r="BP39" s="640"/>
      <c r="BQ39" s="640"/>
      <c r="BR39" s="640"/>
      <c r="BS39" s="640"/>
      <c r="BT39" s="640"/>
      <c r="BU39" s="641"/>
      <c r="BV39" s="625">
        <v>98</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270284</v>
      </c>
      <c r="CS39" s="645"/>
      <c r="CT39" s="645"/>
      <c r="CU39" s="645"/>
      <c r="CV39" s="645"/>
      <c r="CW39" s="645"/>
      <c r="CX39" s="645"/>
      <c r="CY39" s="646"/>
      <c r="CZ39" s="659">
        <v>7.7</v>
      </c>
      <c r="DA39" s="660"/>
      <c r="DB39" s="660"/>
      <c r="DC39" s="661"/>
      <c r="DD39" s="634">
        <v>257736</v>
      </c>
      <c r="DE39" s="645"/>
      <c r="DF39" s="645"/>
      <c r="DG39" s="645"/>
      <c r="DH39" s="645"/>
      <c r="DI39" s="645"/>
      <c r="DJ39" s="645"/>
      <c r="DK39" s="646"/>
      <c r="DL39" s="634" t="s">
        <v>316</v>
      </c>
      <c r="DM39" s="645"/>
      <c r="DN39" s="645"/>
      <c r="DO39" s="645"/>
      <c r="DP39" s="645"/>
      <c r="DQ39" s="645"/>
      <c r="DR39" s="645"/>
      <c r="DS39" s="645"/>
      <c r="DT39" s="645"/>
      <c r="DU39" s="645"/>
      <c r="DV39" s="646"/>
      <c r="DW39" s="630" t="s">
        <v>316</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323</v>
      </c>
      <c r="AR40" s="705"/>
      <c r="AS40" s="705"/>
      <c r="AT40" s="705"/>
      <c r="AU40" s="705"/>
      <c r="AV40" s="705"/>
      <c r="AW40" s="705"/>
      <c r="AX40" s="705"/>
      <c r="AY40" s="706"/>
      <c r="AZ40" s="625">
        <v>65019</v>
      </c>
      <c r="BA40" s="626"/>
      <c r="BB40" s="626"/>
      <c r="BC40" s="626"/>
      <c r="BD40" s="645"/>
      <c r="BE40" s="645"/>
      <c r="BF40" s="682"/>
      <c r="BG40" s="710"/>
      <c r="BH40" s="711"/>
      <c r="BI40" s="711"/>
      <c r="BJ40" s="711"/>
      <c r="BK40" s="711"/>
      <c r="BL40" s="189"/>
      <c r="BM40" s="640" t="s">
        <v>324</v>
      </c>
      <c r="BN40" s="640"/>
      <c r="BO40" s="640"/>
      <c r="BP40" s="640"/>
      <c r="BQ40" s="640"/>
      <c r="BR40" s="640"/>
      <c r="BS40" s="640"/>
      <c r="BT40" s="640"/>
      <c r="BU40" s="641"/>
      <c r="BV40" s="625">
        <v>111</v>
      </c>
      <c r="BW40" s="626"/>
      <c r="BX40" s="626"/>
      <c r="BY40" s="626"/>
      <c r="BZ40" s="626"/>
      <c r="CA40" s="626"/>
      <c r="CB40" s="635"/>
      <c r="CD40" s="639" t="s">
        <v>325</v>
      </c>
      <c r="CE40" s="640"/>
      <c r="CF40" s="640"/>
      <c r="CG40" s="640"/>
      <c r="CH40" s="640"/>
      <c r="CI40" s="640"/>
      <c r="CJ40" s="640"/>
      <c r="CK40" s="640"/>
      <c r="CL40" s="640"/>
      <c r="CM40" s="640"/>
      <c r="CN40" s="640"/>
      <c r="CO40" s="640"/>
      <c r="CP40" s="640"/>
      <c r="CQ40" s="641"/>
      <c r="CR40" s="625" t="s">
        <v>316</v>
      </c>
      <c r="CS40" s="626"/>
      <c r="CT40" s="626"/>
      <c r="CU40" s="626"/>
      <c r="CV40" s="626"/>
      <c r="CW40" s="626"/>
      <c r="CX40" s="626"/>
      <c r="CY40" s="627"/>
      <c r="CZ40" s="659" t="s">
        <v>316</v>
      </c>
      <c r="DA40" s="660"/>
      <c r="DB40" s="660"/>
      <c r="DC40" s="661"/>
      <c r="DD40" s="634" t="s">
        <v>316</v>
      </c>
      <c r="DE40" s="626"/>
      <c r="DF40" s="626"/>
      <c r="DG40" s="626"/>
      <c r="DH40" s="626"/>
      <c r="DI40" s="626"/>
      <c r="DJ40" s="626"/>
      <c r="DK40" s="627"/>
      <c r="DL40" s="634" t="s">
        <v>316</v>
      </c>
      <c r="DM40" s="626"/>
      <c r="DN40" s="626"/>
      <c r="DO40" s="626"/>
      <c r="DP40" s="626"/>
      <c r="DQ40" s="626"/>
      <c r="DR40" s="626"/>
      <c r="DS40" s="626"/>
      <c r="DT40" s="626"/>
      <c r="DU40" s="626"/>
      <c r="DV40" s="627"/>
      <c r="DW40" s="630" t="s">
        <v>316</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326</v>
      </c>
      <c r="AR41" s="648"/>
      <c r="AS41" s="648"/>
      <c r="AT41" s="648"/>
      <c r="AU41" s="648"/>
      <c r="AV41" s="648"/>
      <c r="AW41" s="648"/>
      <c r="AX41" s="648"/>
      <c r="AY41" s="649"/>
      <c r="AZ41" s="697">
        <v>186090</v>
      </c>
      <c r="BA41" s="698"/>
      <c r="BB41" s="698"/>
      <c r="BC41" s="698"/>
      <c r="BD41" s="693"/>
      <c r="BE41" s="693"/>
      <c r="BF41" s="695"/>
      <c r="BG41" s="712"/>
      <c r="BH41" s="713"/>
      <c r="BI41" s="713"/>
      <c r="BJ41" s="713"/>
      <c r="BK41" s="713"/>
      <c r="BL41" s="191"/>
      <c r="BM41" s="648" t="s">
        <v>327</v>
      </c>
      <c r="BN41" s="648"/>
      <c r="BO41" s="648"/>
      <c r="BP41" s="648"/>
      <c r="BQ41" s="648"/>
      <c r="BR41" s="648"/>
      <c r="BS41" s="648"/>
      <c r="BT41" s="648"/>
      <c r="BU41" s="649"/>
      <c r="BV41" s="697">
        <v>309</v>
      </c>
      <c r="BW41" s="698"/>
      <c r="BX41" s="698"/>
      <c r="BY41" s="698"/>
      <c r="BZ41" s="698"/>
      <c r="CA41" s="698"/>
      <c r="CB41" s="707"/>
      <c r="CD41" s="639" t="s">
        <v>328</v>
      </c>
      <c r="CE41" s="640"/>
      <c r="CF41" s="640"/>
      <c r="CG41" s="640"/>
      <c r="CH41" s="640"/>
      <c r="CI41" s="640"/>
      <c r="CJ41" s="640"/>
      <c r="CK41" s="640"/>
      <c r="CL41" s="640"/>
      <c r="CM41" s="640"/>
      <c r="CN41" s="640"/>
      <c r="CO41" s="640"/>
      <c r="CP41" s="640"/>
      <c r="CQ41" s="641"/>
      <c r="CR41" s="625" t="s">
        <v>329</v>
      </c>
      <c r="CS41" s="645"/>
      <c r="CT41" s="645"/>
      <c r="CU41" s="645"/>
      <c r="CV41" s="645"/>
      <c r="CW41" s="645"/>
      <c r="CX41" s="645"/>
      <c r="CY41" s="646"/>
      <c r="CZ41" s="659" t="s">
        <v>329</v>
      </c>
      <c r="DA41" s="660"/>
      <c r="DB41" s="660"/>
      <c r="DC41" s="661"/>
      <c r="DD41" s="634" t="s">
        <v>329</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331</v>
      </c>
      <c r="CE42" s="623"/>
      <c r="CF42" s="623"/>
      <c r="CG42" s="623"/>
      <c r="CH42" s="623"/>
      <c r="CI42" s="623"/>
      <c r="CJ42" s="623"/>
      <c r="CK42" s="623"/>
      <c r="CL42" s="623"/>
      <c r="CM42" s="623"/>
      <c r="CN42" s="623"/>
      <c r="CO42" s="623"/>
      <c r="CP42" s="623"/>
      <c r="CQ42" s="624"/>
      <c r="CR42" s="625">
        <v>332679</v>
      </c>
      <c r="CS42" s="626"/>
      <c r="CT42" s="626"/>
      <c r="CU42" s="626"/>
      <c r="CV42" s="626"/>
      <c r="CW42" s="626"/>
      <c r="CX42" s="626"/>
      <c r="CY42" s="627"/>
      <c r="CZ42" s="659">
        <v>9.5</v>
      </c>
      <c r="DA42" s="708"/>
      <c r="DB42" s="708"/>
      <c r="DC42" s="709"/>
      <c r="DD42" s="634">
        <v>163527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333</v>
      </c>
      <c r="CE43" s="623"/>
      <c r="CF43" s="623"/>
      <c r="CG43" s="623"/>
      <c r="CH43" s="623"/>
      <c r="CI43" s="623"/>
      <c r="CJ43" s="623"/>
      <c r="CK43" s="623"/>
      <c r="CL43" s="623"/>
      <c r="CM43" s="623"/>
      <c r="CN43" s="623"/>
      <c r="CO43" s="623"/>
      <c r="CP43" s="623"/>
      <c r="CQ43" s="624"/>
      <c r="CR43" s="625">
        <v>1262</v>
      </c>
      <c r="CS43" s="645"/>
      <c r="CT43" s="645"/>
      <c r="CU43" s="645"/>
      <c r="CV43" s="645"/>
      <c r="CW43" s="645"/>
      <c r="CX43" s="645"/>
      <c r="CY43" s="646"/>
      <c r="CZ43" s="659">
        <v>0</v>
      </c>
      <c r="DA43" s="660"/>
      <c r="DB43" s="660"/>
      <c r="DC43" s="661"/>
      <c r="DD43" s="634" t="s">
        <v>111</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334</v>
      </c>
      <c r="CD44" s="731" t="s">
        <v>286</v>
      </c>
      <c r="CE44" s="732"/>
      <c r="CF44" s="622" t="s">
        <v>335</v>
      </c>
      <c r="CG44" s="623"/>
      <c r="CH44" s="623"/>
      <c r="CI44" s="623"/>
      <c r="CJ44" s="623"/>
      <c r="CK44" s="623"/>
      <c r="CL44" s="623"/>
      <c r="CM44" s="623"/>
      <c r="CN44" s="623"/>
      <c r="CO44" s="623"/>
      <c r="CP44" s="623"/>
      <c r="CQ44" s="624"/>
      <c r="CR44" s="625">
        <v>332679</v>
      </c>
      <c r="CS44" s="626"/>
      <c r="CT44" s="626"/>
      <c r="CU44" s="626"/>
      <c r="CV44" s="626"/>
      <c r="CW44" s="626"/>
      <c r="CX44" s="626"/>
      <c r="CY44" s="627"/>
      <c r="CZ44" s="659">
        <v>9.5</v>
      </c>
      <c r="DA44" s="708"/>
      <c r="DB44" s="708"/>
      <c r="DC44" s="709"/>
      <c r="DD44" s="634">
        <v>163527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336</v>
      </c>
      <c r="CG45" s="623"/>
      <c r="CH45" s="623"/>
      <c r="CI45" s="623"/>
      <c r="CJ45" s="623"/>
      <c r="CK45" s="623"/>
      <c r="CL45" s="623"/>
      <c r="CM45" s="623"/>
      <c r="CN45" s="623"/>
      <c r="CO45" s="623"/>
      <c r="CP45" s="623"/>
      <c r="CQ45" s="624"/>
      <c r="CR45" s="625">
        <v>161976</v>
      </c>
      <c r="CS45" s="645"/>
      <c r="CT45" s="645"/>
      <c r="CU45" s="645"/>
      <c r="CV45" s="645"/>
      <c r="CW45" s="645"/>
      <c r="CX45" s="645"/>
      <c r="CY45" s="646"/>
      <c r="CZ45" s="659">
        <v>4.5999999999999996</v>
      </c>
      <c r="DA45" s="660"/>
      <c r="DB45" s="660"/>
      <c r="DC45" s="661"/>
      <c r="DD45" s="634">
        <v>11589</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337</v>
      </c>
      <c r="CG46" s="623"/>
      <c r="CH46" s="623"/>
      <c r="CI46" s="623"/>
      <c r="CJ46" s="623"/>
      <c r="CK46" s="623"/>
      <c r="CL46" s="623"/>
      <c r="CM46" s="623"/>
      <c r="CN46" s="623"/>
      <c r="CO46" s="623"/>
      <c r="CP46" s="623"/>
      <c r="CQ46" s="624"/>
      <c r="CR46" s="625">
        <v>160783</v>
      </c>
      <c r="CS46" s="626"/>
      <c r="CT46" s="626"/>
      <c r="CU46" s="626"/>
      <c r="CV46" s="626"/>
      <c r="CW46" s="626"/>
      <c r="CX46" s="626"/>
      <c r="CY46" s="627"/>
      <c r="CZ46" s="659">
        <v>4.5999999999999996</v>
      </c>
      <c r="DA46" s="708"/>
      <c r="DB46" s="708"/>
      <c r="DC46" s="709"/>
      <c r="DD46" s="634">
        <v>148240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338</v>
      </c>
      <c r="CG47" s="623"/>
      <c r="CH47" s="623"/>
      <c r="CI47" s="623"/>
      <c r="CJ47" s="623"/>
      <c r="CK47" s="623"/>
      <c r="CL47" s="623"/>
      <c r="CM47" s="623"/>
      <c r="CN47" s="623"/>
      <c r="CO47" s="623"/>
      <c r="CP47" s="623"/>
      <c r="CQ47" s="624"/>
      <c r="CR47" s="625" t="s">
        <v>111</v>
      </c>
      <c r="CS47" s="645"/>
      <c r="CT47" s="645"/>
      <c r="CU47" s="645"/>
      <c r="CV47" s="645"/>
      <c r="CW47" s="645"/>
      <c r="CX47" s="645"/>
      <c r="CY47" s="646"/>
      <c r="CZ47" s="659" t="s">
        <v>111</v>
      </c>
      <c r="DA47" s="660"/>
      <c r="DB47" s="660"/>
      <c r="DC47" s="661"/>
      <c r="DD47" s="634" t="s">
        <v>111</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339</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340</v>
      </c>
      <c r="CE49" s="669"/>
      <c r="CF49" s="669"/>
      <c r="CG49" s="669"/>
      <c r="CH49" s="669"/>
      <c r="CI49" s="669"/>
      <c r="CJ49" s="669"/>
      <c r="CK49" s="669"/>
      <c r="CL49" s="669"/>
      <c r="CM49" s="669"/>
      <c r="CN49" s="669"/>
      <c r="CO49" s="669"/>
      <c r="CP49" s="669"/>
      <c r="CQ49" s="670"/>
      <c r="CR49" s="697">
        <v>3492188</v>
      </c>
      <c r="CS49" s="693"/>
      <c r="CT49" s="693"/>
      <c r="CU49" s="693"/>
      <c r="CV49" s="693"/>
      <c r="CW49" s="693"/>
      <c r="CX49" s="693"/>
      <c r="CY49" s="720"/>
      <c r="CZ49" s="721">
        <v>100</v>
      </c>
      <c r="DA49" s="722"/>
      <c r="DB49" s="722"/>
      <c r="DC49" s="723"/>
      <c r="DD49" s="724">
        <v>2635632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342</v>
      </c>
      <c r="DK2" s="767"/>
      <c r="DL2" s="767"/>
      <c r="DM2" s="767"/>
      <c r="DN2" s="767"/>
      <c r="DO2" s="768"/>
      <c r="DP2" s="202"/>
      <c r="DQ2" s="766" t="s">
        <v>343</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344</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346</v>
      </c>
      <c r="B5" s="761"/>
      <c r="C5" s="761"/>
      <c r="D5" s="761"/>
      <c r="E5" s="761"/>
      <c r="F5" s="761"/>
      <c r="G5" s="761"/>
      <c r="H5" s="761"/>
      <c r="I5" s="761"/>
      <c r="J5" s="761"/>
      <c r="K5" s="761"/>
      <c r="L5" s="761"/>
      <c r="M5" s="761"/>
      <c r="N5" s="761"/>
      <c r="O5" s="761"/>
      <c r="P5" s="762"/>
      <c r="Q5" s="737" t="s">
        <v>347</v>
      </c>
      <c r="R5" s="738"/>
      <c r="S5" s="738"/>
      <c r="T5" s="738"/>
      <c r="U5" s="739"/>
      <c r="V5" s="737" t="s">
        <v>348</v>
      </c>
      <c r="W5" s="738"/>
      <c r="X5" s="738"/>
      <c r="Y5" s="738"/>
      <c r="Z5" s="739"/>
      <c r="AA5" s="737" t="s">
        <v>349</v>
      </c>
      <c r="AB5" s="738"/>
      <c r="AC5" s="738"/>
      <c r="AD5" s="738"/>
      <c r="AE5" s="738"/>
      <c r="AF5" s="770" t="s">
        <v>350</v>
      </c>
      <c r="AG5" s="738"/>
      <c r="AH5" s="738"/>
      <c r="AI5" s="738"/>
      <c r="AJ5" s="749"/>
      <c r="AK5" s="738" t="s">
        <v>351</v>
      </c>
      <c r="AL5" s="738"/>
      <c r="AM5" s="738"/>
      <c r="AN5" s="738"/>
      <c r="AO5" s="739"/>
      <c r="AP5" s="737" t="s">
        <v>352</v>
      </c>
      <c r="AQ5" s="738"/>
      <c r="AR5" s="738"/>
      <c r="AS5" s="738"/>
      <c r="AT5" s="739"/>
      <c r="AU5" s="737" t="s">
        <v>353</v>
      </c>
      <c r="AV5" s="738"/>
      <c r="AW5" s="738"/>
      <c r="AX5" s="738"/>
      <c r="AY5" s="749"/>
      <c r="AZ5" s="209"/>
      <c r="BA5" s="209"/>
      <c r="BB5" s="209"/>
      <c r="BC5" s="209"/>
      <c r="BD5" s="209"/>
      <c r="BE5" s="210"/>
      <c r="BF5" s="210"/>
      <c r="BG5" s="210"/>
      <c r="BH5" s="210"/>
      <c r="BI5" s="210"/>
      <c r="BJ5" s="210"/>
      <c r="BK5" s="210"/>
      <c r="BL5" s="210"/>
      <c r="BM5" s="210"/>
      <c r="BN5" s="210"/>
      <c r="BO5" s="210"/>
      <c r="BP5" s="210"/>
      <c r="BQ5" s="760" t="s">
        <v>354</v>
      </c>
      <c r="BR5" s="761"/>
      <c r="BS5" s="761"/>
      <c r="BT5" s="761"/>
      <c r="BU5" s="761"/>
      <c r="BV5" s="761"/>
      <c r="BW5" s="761"/>
      <c r="BX5" s="761"/>
      <c r="BY5" s="761"/>
      <c r="BZ5" s="761"/>
      <c r="CA5" s="761"/>
      <c r="CB5" s="761"/>
      <c r="CC5" s="761"/>
      <c r="CD5" s="761"/>
      <c r="CE5" s="761"/>
      <c r="CF5" s="761"/>
      <c r="CG5" s="762"/>
      <c r="CH5" s="737" t="s">
        <v>355</v>
      </c>
      <c r="CI5" s="738"/>
      <c r="CJ5" s="738"/>
      <c r="CK5" s="738"/>
      <c r="CL5" s="739"/>
      <c r="CM5" s="737" t="s">
        <v>356</v>
      </c>
      <c r="CN5" s="738"/>
      <c r="CO5" s="738"/>
      <c r="CP5" s="738"/>
      <c r="CQ5" s="739"/>
      <c r="CR5" s="737" t="s">
        <v>357</v>
      </c>
      <c r="CS5" s="738"/>
      <c r="CT5" s="738"/>
      <c r="CU5" s="738"/>
      <c r="CV5" s="739"/>
      <c r="CW5" s="737" t="s">
        <v>358</v>
      </c>
      <c r="CX5" s="738"/>
      <c r="CY5" s="738"/>
      <c r="CZ5" s="738"/>
      <c r="DA5" s="739"/>
      <c r="DB5" s="737" t="s">
        <v>359</v>
      </c>
      <c r="DC5" s="738"/>
      <c r="DD5" s="738"/>
      <c r="DE5" s="738"/>
      <c r="DF5" s="739"/>
      <c r="DG5" s="743" t="s">
        <v>360</v>
      </c>
      <c r="DH5" s="744"/>
      <c r="DI5" s="744"/>
      <c r="DJ5" s="744"/>
      <c r="DK5" s="745"/>
      <c r="DL5" s="743" t="s">
        <v>361</v>
      </c>
      <c r="DM5" s="744"/>
      <c r="DN5" s="744"/>
      <c r="DO5" s="744"/>
      <c r="DP5" s="745"/>
      <c r="DQ5" s="737" t="s">
        <v>362</v>
      </c>
      <c r="DR5" s="738"/>
      <c r="DS5" s="738"/>
      <c r="DT5" s="738"/>
      <c r="DU5" s="739"/>
      <c r="DV5" s="737" t="s">
        <v>353</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363</v>
      </c>
      <c r="C7" s="752"/>
      <c r="D7" s="752"/>
      <c r="E7" s="752"/>
      <c r="F7" s="752"/>
      <c r="G7" s="752"/>
      <c r="H7" s="752"/>
      <c r="I7" s="752"/>
      <c r="J7" s="752"/>
      <c r="K7" s="752"/>
      <c r="L7" s="752"/>
      <c r="M7" s="752"/>
      <c r="N7" s="752"/>
      <c r="O7" s="752"/>
      <c r="P7" s="753"/>
      <c r="Q7" s="754">
        <v>3858</v>
      </c>
      <c r="R7" s="755"/>
      <c r="S7" s="755"/>
      <c r="T7" s="755"/>
      <c r="U7" s="755"/>
      <c r="V7" s="755">
        <v>3507</v>
      </c>
      <c r="W7" s="755"/>
      <c r="X7" s="755"/>
      <c r="Y7" s="755"/>
      <c r="Z7" s="755"/>
      <c r="AA7" s="755">
        <f>Q7-V7</f>
        <v>351</v>
      </c>
      <c r="AB7" s="755"/>
      <c r="AC7" s="755"/>
      <c r="AD7" s="755"/>
      <c r="AE7" s="756"/>
      <c r="AF7" s="757">
        <v>281</v>
      </c>
      <c r="AG7" s="758"/>
      <c r="AH7" s="758"/>
      <c r="AI7" s="758"/>
      <c r="AJ7" s="759"/>
      <c r="AK7" s="794"/>
      <c r="AL7" s="795"/>
      <c r="AM7" s="795"/>
      <c r="AN7" s="795"/>
      <c r="AO7" s="795"/>
      <c r="AP7" s="795">
        <v>2709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554</v>
      </c>
      <c r="BT7" s="799"/>
      <c r="BU7" s="799"/>
      <c r="BV7" s="799"/>
      <c r="BW7" s="799"/>
      <c r="BX7" s="799"/>
      <c r="BY7" s="799"/>
      <c r="BZ7" s="799"/>
      <c r="CA7" s="799"/>
      <c r="CB7" s="799"/>
      <c r="CC7" s="799"/>
      <c r="CD7" s="799"/>
      <c r="CE7" s="799"/>
      <c r="CF7" s="799"/>
      <c r="CG7" s="800"/>
      <c r="CH7" s="791">
        <v>-18</v>
      </c>
      <c r="CI7" s="792"/>
      <c r="CJ7" s="792"/>
      <c r="CK7" s="792"/>
      <c r="CL7" s="793"/>
      <c r="CM7" s="791">
        <v>357</v>
      </c>
      <c r="CN7" s="792"/>
      <c r="CO7" s="792"/>
      <c r="CP7" s="792"/>
      <c r="CQ7" s="793"/>
      <c r="CR7" s="791">
        <v>35</v>
      </c>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364</v>
      </c>
      <c r="C8" s="776"/>
      <c r="D8" s="776"/>
      <c r="E8" s="776"/>
      <c r="F8" s="776"/>
      <c r="G8" s="776"/>
      <c r="H8" s="776"/>
      <c r="I8" s="776"/>
      <c r="J8" s="776"/>
      <c r="K8" s="776"/>
      <c r="L8" s="776"/>
      <c r="M8" s="776"/>
      <c r="N8" s="776"/>
      <c r="O8" s="776"/>
      <c r="P8" s="777"/>
      <c r="Q8" s="778">
        <v>43</v>
      </c>
      <c r="R8" s="779"/>
      <c r="S8" s="779"/>
      <c r="T8" s="779"/>
      <c r="U8" s="779"/>
      <c r="V8" s="779">
        <v>37</v>
      </c>
      <c r="W8" s="779"/>
      <c r="X8" s="779"/>
      <c r="Y8" s="779"/>
      <c r="Z8" s="779"/>
      <c r="AA8" s="779">
        <f>Q8-V8</f>
        <v>6</v>
      </c>
      <c r="AB8" s="779"/>
      <c r="AC8" s="779"/>
      <c r="AD8" s="779"/>
      <c r="AE8" s="780"/>
      <c r="AF8" s="781">
        <v>6</v>
      </c>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555</v>
      </c>
      <c r="BT8" s="789"/>
      <c r="BU8" s="789"/>
      <c r="BV8" s="789"/>
      <c r="BW8" s="789"/>
      <c r="BX8" s="789"/>
      <c r="BY8" s="789"/>
      <c r="BZ8" s="789"/>
      <c r="CA8" s="789"/>
      <c r="CB8" s="789"/>
      <c r="CC8" s="789"/>
      <c r="CD8" s="789"/>
      <c r="CE8" s="789"/>
      <c r="CF8" s="789"/>
      <c r="CG8" s="790"/>
      <c r="CH8" s="801"/>
      <c r="CI8" s="802"/>
      <c r="CJ8" s="802"/>
      <c r="CK8" s="802"/>
      <c r="CL8" s="803"/>
      <c r="CM8" s="801">
        <v>114</v>
      </c>
      <c r="CN8" s="802"/>
      <c r="CO8" s="802"/>
      <c r="CP8" s="802"/>
      <c r="CQ8" s="803"/>
      <c r="CR8" s="801">
        <v>5</v>
      </c>
      <c r="CS8" s="802"/>
      <c r="CT8" s="802"/>
      <c r="CU8" s="802"/>
      <c r="CV8" s="803"/>
      <c r="CW8" s="801"/>
      <c r="CX8" s="802"/>
      <c r="CY8" s="802"/>
      <c r="CZ8" s="802"/>
      <c r="DA8" s="803"/>
      <c r="DB8" s="801">
        <v>57</v>
      </c>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365</v>
      </c>
      <c r="C9" s="776"/>
      <c r="D9" s="776"/>
      <c r="E9" s="776"/>
      <c r="F9" s="776"/>
      <c r="G9" s="776"/>
      <c r="H9" s="776"/>
      <c r="I9" s="776"/>
      <c r="J9" s="776"/>
      <c r="K9" s="776"/>
      <c r="L9" s="776"/>
      <c r="M9" s="776"/>
      <c r="N9" s="776"/>
      <c r="O9" s="776"/>
      <c r="P9" s="777"/>
      <c r="Q9" s="778">
        <v>14</v>
      </c>
      <c r="R9" s="779"/>
      <c r="S9" s="779"/>
      <c r="T9" s="779"/>
      <c r="U9" s="779"/>
      <c r="V9" s="779">
        <v>14</v>
      </c>
      <c r="W9" s="779"/>
      <c r="X9" s="779"/>
      <c r="Y9" s="779"/>
      <c r="Z9" s="779"/>
      <c r="AA9" s="779">
        <f t="shared" ref="AA9:AA11" si="0">Q9-V9</f>
        <v>0</v>
      </c>
      <c r="AB9" s="779"/>
      <c r="AC9" s="779"/>
      <c r="AD9" s="779"/>
      <c r="AE9" s="780"/>
      <c r="AF9" s="781" t="s">
        <v>111</v>
      </c>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t="s">
        <v>366</v>
      </c>
      <c r="C10" s="776"/>
      <c r="D10" s="776"/>
      <c r="E10" s="776"/>
      <c r="F10" s="776"/>
      <c r="G10" s="776"/>
      <c r="H10" s="776"/>
      <c r="I10" s="776"/>
      <c r="J10" s="776"/>
      <c r="K10" s="776"/>
      <c r="L10" s="776"/>
      <c r="M10" s="776"/>
      <c r="N10" s="776"/>
      <c r="O10" s="776"/>
      <c r="P10" s="777"/>
      <c r="Q10" s="778">
        <v>6</v>
      </c>
      <c r="R10" s="779"/>
      <c r="S10" s="779"/>
      <c r="T10" s="779"/>
      <c r="U10" s="779"/>
      <c r="V10" s="779">
        <v>6</v>
      </c>
      <c r="W10" s="779"/>
      <c r="X10" s="779"/>
      <c r="Y10" s="779"/>
      <c r="Z10" s="779"/>
      <c r="AA10" s="779">
        <f t="shared" si="0"/>
        <v>0</v>
      </c>
      <c r="AB10" s="779"/>
      <c r="AC10" s="779"/>
      <c r="AD10" s="779"/>
      <c r="AE10" s="780"/>
      <c r="AF10" s="781" t="s">
        <v>111</v>
      </c>
      <c r="AG10" s="782"/>
      <c r="AH10" s="782"/>
      <c r="AI10" s="782"/>
      <c r="AJ10" s="783"/>
      <c r="AK10" s="784">
        <v>4</v>
      </c>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t="s">
        <v>367</v>
      </c>
      <c r="C11" s="776"/>
      <c r="D11" s="776"/>
      <c r="E11" s="776"/>
      <c r="F11" s="776"/>
      <c r="G11" s="776"/>
      <c r="H11" s="776"/>
      <c r="I11" s="776"/>
      <c r="J11" s="776"/>
      <c r="K11" s="776"/>
      <c r="L11" s="776"/>
      <c r="M11" s="776"/>
      <c r="N11" s="776"/>
      <c r="O11" s="776"/>
      <c r="P11" s="777"/>
      <c r="Q11" s="778">
        <v>106</v>
      </c>
      <c r="R11" s="779"/>
      <c r="S11" s="779"/>
      <c r="T11" s="779"/>
      <c r="U11" s="779"/>
      <c r="V11" s="779">
        <v>38</v>
      </c>
      <c r="W11" s="779"/>
      <c r="X11" s="779"/>
      <c r="Y11" s="779"/>
      <c r="Z11" s="779"/>
      <c r="AA11" s="779">
        <f t="shared" si="0"/>
        <v>68</v>
      </c>
      <c r="AB11" s="779"/>
      <c r="AC11" s="779"/>
      <c r="AD11" s="779"/>
      <c r="AE11" s="780"/>
      <c r="AF11" s="781" t="s">
        <v>111</v>
      </c>
      <c r="AG11" s="782"/>
      <c r="AH11" s="782"/>
      <c r="AI11" s="782"/>
      <c r="AJ11" s="783"/>
      <c r="AK11" s="784">
        <v>106</v>
      </c>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3917</v>
      </c>
      <c r="R23" s="814"/>
      <c r="S23" s="814"/>
      <c r="T23" s="814"/>
      <c r="U23" s="814"/>
      <c r="V23" s="814">
        <v>3492</v>
      </c>
      <c r="W23" s="814"/>
      <c r="X23" s="814"/>
      <c r="Y23" s="814"/>
      <c r="Z23" s="814"/>
      <c r="AA23" s="814">
        <f>Q23-V23</f>
        <v>425</v>
      </c>
      <c r="AB23" s="814"/>
      <c r="AC23" s="814"/>
      <c r="AD23" s="814"/>
      <c r="AE23" s="815"/>
      <c r="AF23" s="816">
        <v>287</v>
      </c>
      <c r="AG23" s="814"/>
      <c r="AH23" s="814"/>
      <c r="AI23" s="814"/>
      <c r="AJ23" s="817"/>
      <c r="AK23" s="818"/>
      <c r="AL23" s="819"/>
      <c r="AM23" s="819"/>
      <c r="AN23" s="819"/>
      <c r="AO23" s="819"/>
      <c r="AP23" s="814"/>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346</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353</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865</v>
      </c>
      <c r="R28" s="843"/>
      <c r="S28" s="843"/>
      <c r="T28" s="843"/>
      <c r="U28" s="843"/>
      <c r="V28" s="843">
        <v>915</v>
      </c>
      <c r="W28" s="843"/>
      <c r="X28" s="843"/>
      <c r="Y28" s="843"/>
      <c r="Z28" s="843"/>
      <c r="AA28" s="843">
        <f>Q28-V28</f>
        <v>-50</v>
      </c>
      <c r="AB28" s="843"/>
      <c r="AC28" s="843"/>
      <c r="AD28" s="843"/>
      <c r="AE28" s="844"/>
      <c r="AF28" s="845">
        <v>-50</v>
      </c>
      <c r="AG28" s="843"/>
      <c r="AH28" s="843"/>
      <c r="AI28" s="843"/>
      <c r="AJ28" s="846"/>
      <c r="AK28" s="847">
        <v>49</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16</v>
      </c>
      <c r="R29" s="779"/>
      <c r="S29" s="779"/>
      <c r="T29" s="779"/>
      <c r="U29" s="779"/>
      <c r="V29" s="779">
        <v>16</v>
      </c>
      <c r="W29" s="779"/>
      <c r="X29" s="779"/>
      <c r="Y29" s="779"/>
      <c r="Z29" s="779"/>
      <c r="AA29" s="779">
        <f>Q29-V29</f>
        <v>0</v>
      </c>
      <c r="AB29" s="779"/>
      <c r="AC29" s="779"/>
      <c r="AD29" s="779"/>
      <c r="AE29" s="780"/>
      <c r="AF29" s="781" t="s">
        <v>111</v>
      </c>
      <c r="AG29" s="782"/>
      <c r="AH29" s="782"/>
      <c r="AI29" s="782"/>
      <c r="AJ29" s="783"/>
      <c r="AK29" s="850">
        <v>16</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575</v>
      </c>
      <c r="R30" s="779"/>
      <c r="S30" s="779"/>
      <c r="T30" s="779"/>
      <c r="U30" s="779"/>
      <c r="V30" s="779">
        <v>569</v>
      </c>
      <c r="W30" s="779"/>
      <c r="X30" s="779"/>
      <c r="Y30" s="779"/>
      <c r="Z30" s="779"/>
      <c r="AA30" s="779">
        <f t="shared" ref="AA30:AA34" si="1">Q30-V30</f>
        <v>6</v>
      </c>
      <c r="AB30" s="779"/>
      <c r="AC30" s="779"/>
      <c r="AD30" s="779"/>
      <c r="AE30" s="780"/>
      <c r="AF30" s="781">
        <v>6</v>
      </c>
      <c r="AG30" s="782"/>
      <c r="AH30" s="782"/>
      <c r="AI30" s="782"/>
      <c r="AJ30" s="783"/>
      <c r="AK30" s="850">
        <v>91</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6</v>
      </c>
      <c r="R31" s="779"/>
      <c r="S31" s="779"/>
      <c r="T31" s="779"/>
      <c r="U31" s="779"/>
      <c r="V31" s="779">
        <v>4</v>
      </c>
      <c r="W31" s="779"/>
      <c r="X31" s="779"/>
      <c r="Y31" s="779"/>
      <c r="Z31" s="779"/>
      <c r="AA31" s="779">
        <f t="shared" si="1"/>
        <v>2</v>
      </c>
      <c r="AB31" s="779"/>
      <c r="AC31" s="779"/>
      <c r="AD31" s="779"/>
      <c r="AE31" s="780"/>
      <c r="AF31" s="781">
        <v>2</v>
      </c>
      <c r="AG31" s="782"/>
      <c r="AH31" s="782"/>
      <c r="AI31" s="782"/>
      <c r="AJ31" s="783"/>
      <c r="AK31" s="850"/>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87</v>
      </c>
      <c r="R32" s="779"/>
      <c r="S32" s="779"/>
      <c r="T32" s="779"/>
      <c r="U32" s="779"/>
      <c r="V32" s="779">
        <v>87</v>
      </c>
      <c r="W32" s="779"/>
      <c r="X32" s="779"/>
      <c r="Y32" s="779"/>
      <c r="Z32" s="779"/>
      <c r="AA32" s="779">
        <f t="shared" si="1"/>
        <v>0</v>
      </c>
      <c r="AB32" s="779"/>
      <c r="AC32" s="779"/>
      <c r="AD32" s="779"/>
      <c r="AE32" s="780"/>
      <c r="AF32" s="781" t="s">
        <v>556</v>
      </c>
      <c r="AG32" s="782"/>
      <c r="AH32" s="782"/>
      <c r="AI32" s="782"/>
      <c r="AJ32" s="783"/>
      <c r="AK32" s="850">
        <v>26</v>
      </c>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203</v>
      </c>
      <c r="R33" s="779"/>
      <c r="S33" s="779"/>
      <c r="T33" s="779"/>
      <c r="U33" s="779"/>
      <c r="V33" s="779">
        <v>212</v>
      </c>
      <c r="W33" s="779"/>
      <c r="X33" s="779"/>
      <c r="Y33" s="779"/>
      <c r="Z33" s="779"/>
      <c r="AA33" s="779">
        <f t="shared" si="1"/>
        <v>-9</v>
      </c>
      <c r="AB33" s="779"/>
      <c r="AC33" s="779"/>
      <c r="AD33" s="779"/>
      <c r="AE33" s="780"/>
      <c r="AF33" s="781">
        <v>466</v>
      </c>
      <c r="AG33" s="782"/>
      <c r="AH33" s="782"/>
      <c r="AI33" s="782"/>
      <c r="AJ33" s="783"/>
      <c r="AK33" s="850"/>
      <c r="AL33" s="851"/>
      <c r="AM33" s="851"/>
      <c r="AN33" s="851"/>
      <c r="AO33" s="851"/>
      <c r="AP33" s="851">
        <v>633</v>
      </c>
      <c r="AQ33" s="851"/>
      <c r="AR33" s="851"/>
      <c r="AS33" s="851"/>
      <c r="AT33" s="851"/>
      <c r="AU33" s="851"/>
      <c r="AV33" s="851"/>
      <c r="AW33" s="851"/>
      <c r="AX33" s="851"/>
      <c r="AY33" s="851"/>
      <c r="AZ33" s="852"/>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275</v>
      </c>
      <c r="R34" s="779"/>
      <c r="S34" s="779"/>
      <c r="T34" s="779"/>
      <c r="U34" s="779"/>
      <c r="V34" s="779">
        <v>275</v>
      </c>
      <c r="W34" s="779"/>
      <c r="X34" s="779"/>
      <c r="Y34" s="779"/>
      <c r="Z34" s="779"/>
      <c r="AA34" s="779">
        <f t="shared" si="1"/>
        <v>0</v>
      </c>
      <c r="AB34" s="779"/>
      <c r="AC34" s="779"/>
      <c r="AD34" s="779"/>
      <c r="AE34" s="780"/>
      <c r="AF34" s="781" t="s">
        <v>556</v>
      </c>
      <c r="AG34" s="782"/>
      <c r="AH34" s="782"/>
      <c r="AI34" s="782"/>
      <c r="AJ34" s="783"/>
      <c r="AK34" s="850">
        <v>190</v>
      </c>
      <c r="AL34" s="851"/>
      <c r="AM34" s="851"/>
      <c r="AN34" s="851"/>
      <c r="AO34" s="851"/>
      <c r="AP34" s="851">
        <v>1924</v>
      </c>
      <c r="AQ34" s="851"/>
      <c r="AR34" s="851"/>
      <c r="AS34" s="851"/>
      <c r="AT34" s="851"/>
      <c r="AU34" s="851">
        <v>1463</v>
      </c>
      <c r="AV34" s="851"/>
      <c r="AW34" s="851"/>
      <c r="AX34" s="851"/>
      <c r="AY34" s="851"/>
      <c r="AZ34" s="852"/>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424</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392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394</v>
      </c>
      <c r="B66" s="761"/>
      <c r="C66" s="761"/>
      <c r="D66" s="761"/>
      <c r="E66" s="761"/>
      <c r="F66" s="761"/>
      <c r="G66" s="761"/>
      <c r="H66" s="761"/>
      <c r="I66" s="761"/>
      <c r="J66" s="761"/>
      <c r="K66" s="761"/>
      <c r="L66" s="761"/>
      <c r="M66" s="761"/>
      <c r="N66" s="761"/>
      <c r="O66" s="761"/>
      <c r="P66" s="762"/>
      <c r="Q66" s="737" t="s">
        <v>395</v>
      </c>
      <c r="R66" s="738"/>
      <c r="S66" s="738"/>
      <c r="T66" s="738"/>
      <c r="U66" s="739"/>
      <c r="V66" s="737" t="s">
        <v>396</v>
      </c>
      <c r="W66" s="738"/>
      <c r="X66" s="738"/>
      <c r="Y66" s="738"/>
      <c r="Z66" s="739"/>
      <c r="AA66" s="737" t="s">
        <v>397</v>
      </c>
      <c r="AB66" s="738"/>
      <c r="AC66" s="738"/>
      <c r="AD66" s="738"/>
      <c r="AE66" s="739"/>
      <c r="AF66" s="872" t="s">
        <v>398</v>
      </c>
      <c r="AG66" s="833"/>
      <c r="AH66" s="833"/>
      <c r="AI66" s="833"/>
      <c r="AJ66" s="873"/>
      <c r="AK66" s="737" t="s">
        <v>399</v>
      </c>
      <c r="AL66" s="761"/>
      <c r="AM66" s="761"/>
      <c r="AN66" s="761"/>
      <c r="AO66" s="762"/>
      <c r="AP66" s="737" t="s">
        <v>400</v>
      </c>
      <c r="AQ66" s="738"/>
      <c r="AR66" s="738"/>
      <c r="AS66" s="738"/>
      <c r="AT66" s="739"/>
      <c r="AU66" s="737" t="s">
        <v>401</v>
      </c>
      <c r="AV66" s="738"/>
      <c r="AW66" s="738"/>
      <c r="AX66" s="738"/>
      <c r="AY66" s="739"/>
      <c r="AZ66" s="737" t="s">
        <v>353</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550</v>
      </c>
      <c r="C68" s="890"/>
      <c r="D68" s="890"/>
      <c r="E68" s="890"/>
      <c r="F68" s="890"/>
      <c r="G68" s="890"/>
      <c r="H68" s="890"/>
      <c r="I68" s="890"/>
      <c r="J68" s="890"/>
      <c r="K68" s="890"/>
      <c r="L68" s="890"/>
      <c r="M68" s="890"/>
      <c r="N68" s="890"/>
      <c r="O68" s="890"/>
      <c r="P68" s="891"/>
      <c r="Q68" s="892">
        <v>5242</v>
      </c>
      <c r="R68" s="886"/>
      <c r="S68" s="886"/>
      <c r="T68" s="886"/>
      <c r="U68" s="886"/>
      <c r="V68" s="886">
        <v>5217</v>
      </c>
      <c r="W68" s="886"/>
      <c r="X68" s="886"/>
      <c r="Y68" s="886"/>
      <c r="Z68" s="886"/>
      <c r="AA68" s="886">
        <v>26</v>
      </c>
      <c r="AB68" s="886"/>
      <c r="AC68" s="886"/>
      <c r="AD68" s="886"/>
      <c r="AE68" s="886"/>
      <c r="AF68" s="886">
        <v>26</v>
      </c>
      <c r="AG68" s="886"/>
      <c r="AH68" s="886"/>
      <c r="AI68" s="886"/>
      <c r="AJ68" s="886"/>
      <c r="AK68" s="886">
        <v>12</v>
      </c>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551</v>
      </c>
      <c r="C69" s="894"/>
      <c r="D69" s="894"/>
      <c r="E69" s="894"/>
      <c r="F69" s="894"/>
      <c r="G69" s="894"/>
      <c r="H69" s="894"/>
      <c r="I69" s="894"/>
      <c r="J69" s="894"/>
      <c r="K69" s="894"/>
      <c r="L69" s="894"/>
      <c r="M69" s="894"/>
      <c r="N69" s="894"/>
      <c r="O69" s="894"/>
      <c r="P69" s="895"/>
      <c r="Q69" s="896">
        <v>14094</v>
      </c>
      <c r="R69" s="851"/>
      <c r="S69" s="851"/>
      <c r="T69" s="851"/>
      <c r="U69" s="851"/>
      <c r="V69" s="851">
        <v>13724</v>
      </c>
      <c r="W69" s="851"/>
      <c r="X69" s="851"/>
      <c r="Y69" s="851"/>
      <c r="Z69" s="851"/>
      <c r="AA69" s="851">
        <f t="shared" ref="AA69" si="2">Q69-V69</f>
        <v>370</v>
      </c>
      <c r="AB69" s="851"/>
      <c r="AC69" s="851"/>
      <c r="AD69" s="851"/>
      <c r="AE69" s="851"/>
      <c r="AF69" s="851">
        <v>370</v>
      </c>
      <c r="AG69" s="851"/>
      <c r="AH69" s="851"/>
      <c r="AI69" s="851"/>
      <c r="AJ69" s="851"/>
      <c r="AK69" s="851">
        <v>40</v>
      </c>
      <c r="AL69" s="851"/>
      <c r="AM69" s="851"/>
      <c r="AN69" s="851"/>
      <c r="AO69" s="851"/>
      <c r="AP69" s="851">
        <v>4401</v>
      </c>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552</v>
      </c>
      <c r="C70" s="894"/>
      <c r="D70" s="894"/>
      <c r="E70" s="894"/>
      <c r="F70" s="894"/>
      <c r="G70" s="894"/>
      <c r="H70" s="894"/>
      <c r="I70" s="894"/>
      <c r="J70" s="894"/>
      <c r="K70" s="894"/>
      <c r="L70" s="894"/>
      <c r="M70" s="894"/>
      <c r="N70" s="894"/>
      <c r="O70" s="894"/>
      <c r="P70" s="895"/>
      <c r="Q70" s="896">
        <v>35</v>
      </c>
      <c r="R70" s="851"/>
      <c r="S70" s="851"/>
      <c r="T70" s="851"/>
      <c r="U70" s="851"/>
      <c r="V70" s="851">
        <v>24</v>
      </c>
      <c r="W70" s="851"/>
      <c r="X70" s="851"/>
      <c r="Y70" s="851"/>
      <c r="Z70" s="851"/>
      <c r="AA70" s="851">
        <f t="shared" ref="AA70:AA71" si="3">Q70-V70</f>
        <v>11</v>
      </c>
      <c r="AB70" s="851"/>
      <c r="AC70" s="851"/>
      <c r="AD70" s="851"/>
      <c r="AE70" s="851"/>
      <c r="AF70" s="851">
        <v>2</v>
      </c>
      <c r="AG70" s="851"/>
      <c r="AH70" s="851"/>
      <c r="AI70" s="851"/>
      <c r="AJ70" s="851"/>
      <c r="AK70" s="851">
        <v>5</v>
      </c>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553</v>
      </c>
      <c r="C71" s="894"/>
      <c r="D71" s="894"/>
      <c r="E71" s="894"/>
      <c r="F71" s="894"/>
      <c r="G71" s="894"/>
      <c r="H71" s="894"/>
      <c r="I71" s="894"/>
      <c r="J71" s="894"/>
      <c r="K71" s="894"/>
      <c r="L71" s="894"/>
      <c r="M71" s="894"/>
      <c r="N71" s="894"/>
      <c r="O71" s="894"/>
      <c r="P71" s="895"/>
      <c r="Q71" s="896">
        <v>203</v>
      </c>
      <c r="R71" s="851"/>
      <c r="S71" s="851"/>
      <c r="T71" s="851"/>
      <c r="U71" s="851"/>
      <c r="V71" s="851">
        <v>125</v>
      </c>
      <c r="W71" s="851"/>
      <c r="X71" s="851"/>
      <c r="Y71" s="851"/>
      <c r="Z71" s="851"/>
      <c r="AA71" s="851">
        <f t="shared" si="3"/>
        <v>78</v>
      </c>
      <c r="AB71" s="851"/>
      <c r="AC71" s="851"/>
      <c r="AD71" s="851"/>
      <c r="AE71" s="851"/>
      <c r="AF71" s="851">
        <v>78</v>
      </c>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402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403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411</v>
      </c>
      <c r="AB109" s="915"/>
      <c r="AC109" s="915"/>
      <c r="AD109" s="915"/>
      <c r="AE109" s="916"/>
      <c r="AF109" s="914" t="s">
        <v>285</v>
      </c>
      <c r="AG109" s="915"/>
      <c r="AH109" s="915"/>
      <c r="AI109" s="915"/>
      <c r="AJ109" s="916"/>
      <c r="AK109" s="914" t="s">
        <v>284</v>
      </c>
      <c r="AL109" s="915"/>
      <c r="AM109" s="915"/>
      <c r="AN109" s="915"/>
      <c r="AO109" s="916"/>
      <c r="AP109" s="914" t="s">
        <v>412</v>
      </c>
      <c r="AQ109" s="915"/>
      <c r="AR109" s="915"/>
      <c r="AS109" s="915"/>
      <c r="AT109" s="917"/>
      <c r="AU109" s="934" t="s">
        <v>410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411</v>
      </c>
      <c r="BR109" s="915"/>
      <c r="BS109" s="915"/>
      <c r="BT109" s="915"/>
      <c r="BU109" s="916"/>
      <c r="BV109" s="914" t="s">
        <v>285</v>
      </c>
      <c r="BW109" s="915"/>
      <c r="BX109" s="915"/>
      <c r="BY109" s="915"/>
      <c r="BZ109" s="916"/>
      <c r="CA109" s="914" t="s">
        <v>284</v>
      </c>
      <c r="CB109" s="915"/>
      <c r="CC109" s="915"/>
      <c r="CD109" s="915"/>
      <c r="CE109" s="916"/>
      <c r="CF109" s="935" t="s">
        <v>412</v>
      </c>
      <c r="CG109" s="935"/>
      <c r="CH109" s="935"/>
      <c r="CI109" s="935"/>
      <c r="CJ109" s="935"/>
      <c r="CK109" s="914" t="s">
        <v>413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411</v>
      </c>
      <c r="DH109" s="915"/>
      <c r="DI109" s="915"/>
      <c r="DJ109" s="915"/>
      <c r="DK109" s="916"/>
      <c r="DL109" s="914" t="s">
        <v>285</v>
      </c>
      <c r="DM109" s="915"/>
      <c r="DN109" s="915"/>
      <c r="DO109" s="915"/>
      <c r="DP109" s="916"/>
      <c r="DQ109" s="914" t="s">
        <v>284</v>
      </c>
      <c r="DR109" s="915"/>
      <c r="DS109" s="915"/>
      <c r="DT109" s="915"/>
      <c r="DU109" s="916"/>
      <c r="DV109" s="914" t="s">
        <v>412</v>
      </c>
      <c r="DW109" s="915"/>
      <c r="DX109" s="915"/>
      <c r="DY109" s="915"/>
      <c r="DZ109" s="917"/>
    </row>
    <row r="110" spans="1:131" s="199" customFormat="1" ht="26.25" customHeight="1" x14ac:dyDescent="0.15">
      <c r="A110" s="918" t="s">
        <v>414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343402</v>
      </c>
      <c r="AB110" s="922"/>
      <c r="AC110" s="922"/>
      <c r="AD110" s="922"/>
      <c r="AE110" s="923"/>
      <c r="AF110" s="924">
        <v>293818</v>
      </c>
      <c r="AG110" s="922"/>
      <c r="AH110" s="922"/>
      <c r="AI110" s="922"/>
      <c r="AJ110" s="923"/>
      <c r="AK110" s="924">
        <v>292176</v>
      </c>
      <c r="AL110" s="922"/>
      <c r="AM110" s="922"/>
      <c r="AN110" s="922"/>
      <c r="AO110" s="923"/>
      <c r="AP110" s="925">
        <v>16.899999999999999</v>
      </c>
      <c r="AQ110" s="926"/>
      <c r="AR110" s="926"/>
      <c r="AS110" s="926"/>
      <c r="AT110" s="927"/>
      <c r="AU110" s="928" t="s">
        <v>61</v>
      </c>
      <c r="AV110" s="929"/>
      <c r="AW110" s="929"/>
      <c r="AX110" s="929"/>
      <c r="AY110" s="929"/>
      <c r="AZ110" s="970" t="s">
        <v>415</v>
      </c>
      <c r="BA110" s="919"/>
      <c r="BB110" s="919"/>
      <c r="BC110" s="919"/>
      <c r="BD110" s="919"/>
      <c r="BE110" s="919"/>
      <c r="BF110" s="919"/>
      <c r="BG110" s="919"/>
      <c r="BH110" s="919"/>
      <c r="BI110" s="919"/>
      <c r="BJ110" s="919"/>
      <c r="BK110" s="919"/>
      <c r="BL110" s="919"/>
      <c r="BM110" s="919"/>
      <c r="BN110" s="919"/>
      <c r="BO110" s="919"/>
      <c r="BP110" s="920"/>
      <c r="BQ110" s="956">
        <v>2939900</v>
      </c>
      <c r="BR110" s="957"/>
      <c r="BS110" s="957"/>
      <c r="BT110" s="957"/>
      <c r="BU110" s="957"/>
      <c r="BV110" s="957">
        <v>2844936</v>
      </c>
      <c r="BW110" s="957"/>
      <c r="BX110" s="957"/>
      <c r="BY110" s="957"/>
      <c r="BZ110" s="957"/>
      <c r="CA110" s="957">
        <v>2708834</v>
      </c>
      <c r="CB110" s="957"/>
      <c r="CC110" s="957"/>
      <c r="CD110" s="957"/>
      <c r="CE110" s="957"/>
      <c r="CF110" s="971">
        <v>156.69999999999999</v>
      </c>
      <c r="CG110" s="972"/>
      <c r="CH110" s="972"/>
      <c r="CI110" s="972"/>
      <c r="CJ110" s="972"/>
      <c r="CK110" s="973" t="s">
        <v>416</v>
      </c>
      <c r="CL110" s="974"/>
      <c r="CM110" s="953" t="s">
        <v>417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419</v>
      </c>
      <c r="AB111" s="964"/>
      <c r="AC111" s="964"/>
      <c r="AD111" s="964"/>
      <c r="AE111" s="965"/>
      <c r="AF111" s="966" t="s">
        <v>419</v>
      </c>
      <c r="AG111" s="964"/>
      <c r="AH111" s="964"/>
      <c r="AI111" s="964"/>
      <c r="AJ111" s="965"/>
      <c r="AK111" s="966" t="s">
        <v>419</v>
      </c>
      <c r="AL111" s="964"/>
      <c r="AM111" s="964"/>
      <c r="AN111" s="964"/>
      <c r="AO111" s="965"/>
      <c r="AP111" s="967" t="s">
        <v>419</v>
      </c>
      <c r="AQ111" s="968"/>
      <c r="AR111" s="968"/>
      <c r="AS111" s="968"/>
      <c r="AT111" s="969"/>
      <c r="AU111" s="930"/>
      <c r="AV111" s="931"/>
      <c r="AW111" s="931"/>
      <c r="AX111" s="931"/>
      <c r="AY111" s="931"/>
      <c r="AZ111" s="979" t="s">
        <v>420</v>
      </c>
      <c r="BA111" s="980"/>
      <c r="BB111" s="980"/>
      <c r="BC111" s="980"/>
      <c r="BD111" s="980"/>
      <c r="BE111" s="980"/>
      <c r="BF111" s="980"/>
      <c r="BG111" s="980"/>
      <c r="BH111" s="980"/>
      <c r="BI111" s="980"/>
      <c r="BJ111" s="980"/>
      <c r="BK111" s="980"/>
      <c r="BL111" s="980"/>
      <c r="BM111" s="980"/>
      <c r="BN111" s="980"/>
      <c r="BO111" s="980"/>
      <c r="BP111" s="981"/>
      <c r="BQ111" s="949" t="s">
        <v>392</v>
      </c>
      <c r="BR111" s="950"/>
      <c r="BS111" s="950"/>
      <c r="BT111" s="950"/>
      <c r="BU111" s="950"/>
      <c r="BV111" s="950" t="s">
        <v>392</v>
      </c>
      <c r="BW111" s="950"/>
      <c r="BX111" s="950"/>
      <c r="BY111" s="950"/>
      <c r="BZ111" s="950"/>
      <c r="CA111" s="950" t="s">
        <v>392</v>
      </c>
      <c r="CB111" s="950"/>
      <c r="CC111" s="950"/>
      <c r="CD111" s="950"/>
      <c r="CE111" s="950"/>
      <c r="CF111" s="944" t="s">
        <v>392</v>
      </c>
      <c r="CG111" s="945"/>
      <c r="CH111" s="945"/>
      <c r="CI111" s="945"/>
      <c r="CJ111" s="945"/>
      <c r="CK111" s="975"/>
      <c r="CL111" s="976"/>
      <c r="CM111" s="946" t="s">
        <v>421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392</v>
      </c>
      <c r="DH111" s="950"/>
      <c r="DI111" s="950"/>
      <c r="DJ111" s="950"/>
      <c r="DK111" s="950"/>
      <c r="DL111" s="950" t="s">
        <v>392</v>
      </c>
      <c r="DM111" s="950"/>
      <c r="DN111" s="950"/>
      <c r="DO111" s="950"/>
      <c r="DP111" s="950"/>
      <c r="DQ111" s="950" t="s">
        <v>392</v>
      </c>
      <c r="DR111" s="950"/>
      <c r="DS111" s="950"/>
      <c r="DT111" s="950"/>
      <c r="DU111" s="950"/>
      <c r="DV111" s="951" t="s">
        <v>392</v>
      </c>
      <c r="DW111" s="951"/>
      <c r="DX111" s="951"/>
      <c r="DY111" s="951"/>
      <c r="DZ111" s="952"/>
    </row>
    <row r="112" spans="1:131" s="199" customFormat="1" ht="26.25" customHeight="1" x14ac:dyDescent="0.15">
      <c r="A112" s="982" t="s">
        <v>422</v>
      </c>
      <c r="B112" s="983"/>
      <c r="C112" s="980" t="s">
        <v>423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392</v>
      </c>
      <c r="AB112" s="989"/>
      <c r="AC112" s="989"/>
      <c r="AD112" s="989"/>
      <c r="AE112" s="990"/>
      <c r="AF112" s="991" t="s">
        <v>392</v>
      </c>
      <c r="AG112" s="989"/>
      <c r="AH112" s="989"/>
      <c r="AI112" s="989"/>
      <c r="AJ112" s="990"/>
      <c r="AK112" s="991" t="s">
        <v>392</v>
      </c>
      <c r="AL112" s="989"/>
      <c r="AM112" s="989"/>
      <c r="AN112" s="989"/>
      <c r="AO112" s="990"/>
      <c r="AP112" s="992" t="s">
        <v>392</v>
      </c>
      <c r="AQ112" s="993"/>
      <c r="AR112" s="993"/>
      <c r="AS112" s="993"/>
      <c r="AT112" s="994"/>
      <c r="AU112" s="930"/>
      <c r="AV112" s="931"/>
      <c r="AW112" s="931"/>
      <c r="AX112" s="931"/>
      <c r="AY112" s="931"/>
      <c r="AZ112" s="979" t="s">
        <v>424</v>
      </c>
      <c r="BA112" s="980"/>
      <c r="BB112" s="980"/>
      <c r="BC112" s="980"/>
      <c r="BD112" s="980"/>
      <c r="BE112" s="980"/>
      <c r="BF112" s="980"/>
      <c r="BG112" s="980"/>
      <c r="BH112" s="980"/>
      <c r="BI112" s="980"/>
      <c r="BJ112" s="980"/>
      <c r="BK112" s="980"/>
      <c r="BL112" s="980"/>
      <c r="BM112" s="980"/>
      <c r="BN112" s="980"/>
      <c r="BO112" s="980"/>
      <c r="BP112" s="981"/>
      <c r="BQ112" s="949">
        <v>2217330</v>
      </c>
      <c r="BR112" s="950"/>
      <c r="BS112" s="950"/>
      <c r="BT112" s="950"/>
      <c r="BU112" s="950"/>
      <c r="BV112" s="950">
        <v>2217608</v>
      </c>
      <c r="BW112" s="950"/>
      <c r="BX112" s="950"/>
      <c r="BY112" s="950"/>
      <c r="BZ112" s="950"/>
      <c r="CA112" s="950">
        <v>2095612</v>
      </c>
      <c r="CB112" s="950"/>
      <c r="CC112" s="950"/>
      <c r="CD112" s="950"/>
      <c r="CE112" s="950"/>
      <c r="CF112" s="944">
        <v>121.2</v>
      </c>
      <c r="CG112" s="945"/>
      <c r="CH112" s="945"/>
      <c r="CI112" s="945"/>
      <c r="CJ112" s="945"/>
      <c r="CK112" s="975"/>
      <c r="CL112" s="976"/>
      <c r="CM112" s="946" t="s">
        <v>425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392</v>
      </c>
      <c r="DH112" s="950"/>
      <c r="DI112" s="950"/>
      <c r="DJ112" s="950"/>
      <c r="DK112" s="950"/>
      <c r="DL112" s="950" t="s">
        <v>392</v>
      </c>
      <c r="DM112" s="950"/>
      <c r="DN112" s="950"/>
      <c r="DO112" s="950"/>
      <c r="DP112" s="950"/>
      <c r="DQ112" s="950" t="s">
        <v>392</v>
      </c>
      <c r="DR112" s="950"/>
      <c r="DS112" s="950"/>
      <c r="DT112" s="950"/>
      <c r="DU112" s="950"/>
      <c r="DV112" s="951" t="s">
        <v>392</v>
      </c>
      <c r="DW112" s="951"/>
      <c r="DX112" s="951"/>
      <c r="DY112" s="951"/>
      <c r="DZ112" s="952"/>
    </row>
    <row r="113" spans="1:130" s="199" customFormat="1" ht="26.25" customHeight="1" x14ac:dyDescent="0.15">
      <c r="A113" s="984"/>
      <c r="B113" s="985"/>
      <c r="C113" s="980" t="s">
        <v>426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153941</v>
      </c>
      <c r="AB113" s="964"/>
      <c r="AC113" s="964"/>
      <c r="AD113" s="964"/>
      <c r="AE113" s="965"/>
      <c r="AF113" s="966">
        <v>160528</v>
      </c>
      <c r="AG113" s="964"/>
      <c r="AH113" s="964"/>
      <c r="AI113" s="964"/>
      <c r="AJ113" s="965"/>
      <c r="AK113" s="966">
        <v>150622</v>
      </c>
      <c r="AL113" s="964"/>
      <c r="AM113" s="964"/>
      <c r="AN113" s="964"/>
      <c r="AO113" s="965"/>
      <c r="AP113" s="967">
        <v>8.6999999999999993</v>
      </c>
      <c r="AQ113" s="968"/>
      <c r="AR113" s="968"/>
      <c r="AS113" s="968"/>
      <c r="AT113" s="969"/>
      <c r="AU113" s="930"/>
      <c r="AV113" s="931"/>
      <c r="AW113" s="931"/>
      <c r="AX113" s="931"/>
      <c r="AY113" s="931"/>
      <c r="AZ113" s="979" t="s">
        <v>427</v>
      </c>
      <c r="BA113" s="980"/>
      <c r="BB113" s="980"/>
      <c r="BC113" s="980"/>
      <c r="BD113" s="980"/>
      <c r="BE113" s="980"/>
      <c r="BF113" s="980"/>
      <c r="BG113" s="980"/>
      <c r="BH113" s="980"/>
      <c r="BI113" s="980"/>
      <c r="BJ113" s="980"/>
      <c r="BK113" s="980"/>
      <c r="BL113" s="980"/>
      <c r="BM113" s="980"/>
      <c r="BN113" s="980"/>
      <c r="BO113" s="980"/>
      <c r="BP113" s="981"/>
      <c r="BQ113" s="949">
        <v>20819</v>
      </c>
      <c r="BR113" s="950"/>
      <c r="BS113" s="950"/>
      <c r="BT113" s="950"/>
      <c r="BU113" s="950"/>
      <c r="BV113" s="950">
        <v>38587</v>
      </c>
      <c r="BW113" s="950"/>
      <c r="BX113" s="950"/>
      <c r="BY113" s="950"/>
      <c r="BZ113" s="950"/>
      <c r="CA113" s="950">
        <v>42823</v>
      </c>
      <c r="CB113" s="950"/>
      <c r="CC113" s="950"/>
      <c r="CD113" s="950"/>
      <c r="CE113" s="950"/>
      <c r="CF113" s="944">
        <v>2.5</v>
      </c>
      <c r="CG113" s="945"/>
      <c r="CH113" s="945"/>
      <c r="CI113" s="945"/>
      <c r="CJ113" s="945"/>
      <c r="CK113" s="975"/>
      <c r="CL113" s="976"/>
      <c r="CM113" s="946" t="s">
        <v>428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392</v>
      </c>
      <c r="DH113" s="989"/>
      <c r="DI113" s="989"/>
      <c r="DJ113" s="989"/>
      <c r="DK113" s="990"/>
      <c r="DL113" s="991" t="s">
        <v>392</v>
      </c>
      <c r="DM113" s="989"/>
      <c r="DN113" s="989"/>
      <c r="DO113" s="989"/>
      <c r="DP113" s="990"/>
      <c r="DQ113" s="991" t="s">
        <v>392</v>
      </c>
      <c r="DR113" s="989"/>
      <c r="DS113" s="989"/>
      <c r="DT113" s="989"/>
      <c r="DU113" s="990"/>
      <c r="DV113" s="992" t="s">
        <v>392</v>
      </c>
      <c r="DW113" s="993"/>
      <c r="DX113" s="993"/>
      <c r="DY113" s="993"/>
      <c r="DZ113" s="994"/>
    </row>
    <row r="114" spans="1:130" s="199" customFormat="1" ht="26.25" customHeight="1" x14ac:dyDescent="0.15">
      <c r="A114" s="984"/>
      <c r="B114" s="985"/>
      <c r="C114" s="980" t="s">
        <v>429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3952</v>
      </c>
      <c r="AB114" s="989"/>
      <c r="AC114" s="989"/>
      <c r="AD114" s="989"/>
      <c r="AE114" s="990"/>
      <c r="AF114" s="991">
        <v>3226</v>
      </c>
      <c r="AG114" s="989"/>
      <c r="AH114" s="989"/>
      <c r="AI114" s="989"/>
      <c r="AJ114" s="990"/>
      <c r="AK114" s="991">
        <v>4223</v>
      </c>
      <c r="AL114" s="989"/>
      <c r="AM114" s="989"/>
      <c r="AN114" s="989"/>
      <c r="AO114" s="990"/>
      <c r="AP114" s="992">
        <v>0.2</v>
      </c>
      <c r="AQ114" s="993"/>
      <c r="AR114" s="993"/>
      <c r="AS114" s="993"/>
      <c r="AT114" s="994"/>
      <c r="AU114" s="930"/>
      <c r="AV114" s="931"/>
      <c r="AW114" s="931"/>
      <c r="AX114" s="931"/>
      <c r="AY114" s="931"/>
      <c r="AZ114" s="979" t="s">
        <v>430</v>
      </c>
      <c r="BA114" s="980"/>
      <c r="BB114" s="980"/>
      <c r="BC114" s="980"/>
      <c r="BD114" s="980"/>
      <c r="BE114" s="980"/>
      <c r="BF114" s="980"/>
      <c r="BG114" s="980"/>
      <c r="BH114" s="980"/>
      <c r="BI114" s="980"/>
      <c r="BJ114" s="980"/>
      <c r="BK114" s="980"/>
      <c r="BL114" s="980"/>
      <c r="BM114" s="980"/>
      <c r="BN114" s="980"/>
      <c r="BO114" s="980"/>
      <c r="BP114" s="981"/>
      <c r="BQ114" s="949">
        <v>1044574</v>
      </c>
      <c r="BR114" s="950"/>
      <c r="BS114" s="950"/>
      <c r="BT114" s="950"/>
      <c r="BU114" s="950"/>
      <c r="BV114" s="950">
        <v>983405</v>
      </c>
      <c r="BW114" s="950"/>
      <c r="BX114" s="950"/>
      <c r="BY114" s="950"/>
      <c r="BZ114" s="950"/>
      <c r="CA114" s="950">
        <v>963340</v>
      </c>
      <c r="CB114" s="950"/>
      <c r="CC114" s="950"/>
      <c r="CD114" s="950"/>
      <c r="CE114" s="950"/>
      <c r="CF114" s="944">
        <v>55.7</v>
      </c>
      <c r="CG114" s="945"/>
      <c r="CH114" s="945"/>
      <c r="CI114" s="945"/>
      <c r="CJ114" s="945"/>
      <c r="CK114" s="975"/>
      <c r="CL114" s="976"/>
      <c r="CM114" s="946" t="s">
        <v>431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392</v>
      </c>
      <c r="DH114" s="989"/>
      <c r="DI114" s="989"/>
      <c r="DJ114" s="989"/>
      <c r="DK114" s="990"/>
      <c r="DL114" s="991" t="s">
        <v>392</v>
      </c>
      <c r="DM114" s="989"/>
      <c r="DN114" s="989"/>
      <c r="DO114" s="989"/>
      <c r="DP114" s="990"/>
      <c r="DQ114" s="991" t="s">
        <v>392</v>
      </c>
      <c r="DR114" s="989"/>
      <c r="DS114" s="989"/>
      <c r="DT114" s="989"/>
      <c r="DU114" s="990"/>
      <c r="DV114" s="992" t="s">
        <v>392</v>
      </c>
      <c r="DW114" s="993"/>
      <c r="DX114" s="993"/>
      <c r="DY114" s="993"/>
      <c r="DZ114" s="994"/>
    </row>
    <row r="115" spans="1:130" s="199" customFormat="1" ht="26.25" customHeight="1" x14ac:dyDescent="0.15">
      <c r="A115" s="984"/>
      <c r="B115" s="985"/>
      <c r="C115" s="980" t="s">
        <v>432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392</v>
      </c>
      <c r="AB115" s="964"/>
      <c r="AC115" s="964"/>
      <c r="AD115" s="964"/>
      <c r="AE115" s="965"/>
      <c r="AF115" s="966" t="s">
        <v>392</v>
      </c>
      <c r="AG115" s="964"/>
      <c r="AH115" s="964"/>
      <c r="AI115" s="964"/>
      <c r="AJ115" s="965"/>
      <c r="AK115" s="966" t="s">
        <v>392</v>
      </c>
      <c r="AL115" s="964"/>
      <c r="AM115" s="964"/>
      <c r="AN115" s="964"/>
      <c r="AO115" s="965"/>
      <c r="AP115" s="967" t="s">
        <v>392</v>
      </c>
      <c r="AQ115" s="968"/>
      <c r="AR115" s="968"/>
      <c r="AS115" s="968"/>
      <c r="AT115" s="969"/>
      <c r="AU115" s="930"/>
      <c r="AV115" s="931"/>
      <c r="AW115" s="931"/>
      <c r="AX115" s="931"/>
      <c r="AY115" s="931"/>
      <c r="AZ115" s="979" t="s">
        <v>433</v>
      </c>
      <c r="BA115" s="980"/>
      <c r="BB115" s="980"/>
      <c r="BC115" s="980"/>
      <c r="BD115" s="980"/>
      <c r="BE115" s="980"/>
      <c r="BF115" s="980"/>
      <c r="BG115" s="980"/>
      <c r="BH115" s="980"/>
      <c r="BI115" s="980"/>
      <c r="BJ115" s="980"/>
      <c r="BK115" s="980"/>
      <c r="BL115" s="980"/>
      <c r="BM115" s="980"/>
      <c r="BN115" s="980"/>
      <c r="BO115" s="980"/>
      <c r="BP115" s="981"/>
      <c r="BQ115" s="949">
        <v>31893</v>
      </c>
      <c r="BR115" s="950"/>
      <c r="BS115" s="950"/>
      <c r="BT115" s="950"/>
      <c r="BU115" s="950"/>
      <c r="BV115" s="950">
        <v>49817</v>
      </c>
      <c r="BW115" s="950"/>
      <c r="BX115" s="950"/>
      <c r="BY115" s="950"/>
      <c r="BZ115" s="950"/>
      <c r="CA115" s="950">
        <v>49458</v>
      </c>
      <c r="CB115" s="950"/>
      <c r="CC115" s="950"/>
      <c r="CD115" s="950"/>
      <c r="CE115" s="950"/>
      <c r="CF115" s="944">
        <v>2.9</v>
      </c>
      <c r="CG115" s="945"/>
      <c r="CH115" s="945"/>
      <c r="CI115" s="945"/>
      <c r="CJ115" s="945"/>
      <c r="CK115" s="975"/>
      <c r="CL115" s="976"/>
      <c r="CM115" s="979" t="s">
        <v>434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392</v>
      </c>
      <c r="DH115" s="989"/>
      <c r="DI115" s="989"/>
      <c r="DJ115" s="989"/>
      <c r="DK115" s="990"/>
      <c r="DL115" s="991" t="s">
        <v>392</v>
      </c>
      <c r="DM115" s="989"/>
      <c r="DN115" s="989"/>
      <c r="DO115" s="989"/>
      <c r="DP115" s="990"/>
      <c r="DQ115" s="991" t="s">
        <v>392</v>
      </c>
      <c r="DR115" s="989"/>
      <c r="DS115" s="989"/>
      <c r="DT115" s="989"/>
      <c r="DU115" s="990"/>
      <c r="DV115" s="992" t="s">
        <v>392</v>
      </c>
      <c r="DW115" s="993"/>
      <c r="DX115" s="993"/>
      <c r="DY115" s="993"/>
      <c r="DZ115" s="994"/>
    </row>
    <row r="116" spans="1:130" s="199" customFormat="1" ht="26.25" customHeight="1" x14ac:dyDescent="0.15">
      <c r="A116" s="986"/>
      <c r="B116" s="987"/>
      <c r="C116" s="995" t="s">
        <v>435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30</v>
      </c>
      <c r="AB116" s="989"/>
      <c r="AC116" s="989"/>
      <c r="AD116" s="989"/>
      <c r="AE116" s="990"/>
      <c r="AF116" s="991" t="s">
        <v>392</v>
      </c>
      <c r="AG116" s="989"/>
      <c r="AH116" s="989"/>
      <c r="AI116" s="989"/>
      <c r="AJ116" s="990"/>
      <c r="AK116" s="991" t="s">
        <v>392</v>
      </c>
      <c r="AL116" s="989"/>
      <c r="AM116" s="989"/>
      <c r="AN116" s="989"/>
      <c r="AO116" s="990"/>
      <c r="AP116" s="992" t="s">
        <v>392</v>
      </c>
      <c r="AQ116" s="993"/>
      <c r="AR116" s="993"/>
      <c r="AS116" s="993"/>
      <c r="AT116" s="994"/>
      <c r="AU116" s="930"/>
      <c r="AV116" s="931"/>
      <c r="AW116" s="931"/>
      <c r="AX116" s="931"/>
      <c r="AY116" s="931"/>
      <c r="AZ116" s="997" t="s">
        <v>436</v>
      </c>
      <c r="BA116" s="998"/>
      <c r="BB116" s="998"/>
      <c r="BC116" s="998"/>
      <c r="BD116" s="998"/>
      <c r="BE116" s="998"/>
      <c r="BF116" s="998"/>
      <c r="BG116" s="998"/>
      <c r="BH116" s="998"/>
      <c r="BI116" s="998"/>
      <c r="BJ116" s="998"/>
      <c r="BK116" s="998"/>
      <c r="BL116" s="998"/>
      <c r="BM116" s="998"/>
      <c r="BN116" s="998"/>
      <c r="BO116" s="998"/>
      <c r="BP116" s="999"/>
      <c r="BQ116" s="949" t="s">
        <v>392</v>
      </c>
      <c r="BR116" s="950"/>
      <c r="BS116" s="950"/>
      <c r="BT116" s="950"/>
      <c r="BU116" s="950"/>
      <c r="BV116" s="950" t="s">
        <v>392</v>
      </c>
      <c r="BW116" s="950"/>
      <c r="BX116" s="950"/>
      <c r="BY116" s="950"/>
      <c r="BZ116" s="950"/>
      <c r="CA116" s="950" t="s">
        <v>392</v>
      </c>
      <c r="CB116" s="950"/>
      <c r="CC116" s="950"/>
      <c r="CD116" s="950"/>
      <c r="CE116" s="950"/>
      <c r="CF116" s="944" t="s">
        <v>392</v>
      </c>
      <c r="CG116" s="945"/>
      <c r="CH116" s="945"/>
      <c r="CI116" s="945"/>
      <c r="CJ116" s="945"/>
      <c r="CK116" s="975"/>
      <c r="CL116" s="976"/>
      <c r="CM116" s="946" t="s">
        <v>437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392</v>
      </c>
      <c r="DH116" s="989"/>
      <c r="DI116" s="989"/>
      <c r="DJ116" s="989"/>
      <c r="DK116" s="990"/>
      <c r="DL116" s="991" t="s">
        <v>392</v>
      </c>
      <c r="DM116" s="989"/>
      <c r="DN116" s="989"/>
      <c r="DO116" s="989"/>
      <c r="DP116" s="990"/>
      <c r="DQ116" s="991" t="s">
        <v>392</v>
      </c>
      <c r="DR116" s="989"/>
      <c r="DS116" s="989"/>
      <c r="DT116" s="989"/>
      <c r="DU116" s="990"/>
      <c r="DV116" s="992" t="s">
        <v>392</v>
      </c>
      <c r="DW116" s="993"/>
      <c r="DX116" s="993"/>
      <c r="DY116" s="993"/>
      <c r="DZ116" s="994"/>
    </row>
    <row r="117" spans="1:130" s="199" customFormat="1" ht="26.25" customHeight="1" x14ac:dyDescent="0.15">
      <c r="A117" s="934"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438</v>
      </c>
      <c r="Z117" s="916"/>
      <c r="AA117" s="1006">
        <v>501325</v>
      </c>
      <c r="AB117" s="1007"/>
      <c r="AC117" s="1007"/>
      <c r="AD117" s="1007"/>
      <c r="AE117" s="1008"/>
      <c r="AF117" s="1009">
        <v>457572</v>
      </c>
      <c r="AG117" s="1007"/>
      <c r="AH117" s="1007"/>
      <c r="AI117" s="1007"/>
      <c r="AJ117" s="1008"/>
      <c r="AK117" s="1009">
        <v>447021</v>
      </c>
      <c r="AL117" s="1007"/>
      <c r="AM117" s="1007"/>
      <c r="AN117" s="1007"/>
      <c r="AO117" s="1008"/>
      <c r="AP117" s="1010"/>
      <c r="AQ117" s="1011"/>
      <c r="AR117" s="1011"/>
      <c r="AS117" s="1011"/>
      <c r="AT117" s="1012"/>
      <c r="AU117" s="930"/>
      <c r="AV117" s="931"/>
      <c r="AW117" s="931"/>
      <c r="AX117" s="931"/>
      <c r="AY117" s="931"/>
      <c r="AZ117" s="997" t="s">
        <v>439</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440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413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411</v>
      </c>
      <c r="AB118" s="915"/>
      <c r="AC118" s="915"/>
      <c r="AD118" s="915"/>
      <c r="AE118" s="916"/>
      <c r="AF118" s="914" t="s">
        <v>285</v>
      </c>
      <c r="AG118" s="915"/>
      <c r="AH118" s="915"/>
      <c r="AI118" s="915"/>
      <c r="AJ118" s="916"/>
      <c r="AK118" s="914" t="s">
        <v>284</v>
      </c>
      <c r="AL118" s="915"/>
      <c r="AM118" s="915"/>
      <c r="AN118" s="915"/>
      <c r="AO118" s="916"/>
      <c r="AP118" s="1001" t="s">
        <v>412</v>
      </c>
      <c r="AQ118" s="1002"/>
      <c r="AR118" s="1002"/>
      <c r="AS118" s="1002"/>
      <c r="AT118" s="1003"/>
      <c r="AU118" s="930"/>
      <c r="AV118" s="931"/>
      <c r="AW118" s="931"/>
      <c r="AX118" s="931"/>
      <c r="AY118" s="931"/>
      <c r="AZ118" s="1004" t="s">
        <v>441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442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416</v>
      </c>
      <c r="B119" s="974"/>
      <c r="C119" s="953" t="s">
        <v>417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168</v>
      </c>
      <c r="BA119" s="230"/>
      <c r="BB119" s="230"/>
      <c r="BC119" s="230"/>
      <c r="BD119" s="230"/>
      <c r="BE119" s="230"/>
      <c r="BF119" s="230"/>
      <c r="BG119" s="230"/>
      <c r="BH119" s="230"/>
      <c r="BI119" s="230"/>
      <c r="BJ119" s="230"/>
      <c r="BK119" s="230"/>
      <c r="BL119" s="230"/>
      <c r="BM119" s="230"/>
      <c r="BN119" s="230"/>
      <c r="BO119" s="1005" t="s">
        <v>443</v>
      </c>
      <c r="BP119" s="1036"/>
      <c r="BQ119" s="1027">
        <v>6254516</v>
      </c>
      <c r="BR119" s="1028"/>
      <c r="BS119" s="1028"/>
      <c r="BT119" s="1028"/>
      <c r="BU119" s="1028"/>
      <c r="BV119" s="1028">
        <v>6134353</v>
      </c>
      <c r="BW119" s="1028"/>
      <c r="BX119" s="1028"/>
      <c r="BY119" s="1028"/>
      <c r="BZ119" s="1028"/>
      <c r="CA119" s="1028">
        <v>5860067</v>
      </c>
      <c r="CB119" s="1028"/>
      <c r="CC119" s="1028"/>
      <c r="CD119" s="1028"/>
      <c r="CE119" s="1028"/>
      <c r="CF119" s="1029"/>
      <c r="CG119" s="1030"/>
      <c r="CH119" s="1030"/>
      <c r="CI119" s="1030"/>
      <c r="CJ119" s="1031"/>
      <c r="CK119" s="977"/>
      <c r="CL119" s="978"/>
      <c r="CM119" s="1032" t="s">
        <v>444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421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445</v>
      </c>
      <c r="AV120" s="1020"/>
      <c r="AW120" s="1020"/>
      <c r="AX120" s="1020"/>
      <c r="AY120" s="1021"/>
      <c r="AZ120" s="970" t="s">
        <v>446</v>
      </c>
      <c r="BA120" s="919"/>
      <c r="BB120" s="919"/>
      <c r="BC120" s="919"/>
      <c r="BD120" s="919"/>
      <c r="BE120" s="919"/>
      <c r="BF120" s="919"/>
      <c r="BG120" s="919"/>
      <c r="BH120" s="919"/>
      <c r="BI120" s="919"/>
      <c r="BJ120" s="919"/>
      <c r="BK120" s="919"/>
      <c r="BL120" s="919"/>
      <c r="BM120" s="919"/>
      <c r="BN120" s="919"/>
      <c r="BO120" s="919"/>
      <c r="BP120" s="920"/>
      <c r="BQ120" s="956">
        <v>1775169</v>
      </c>
      <c r="BR120" s="957"/>
      <c r="BS120" s="957"/>
      <c r="BT120" s="957"/>
      <c r="BU120" s="957"/>
      <c r="BV120" s="957">
        <v>1954302</v>
      </c>
      <c r="BW120" s="957"/>
      <c r="BX120" s="957"/>
      <c r="BY120" s="957"/>
      <c r="BZ120" s="957"/>
      <c r="CA120" s="957">
        <v>1949506</v>
      </c>
      <c r="CB120" s="957"/>
      <c r="CC120" s="957"/>
      <c r="CD120" s="957"/>
      <c r="CE120" s="957"/>
      <c r="CF120" s="971">
        <v>112.8</v>
      </c>
      <c r="CG120" s="972"/>
      <c r="CH120" s="972"/>
      <c r="CI120" s="972"/>
      <c r="CJ120" s="972"/>
      <c r="CK120" s="1037" t="s">
        <v>447</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1718704</v>
      </c>
      <c r="DH120" s="957"/>
      <c r="DI120" s="957"/>
      <c r="DJ120" s="957"/>
      <c r="DK120" s="957"/>
      <c r="DL120" s="957">
        <v>1584893</v>
      </c>
      <c r="DM120" s="957"/>
      <c r="DN120" s="957"/>
      <c r="DO120" s="957"/>
      <c r="DP120" s="957"/>
      <c r="DQ120" s="957">
        <v>1462502</v>
      </c>
      <c r="DR120" s="957"/>
      <c r="DS120" s="957"/>
      <c r="DT120" s="957"/>
      <c r="DU120" s="957"/>
      <c r="DV120" s="958">
        <v>84.6</v>
      </c>
      <c r="DW120" s="958"/>
      <c r="DX120" s="958"/>
      <c r="DY120" s="958"/>
      <c r="DZ120" s="959"/>
    </row>
    <row r="121" spans="1:130" s="199" customFormat="1" ht="26.25" customHeight="1" x14ac:dyDescent="0.15">
      <c r="A121" s="1089"/>
      <c r="B121" s="976"/>
      <c r="C121" s="997" t="s">
        <v>448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449</v>
      </c>
      <c r="BA121" s="980"/>
      <c r="BB121" s="980"/>
      <c r="BC121" s="980"/>
      <c r="BD121" s="980"/>
      <c r="BE121" s="980"/>
      <c r="BF121" s="980"/>
      <c r="BG121" s="980"/>
      <c r="BH121" s="980"/>
      <c r="BI121" s="980"/>
      <c r="BJ121" s="980"/>
      <c r="BK121" s="980"/>
      <c r="BL121" s="980"/>
      <c r="BM121" s="980"/>
      <c r="BN121" s="980"/>
      <c r="BO121" s="980"/>
      <c r="BP121" s="981"/>
      <c r="BQ121" s="949">
        <v>56533</v>
      </c>
      <c r="BR121" s="950"/>
      <c r="BS121" s="950"/>
      <c r="BT121" s="950"/>
      <c r="BU121" s="950"/>
      <c r="BV121" s="950">
        <v>56533</v>
      </c>
      <c r="BW121" s="950"/>
      <c r="BX121" s="950"/>
      <c r="BY121" s="950"/>
      <c r="BZ121" s="950"/>
      <c r="CA121" s="950">
        <v>56533</v>
      </c>
      <c r="CB121" s="950"/>
      <c r="CC121" s="950"/>
      <c r="CD121" s="950"/>
      <c r="CE121" s="950"/>
      <c r="CF121" s="944">
        <v>3.3</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498626</v>
      </c>
      <c r="DH121" s="950"/>
      <c r="DI121" s="950"/>
      <c r="DJ121" s="950"/>
      <c r="DK121" s="950"/>
      <c r="DL121" s="950">
        <v>632715</v>
      </c>
      <c r="DM121" s="950"/>
      <c r="DN121" s="950"/>
      <c r="DO121" s="950"/>
      <c r="DP121" s="950"/>
      <c r="DQ121" s="950">
        <v>633110</v>
      </c>
      <c r="DR121" s="950"/>
      <c r="DS121" s="950"/>
      <c r="DT121" s="950"/>
      <c r="DU121" s="950"/>
      <c r="DV121" s="951">
        <v>36.6</v>
      </c>
      <c r="DW121" s="951"/>
      <c r="DX121" s="951"/>
      <c r="DY121" s="951"/>
      <c r="DZ121" s="952"/>
    </row>
    <row r="122" spans="1:130" s="199" customFormat="1" ht="26.25" customHeight="1" x14ac:dyDescent="0.15">
      <c r="A122" s="1089"/>
      <c r="B122" s="976"/>
      <c r="C122" s="946" t="s">
        <v>431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450</v>
      </c>
      <c r="BA122" s="995"/>
      <c r="BB122" s="995"/>
      <c r="BC122" s="995"/>
      <c r="BD122" s="995"/>
      <c r="BE122" s="995"/>
      <c r="BF122" s="995"/>
      <c r="BG122" s="995"/>
      <c r="BH122" s="995"/>
      <c r="BI122" s="995"/>
      <c r="BJ122" s="995"/>
      <c r="BK122" s="995"/>
      <c r="BL122" s="995"/>
      <c r="BM122" s="995"/>
      <c r="BN122" s="995"/>
      <c r="BO122" s="995"/>
      <c r="BP122" s="996"/>
      <c r="BQ122" s="1027">
        <v>3670120</v>
      </c>
      <c r="BR122" s="1028"/>
      <c r="BS122" s="1028"/>
      <c r="BT122" s="1028"/>
      <c r="BU122" s="1028"/>
      <c r="BV122" s="1028">
        <v>3382231</v>
      </c>
      <c r="BW122" s="1028"/>
      <c r="BX122" s="1028"/>
      <c r="BY122" s="1028"/>
      <c r="BZ122" s="1028"/>
      <c r="CA122" s="1028">
        <v>3276822</v>
      </c>
      <c r="CB122" s="1028"/>
      <c r="CC122" s="1028"/>
      <c r="CD122" s="1028"/>
      <c r="CE122" s="1028"/>
      <c r="CF122" s="1048">
        <v>189.5</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437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168</v>
      </c>
      <c r="BA123" s="230"/>
      <c r="BB123" s="230"/>
      <c r="BC123" s="230"/>
      <c r="BD123" s="230"/>
      <c r="BE123" s="230"/>
      <c r="BF123" s="230"/>
      <c r="BG123" s="230"/>
      <c r="BH123" s="230"/>
      <c r="BI123" s="230"/>
      <c r="BJ123" s="230"/>
      <c r="BK123" s="230"/>
      <c r="BL123" s="230"/>
      <c r="BM123" s="230"/>
      <c r="BN123" s="230"/>
      <c r="BO123" s="1005" t="s">
        <v>451</v>
      </c>
      <c r="BP123" s="1036"/>
      <c r="BQ123" s="1095">
        <v>5501822</v>
      </c>
      <c r="BR123" s="1096"/>
      <c r="BS123" s="1096"/>
      <c r="BT123" s="1096"/>
      <c r="BU123" s="1096"/>
      <c r="BV123" s="1096">
        <v>5393066</v>
      </c>
      <c r="BW123" s="1096"/>
      <c r="BX123" s="1096"/>
      <c r="BY123" s="1096"/>
      <c r="BZ123" s="1096"/>
      <c r="CA123" s="1096">
        <v>5282861</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440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452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45.3</v>
      </c>
      <c r="BR124" s="1058"/>
      <c r="BS124" s="1058"/>
      <c r="BT124" s="1058"/>
      <c r="BU124" s="1058"/>
      <c r="BV124" s="1058">
        <v>41.9</v>
      </c>
      <c r="BW124" s="1058"/>
      <c r="BX124" s="1058"/>
      <c r="BY124" s="1058"/>
      <c r="BZ124" s="1058"/>
      <c r="CA124" s="1058">
        <v>33.299999999999997</v>
      </c>
      <c r="CB124" s="1058"/>
      <c r="CC124" s="1058"/>
      <c r="CD124" s="1058"/>
      <c r="CE124" s="1058"/>
      <c r="CF124" s="1059"/>
      <c r="CG124" s="1060"/>
      <c r="CH124" s="1060"/>
      <c r="CI124" s="1060"/>
      <c r="CJ124" s="1061"/>
      <c r="CK124" s="1043"/>
      <c r="CL124" s="1043"/>
      <c r="CM124" s="1043"/>
      <c r="CN124" s="1043"/>
      <c r="CO124" s="1044"/>
      <c r="CP124" s="1050" t="s">
        <v>453</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442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454</v>
      </c>
      <c r="CL125" s="1038"/>
      <c r="CM125" s="1038"/>
      <c r="CN125" s="1038"/>
      <c r="CO125" s="1039"/>
      <c r="CP125" s="970" t="s">
        <v>455</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444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456</v>
      </c>
      <c r="CQ126" s="980"/>
      <c r="CR126" s="980"/>
      <c r="CS126" s="980"/>
      <c r="CT126" s="980"/>
      <c r="CU126" s="980"/>
      <c r="CV126" s="980"/>
      <c r="CW126" s="980"/>
      <c r="CX126" s="980"/>
      <c r="CY126" s="980"/>
      <c r="CZ126" s="980"/>
      <c r="DA126" s="980"/>
      <c r="DB126" s="980"/>
      <c r="DC126" s="980"/>
      <c r="DD126" s="980"/>
      <c r="DE126" s="980"/>
      <c r="DF126" s="981"/>
      <c r="DG126" s="949">
        <v>31893</v>
      </c>
      <c r="DH126" s="950"/>
      <c r="DI126" s="950"/>
      <c r="DJ126" s="950"/>
      <c r="DK126" s="950"/>
      <c r="DL126" s="950">
        <v>49817</v>
      </c>
      <c r="DM126" s="950"/>
      <c r="DN126" s="950"/>
      <c r="DO126" s="950"/>
      <c r="DP126" s="950"/>
      <c r="DQ126" s="950">
        <v>49458</v>
      </c>
      <c r="DR126" s="950"/>
      <c r="DS126" s="950"/>
      <c r="DT126" s="950"/>
      <c r="DU126" s="950"/>
      <c r="DV126" s="951">
        <v>2.9</v>
      </c>
      <c r="DW126" s="951"/>
      <c r="DX126" s="951"/>
      <c r="DY126" s="951"/>
      <c r="DZ126" s="952"/>
    </row>
    <row r="127" spans="1:130" s="199" customFormat="1" ht="26.25" customHeight="1" x14ac:dyDescent="0.15">
      <c r="A127" s="1090"/>
      <c r="B127" s="978"/>
      <c r="C127" s="1032" t="s">
        <v>457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458</v>
      </c>
      <c r="AY127" s="1063"/>
      <c r="AZ127" s="1063"/>
      <c r="BA127" s="1063"/>
      <c r="BB127" s="1063"/>
      <c r="BC127" s="1063"/>
      <c r="BD127" s="1063"/>
      <c r="BE127" s="1064"/>
      <c r="BF127" s="1065" t="s">
        <v>459</v>
      </c>
      <c r="BG127" s="1063"/>
      <c r="BH127" s="1063"/>
      <c r="BI127" s="1063"/>
      <c r="BJ127" s="1063"/>
      <c r="BK127" s="1063"/>
      <c r="BL127" s="1064"/>
      <c r="BM127" s="1065" t="s">
        <v>460</v>
      </c>
      <c r="BN127" s="1063"/>
      <c r="BO127" s="1063"/>
      <c r="BP127" s="1063"/>
      <c r="BQ127" s="1063"/>
      <c r="BR127" s="1063"/>
      <c r="BS127" s="1064"/>
      <c r="BT127" s="1065" t="s">
        <v>461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462</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463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464</v>
      </c>
      <c r="X128" s="1075"/>
      <c r="Y128" s="1075"/>
      <c r="Z128" s="1076"/>
      <c r="AA128" s="1077" t="s">
        <v>111</v>
      </c>
      <c r="AB128" s="1078"/>
      <c r="AC128" s="1078"/>
      <c r="AD128" s="1078"/>
      <c r="AE128" s="1079"/>
      <c r="AF128" s="1080" t="s">
        <v>111</v>
      </c>
      <c r="AG128" s="1078"/>
      <c r="AH128" s="1078"/>
      <c r="AI128" s="1078"/>
      <c r="AJ128" s="1079"/>
      <c r="AK128" s="1080" t="s">
        <v>111</v>
      </c>
      <c r="AL128" s="1078"/>
      <c r="AM128" s="1078"/>
      <c r="AN128" s="1078"/>
      <c r="AO128" s="1079"/>
      <c r="AP128" s="1081"/>
      <c r="AQ128" s="1082"/>
      <c r="AR128" s="1082"/>
      <c r="AS128" s="1082"/>
      <c r="AT128" s="1083"/>
      <c r="AU128" s="235"/>
      <c r="AV128" s="235"/>
      <c r="AW128" s="235"/>
      <c r="AX128" s="918" t="s">
        <v>465</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466</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467</v>
      </c>
      <c r="X129" s="1104"/>
      <c r="Y129" s="1104"/>
      <c r="Z129" s="1105"/>
      <c r="AA129" s="988">
        <v>2038160</v>
      </c>
      <c r="AB129" s="989"/>
      <c r="AC129" s="989"/>
      <c r="AD129" s="989"/>
      <c r="AE129" s="990"/>
      <c r="AF129" s="991">
        <v>2137666</v>
      </c>
      <c r="AG129" s="989"/>
      <c r="AH129" s="989"/>
      <c r="AI129" s="989"/>
      <c r="AJ129" s="990"/>
      <c r="AK129" s="991">
        <v>2087685</v>
      </c>
      <c r="AL129" s="989"/>
      <c r="AM129" s="989"/>
      <c r="AN129" s="989"/>
      <c r="AO129" s="990"/>
      <c r="AP129" s="1106"/>
      <c r="AQ129" s="1107"/>
      <c r="AR129" s="1107"/>
      <c r="AS129" s="1107"/>
      <c r="AT129" s="1108"/>
      <c r="AU129" s="237"/>
      <c r="AV129" s="237"/>
      <c r="AW129" s="237"/>
      <c r="AX129" s="1097" t="s">
        <v>468</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470</v>
      </c>
      <c r="X130" s="1104"/>
      <c r="Y130" s="1104"/>
      <c r="Z130" s="1105"/>
      <c r="AA130" s="988">
        <v>377045</v>
      </c>
      <c r="AB130" s="989"/>
      <c r="AC130" s="989"/>
      <c r="AD130" s="989"/>
      <c r="AE130" s="990"/>
      <c r="AF130" s="991">
        <v>369952</v>
      </c>
      <c r="AG130" s="989"/>
      <c r="AH130" s="989"/>
      <c r="AI130" s="989"/>
      <c r="AJ130" s="990"/>
      <c r="AK130" s="991">
        <v>358944</v>
      </c>
      <c r="AL130" s="989"/>
      <c r="AM130" s="989"/>
      <c r="AN130" s="989"/>
      <c r="AO130" s="990"/>
      <c r="AP130" s="1106"/>
      <c r="AQ130" s="1107"/>
      <c r="AR130" s="1107"/>
      <c r="AS130" s="1107"/>
      <c r="AT130" s="1108"/>
      <c r="AU130" s="237"/>
      <c r="AV130" s="237"/>
      <c r="AW130" s="237"/>
      <c r="AX130" s="1097" t="s">
        <v>471</v>
      </c>
      <c r="AY130" s="980"/>
      <c r="AZ130" s="980"/>
      <c r="BA130" s="980"/>
      <c r="BB130" s="980"/>
      <c r="BC130" s="980"/>
      <c r="BD130" s="980"/>
      <c r="BE130" s="981"/>
      <c r="BF130" s="1134">
        <v>5.8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472</v>
      </c>
      <c r="X131" s="1142"/>
      <c r="Y131" s="1142"/>
      <c r="Z131" s="1143"/>
      <c r="AA131" s="1035">
        <v>1661115</v>
      </c>
      <c r="AB131" s="1014"/>
      <c r="AC131" s="1014"/>
      <c r="AD131" s="1014"/>
      <c r="AE131" s="1015"/>
      <c r="AF131" s="1013">
        <v>1767714</v>
      </c>
      <c r="AG131" s="1014"/>
      <c r="AH131" s="1014"/>
      <c r="AI131" s="1014"/>
      <c r="AJ131" s="1015"/>
      <c r="AK131" s="1013">
        <v>1728741</v>
      </c>
      <c r="AL131" s="1014"/>
      <c r="AM131" s="1014"/>
      <c r="AN131" s="1014"/>
      <c r="AO131" s="1015"/>
      <c r="AP131" s="1144"/>
      <c r="AQ131" s="1145"/>
      <c r="AR131" s="1145"/>
      <c r="AS131" s="1145"/>
      <c r="AT131" s="1146"/>
      <c r="AU131" s="237"/>
      <c r="AV131" s="237"/>
      <c r="AW131" s="237"/>
      <c r="AX131" s="1116" t="s">
        <v>473</v>
      </c>
      <c r="AY131" s="1067"/>
      <c r="AZ131" s="1067"/>
      <c r="BA131" s="1067"/>
      <c r="BB131" s="1067"/>
      <c r="BC131" s="1067"/>
      <c r="BD131" s="1067"/>
      <c r="BE131" s="1068"/>
      <c r="BF131" s="1117">
        <v>33.299999999999997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475</v>
      </c>
      <c r="W132" s="1127"/>
      <c r="X132" s="1127"/>
      <c r="Y132" s="1127"/>
      <c r="Z132" s="1128"/>
      <c r="AA132" s="1129">
        <v>7.4817216149999997</v>
      </c>
      <c r="AB132" s="1130"/>
      <c r="AC132" s="1130"/>
      <c r="AD132" s="1130"/>
      <c r="AE132" s="1131"/>
      <c r="AF132" s="1132">
        <v>4.9566841689999999</v>
      </c>
      <c r="AG132" s="1130"/>
      <c r="AH132" s="1130"/>
      <c r="AI132" s="1130"/>
      <c r="AJ132" s="1131"/>
      <c r="AK132" s="1132">
        <v>5.0948638339999999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476</v>
      </c>
      <c r="W133" s="1110"/>
      <c r="X133" s="1110"/>
      <c r="Y133" s="1110"/>
      <c r="Z133" s="1111"/>
      <c r="AA133" s="1112">
        <v>10.9</v>
      </c>
      <c r="AB133" s="1113"/>
      <c r="AC133" s="1113"/>
      <c r="AD133" s="1113"/>
      <c r="AE133" s="1114"/>
      <c r="AF133" s="1112">
        <v>7.5</v>
      </c>
      <c r="AG133" s="1113"/>
      <c r="AH133" s="1113"/>
      <c r="AI133" s="1113"/>
      <c r="AJ133" s="1114"/>
      <c r="AK133" s="1112">
        <v>5.8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477</v>
      </c>
      <c r="B5" s="248"/>
      <c r="C5" s="248"/>
      <c r="D5" s="248"/>
      <c r="E5" s="248"/>
      <c r="F5" s="248"/>
      <c r="G5" s="248"/>
      <c r="H5" s="248"/>
      <c r="I5" s="248"/>
      <c r="J5" s="248"/>
      <c r="K5" s="248"/>
      <c r="L5" s="248"/>
      <c r="M5" s="248"/>
      <c r="N5" s="248"/>
      <c r="O5" s="249"/>
    </row>
    <row r="6" spans="1:16" x14ac:dyDescent="0.15">
      <c r="A6" s="250"/>
      <c r="B6" s="246"/>
      <c r="C6" s="246"/>
      <c r="D6" s="246"/>
      <c r="E6" s="246"/>
      <c r="F6" s="246"/>
      <c r="G6" s="251" t="s">
        <v>478</v>
      </c>
      <c r="H6" s="251"/>
      <c r="I6" s="251"/>
      <c r="J6" s="251"/>
      <c r="K6" s="246"/>
      <c r="L6" s="246"/>
      <c r="M6" s="246"/>
      <c r="N6" s="246"/>
    </row>
    <row r="7" spans="1:16" x14ac:dyDescent="0.15">
      <c r="A7" s="250"/>
      <c r="B7" s="246"/>
      <c r="C7" s="246"/>
      <c r="D7" s="246"/>
      <c r="E7" s="246"/>
      <c r="F7" s="246"/>
      <c r="G7" s="253"/>
      <c r="H7" s="254"/>
      <c r="I7" s="254"/>
      <c r="J7" s="255"/>
      <c r="K7" s="1150" t="s">
        <v>479</v>
      </c>
      <c r="L7" s="256"/>
      <c r="M7" s="257" t="s">
        <v>480</v>
      </c>
      <c r="N7" s="258"/>
    </row>
    <row r="8" spans="1:16" x14ac:dyDescent="0.15">
      <c r="A8" s="250"/>
      <c r="B8" s="246"/>
      <c r="C8" s="246"/>
      <c r="D8" s="246"/>
      <c r="E8" s="246"/>
      <c r="F8" s="246"/>
      <c r="G8" s="259"/>
      <c r="H8" s="260"/>
      <c r="I8" s="260"/>
      <c r="J8" s="261"/>
      <c r="K8" s="1151"/>
      <c r="L8" s="262" t="s">
        <v>481</v>
      </c>
      <c r="M8" s="263" t="s">
        <v>482</v>
      </c>
      <c r="N8" s="264" t="s">
        <v>483</v>
      </c>
    </row>
    <row r="9" spans="1:16" x14ac:dyDescent="0.15">
      <c r="A9" s="250"/>
      <c r="B9" s="246"/>
      <c r="C9" s="246"/>
      <c r="D9" s="246"/>
      <c r="E9" s="246"/>
      <c r="F9" s="246"/>
      <c r="G9" s="1152" t="s">
        <v>484</v>
      </c>
      <c r="H9" s="1153"/>
      <c r="I9" s="1153"/>
      <c r="J9" s="1154"/>
      <c r="K9" s="265">
        <v>778164</v>
      </c>
      <c r="L9" s="266">
        <v>136353</v>
      </c>
      <c r="M9" s="267">
        <v>115876</v>
      </c>
      <c r="N9" s="268">
        <v>17.7</v>
      </c>
    </row>
    <row r="10" spans="1:16" x14ac:dyDescent="0.15">
      <c r="A10" s="250"/>
      <c r="B10" s="246"/>
      <c r="C10" s="246"/>
      <c r="D10" s="246"/>
      <c r="E10" s="246"/>
      <c r="F10" s="246"/>
      <c r="G10" s="1152" t="s">
        <v>485</v>
      </c>
      <c r="H10" s="1153"/>
      <c r="I10" s="1153"/>
      <c r="J10" s="1154"/>
      <c r="K10" s="269">
        <v>56617</v>
      </c>
      <c r="L10" s="270">
        <v>9921</v>
      </c>
      <c r="M10" s="271">
        <v>10922</v>
      </c>
      <c r="N10" s="272">
        <v>-9.1999999999999993</v>
      </c>
    </row>
    <row r="11" spans="1:16" ht="13.5" customHeight="1" x14ac:dyDescent="0.15">
      <c r="A11" s="250"/>
      <c r="B11" s="246"/>
      <c r="C11" s="246"/>
      <c r="D11" s="246"/>
      <c r="E11" s="246"/>
      <c r="F11" s="246"/>
      <c r="G11" s="1152" t="s">
        <v>486</v>
      </c>
      <c r="H11" s="1153"/>
      <c r="I11" s="1153"/>
      <c r="J11" s="1154"/>
      <c r="K11" s="269">
        <v>89636</v>
      </c>
      <c r="L11" s="270">
        <v>15706</v>
      </c>
      <c r="M11" s="271">
        <v>18462</v>
      </c>
      <c r="N11" s="272">
        <v>-14.9</v>
      </c>
    </row>
    <row r="12" spans="1:16" ht="13.5" customHeight="1" x14ac:dyDescent="0.15">
      <c r="A12" s="250"/>
      <c r="B12" s="246"/>
      <c r="C12" s="246"/>
      <c r="D12" s="246"/>
      <c r="E12" s="246"/>
      <c r="F12" s="246"/>
      <c r="G12" s="1152" t="s">
        <v>487</v>
      </c>
      <c r="H12" s="1153"/>
      <c r="I12" s="1153"/>
      <c r="J12" s="1154"/>
      <c r="K12" s="269" t="s">
        <v>488</v>
      </c>
      <c r="L12" s="270" t="s">
        <v>488</v>
      </c>
      <c r="M12" s="271">
        <v>746</v>
      </c>
      <c r="N12" s="272" t="s">
        <v>488</v>
      </c>
    </row>
    <row r="13" spans="1:16" ht="13.5" customHeight="1" x14ac:dyDescent="0.15">
      <c r="A13" s="250"/>
      <c r="B13" s="246"/>
      <c r="C13" s="246"/>
      <c r="D13" s="246"/>
      <c r="E13" s="246"/>
      <c r="F13" s="246"/>
      <c r="G13" s="1152" t="s">
        <v>489</v>
      </c>
      <c r="H13" s="1153"/>
      <c r="I13" s="1153"/>
      <c r="J13" s="1154"/>
      <c r="K13" s="269" t="s">
        <v>488</v>
      </c>
      <c r="L13" s="270" t="s">
        <v>488</v>
      </c>
      <c r="M13" s="271" t="s">
        <v>488</v>
      </c>
      <c r="N13" s="272" t="s">
        <v>488</v>
      </c>
    </row>
    <row r="14" spans="1:16" ht="13.5" customHeight="1" x14ac:dyDescent="0.15">
      <c r="A14" s="250"/>
      <c r="B14" s="246"/>
      <c r="C14" s="246"/>
      <c r="D14" s="246"/>
      <c r="E14" s="246"/>
      <c r="F14" s="246"/>
      <c r="G14" s="1152" t="s">
        <v>490</v>
      </c>
      <c r="H14" s="1153"/>
      <c r="I14" s="1153"/>
      <c r="J14" s="1154"/>
      <c r="K14" s="269">
        <v>9991</v>
      </c>
      <c r="L14" s="270">
        <v>1751</v>
      </c>
      <c r="M14" s="271">
        <v>5201</v>
      </c>
      <c r="N14" s="272">
        <v>-66.3</v>
      </c>
    </row>
    <row r="15" spans="1:16" ht="13.5" customHeight="1" x14ac:dyDescent="0.15">
      <c r="A15" s="250"/>
      <c r="B15" s="246"/>
      <c r="C15" s="246"/>
      <c r="D15" s="246"/>
      <c r="E15" s="246"/>
      <c r="F15" s="246"/>
      <c r="G15" s="1152" t="s">
        <v>491</v>
      </c>
      <c r="H15" s="1153"/>
      <c r="I15" s="1153"/>
      <c r="J15" s="1154"/>
      <c r="K15" s="269">
        <v>1262</v>
      </c>
      <c r="L15" s="270">
        <v>221</v>
      </c>
      <c r="M15" s="271">
        <v>2624</v>
      </c>
      <c r="N15" s="272">
        <v>-91.6</v>
      </c>
    </row>
    <row r="16" spans="1:16" x14ac:dyDescent="0.15">
      <c r="A16" s="250"/>
      <c r="B16" s="246"/>
      <c r="C16" s="246"/>
      <c r="D16" s="246"/>
      <c r="E16" s="246"/>
      <c r="F16" s="246"/>
      <c r="G16" s="1155" t="s">
        <v>492</v>
      </c>
      <c r="H16" s="1156"/>
      <c r="I16" s="1156"/>
      <c r="J16" s="1157"/>
      <c r="K16" s="270">
        <v>-81800</v>
      </c>
      <c r="L16" s="270">
        <v>-14333</v>
      </c>
      <c r="M16" s="271">
        <v>-12273</v>
      </c>
      <c r="N16" s="272">
        <v>16.8</v>
      </c>
    </row>
    <row r="17" spans="1:16" x14ac:dyDescent="0.15">
      <c r="A17" s="250"/>
      <c r="B17" s="246"/>
      <c r="C17" s="246"/>
      <c r="D17" s="246"/>
      <c r="E17" s="246"/>
      <c r="F17" s="246"/>
      <c r="G17" s="1155" t="s">
        <v>168</v>
      </c>
      <c r="H17" s="1156"/>
      <c r="I17" s="1156"/>
      <c r="J17" s="1157"/>
      <c r="K17" s="270">
        <v>853870</v>
      </c>
      <c r="L17" s="270">
        <v>149618</v>
      </c>
      <c r="M17" s="271">
        <v>141557</v>
      </c>
      <c r="N17" s="272">
        <v>5.7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493</v>
      </c>
      <c r="H19" s="246"/>
      <c r="I19" s="246"/>
      <c r="J19" s="246"/>
      <c r="K19" s="246"/>
      <c r="L19" s="246"/>
      <c r="M19" s="246"/>
      <c r="N19" s="246"/>
    </row>
    <row r="20" spans="1:16" x14ac:dyDescent="0.15">
      <c r="A20" s="250"/>
      <c r="B20" s="246"/>
      <c r="C20" s="246"/>
      <c r="D20" s="246"/>
      <c r="E20" s="246"/>
      <c r="F20" s="246"/>
      <c r="G20" s="274"/>
      <c r="H20" s="275"/>
      <c r="I20" s="275"/>
      <c r="J20" s="276"/>
      <c r="K20" s="277" t="s">
        <v>494</v>
      </c>
      <c r="L20" s="278" t="s">
        <v>495</v>
      </c>
      <c r="M20" s="279" t="s">
        <v>496</v>
      </c>
      <c r="N20" s="280"/>
    </row>
    <row r="21" spans="1:16" s="286" customFormat="1" x14ac:dyDescent="0.15">
      <c r="A21" s="281"/>
      <c r="B21" s="251"/>
      <c r="C21" s="251"/>
      <c r="D21" s="251"/>
      <c r="E21" s="251"/>
      <c r="F21" s="251"/>
      <c r="G21" s="1147" t="s">
        <v>497</v>
      </c>
      <c r="H21" s="1148"/>
      <c r="I21" s="1148"/>
      <c r="J21" s="1149"/>
      <c r="K21" s="282">
        <v>14.37</v>
      </c>
      <c r="L21" s="283">
        <v>13.44</v>
      </c>
      <c r="M21" s="284">
        <v>0.93</v>
      </c>
      <c r="N21" s="251"/>
      <c r="O21" s="285"/>
      <c r="P21" s="281"/>
    </row>
    <row r="22" spans="1:16" s="286" customFormat="1" x14ac:dyDescent="0.15">
      <c r="A22" s="281"/>
      <c r="B22" s="251"/>
      <c r="C22" s="251"/>
      <c r="D22" s="251"/>
      <c r="E22" s="251"/>
      <c r="F22" s="251"/>
      <c r="G22" s="1147" t="s">
        <v>498</v>
      </c>
      <c r="H22" s="1148"/>
      <c r="I22" s="1148"/>
      <c r="J22" s="1149"/>
      <c r="K22" s="287">
        <v>97.2</v>
      </c>
      <c r="L22" s="288">
        <v>94.9</v>
      </c>
      <c r="M22" s="289">
        <v>2.2999999999999998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501</v>
      </c>
      <c r="H29" s="251"/>
      <c r="I29" s="251"/>
      <c r="J29" s="251"/>
      <c r="K29" s="246"/>
      <c r="L29" s="246"/>
      <c r="M29" s="246"/>
      <c r="N29" s="246"/>
      <c r="O29" s="295"/>
    </row>
    <row r="30" spans="1:16" x14ac:dyDescent="0.15">
      <c r="A30" s="250"/>
      <c r="B30" s="246"/>
      <c r="C30" s="246"/>
      <c r="D30" s="246"/>
      <c r="E30" s="246"/>
      <c r="F30" s="246"/>
      <c r="G30" s="253"/>
      <c r="H30" s="254"/>
      <c r="I30" s="254"/>
      <c r="J30" s="255"/>
      <c r="K30" s="1150" t="s">
        <v>479</v>
      </c>
      <c r="L30" s="256"/>
      <c r="M30" s="257" t="s">
        <v>480</v>
      </c>
      <c r="N30" s="258"/>
    </row>
    <row r="31" spans="1:16" x14ac:dyDescent="0.15">
      <c r="A31" s="250"/>
      <c r="B31" s="246"/>
      <c r="C31" s="246"/>
      <c r="D31" s="246"/>
      <c r="E31" s="246"/>
      <c r="F31" s="246"/>
      <c r="G31" s="259"/>
      <c r="H31" s="260"/>
      <c r="I31" s="260"/>
      <c r="J31" s="261"/>
      <c r="K31" s="1151"/>
      <c r="L31" s="262" t="s">
        <v>481</v>
      </c>
      <c r="M31" s="263" t="s">
        <v>482</v>
      </c>
      <c r="N31" s="264" t="s">
        <v>483</v>
      </c>
    </row>
    <row r="32" spans="1:16" ht="27" customHeight="1" x14ac:dyDescent="0.15">
      <c r="A32" s="250"/>
      <c r="B32" s="246"/>
      <c r="C32" s="246"/>
      <c r="D32" s="246"/>
      <c r="E32" s="246"/>
      <c r="F32" s="246"/>
      <c r="G32" s="1163" t="s">
        <v>502</v>
      </c>
      <c r="H32" s="1164"/>
      <c r="I32" s="1164"/>
      <c r="J32" s="1165"/>
      <c r="K32" s="296">
        <v>292176</v>
      </c>
      <c r="L32" s="296">
        <v>51196</v>
      </c>
      <c r="M32" s="297">
        <v>70006</v>
      </c>
      <c r="N32" s="298">
        <v>-26.9</v>
      </c>
    </row>
    <row r="33" spans="1:16" ht="13.5" customHeight="1" x14ac:dyDescent="0.15">
      <c r="A33" s="250"/>
      <c r="B33" s="246"/>
      <c r="C33" s="246"/>
      <c r="D33" s="246"/>
      <c r="E33" s="246"/>
      <c r="F33" s="246"/>
      <c r="G33" s="1163" t="s">
        <v>503</v>
      </c>
      <c r="H33" s="1164"/>
      <c r="I33" s="1164"/>
      <c r="J33" s="1165"/>
      <c r="K33" s="296" t="s">
        <v>488</v>
      </c>
      <c r="L33" s="296" t="s">
        <v>488</v>
      </c>
      <c r="M33" s="297" t="s">
        <v>488</v>
      </c>
      <c r="N33" s="298" t="s">
        <v>488</v>
      </c>
    </row>
    <row r="34" spans="1:16" ht="27" customHeight="1" x14ac:dyDescent="0.15">
      <c r="A34" s="250"/>
      <c r="B34" s="246"/>
      <c r="C34" s="246"/>
      <c r="D34" s="246"/>
      <c r="E34" s="246"/>
      <c r="F34" s="246"/>
      <c r="G34" s="1163" t="s">
        <v>504</v>
      </c>
      <c r="H34" s="1164"/>
      <c r="I34" s="1164"/>
      <c r="J34" s="1165"/>
      <c r="K34" s="296" t="s">
        <v>488</v>
      </c>
      <c r="L34" s="296" t="s">
        <v>488</v>
      </c>
      <c r="M34" s="297">
        <v>1</v>
      </c>
      <c r="N34" s="298" t="s">
        <v>488</v>
      </c>
    </row>
    <row r="35" spans="1:16" ht="27" customHeight="1" x14ac:dyDescent="0.15">
      <c r="A35" s="250"/>
      <c r="B35" s="246"/>
      <c r="C35" s="246"/>
      <c r="D35" s="246"/>
      <c r="E35" s="246"/>
      <c r="F35" s="246"/>
      <c r="G35" s="1163" t="s">
        <v>505</v>
      </c>
      <c r="H35" s="1164"/>
      <c r="I35" s="1164"/>
      <c r="J35" s="1165"/>
      <c r="K35" s="296">
        <v>150622</v>
      </c>
      <c r="L35" s="296">
        <v>26393</v>
      </c>
      <c r="M35" s="297">
        <v>19095</v>
      </c>
      <c r="N35" s="298">
        <v>38.200000000000003</v>
      </c>
    </row>
    <row r="36" spans="1:16" ht="27" customHeight="1" x14ac:dyDescent="0.15">
      <c r="A36" s="250"/>
      <c r="B36" s="246"/>
      <c r="C36" s="246"/>
      <c r="D36" s="246"/>
      <c r="E36" s="246"/>
      <c r="F36" s="246"/>
      <c r="G36" s="1163" t="s">
        <v>506</v>
      </c>
      <c r="H36" s="1164"/>
      <c r="I36" s="1164"/>
      <c r="J36" s="1165"/>
      <c r="K36" s="296">
        <v>4223</v>
      </c>
      <c r="L36" s="296">
        <v>740</v>
      </c>
      <c r="M36" s="297">
        <v>5066</v>
      </c>
      <c r="N36" s="298">
        <v>-85.4</v>
      </c>
    </row>
    <row r="37" spans="1:16" ht="13.5" customHeight="1" x14ac:dyDescent="0.15">
      <c r="A37" s="250"/>
      <c r="B37" s="246"/>
      <c r="C37" s="246"/>
      <c r="D37" s="246"/>
      <c r="E37" s="246"/>
      <c r="F37" s="246"/>
      <c r="G37" s="1163" t="s">
        <v>507</v>
      </c>
      <c r="H37" s="1164"/>
      <c r="I37" s="1164"/>
      <c r="J37" s="1165"/>
      <c r="K37" s="296" t="s">
        <v>488</v>
      </c>
      <c r="L37" s="296" t="s">
        <v>488</v>
      </c>
      <c r="M37" s="297">
        <v>1361</v>
      </c>
      <c r="N37" s="298" t="s">
        <v>488</v>
      </c>
    </row>
    <row r="38" spans="1:16" ht="27" customHeight="1" x14ac:dyDescent="0.15">
      <c r="A38" s="250"/>
      <c r="B38" s="246"/>
      <c r="C38" s="246"/>
      <c r="D38" s="246"/>
      <c r="E38" s="246"/>
      <c r="F38" s="246"/>
      <c r="G38" s="1166" t="s">
        <v>508</v>
      </c>
      <c r="H38" s="1167"/>
      <c r="I38" s="1167"/>
      <c r="J38" s="1168"/>
      <c r="K38" s="299" t="s">
        <v>488</v>
      </c>
      <c r="L38" s="299" t="s">
        <v>488</v>
      </c>
      <c r="M38" s="300">
        <v>15</v>
      </c>
      <c r="N38" s="301" t="s">
        <v>488</v>
      </c>
      <c r="O38" s="295"/>
    </row>
    <row r="39" spans="1:16" x14ac:dyDescent="0.15">
      <c r="A39" s="250"/>
      <c r="B39" s="246"/>
      <c r="C39" s="246"/>
      <c r="D39" s="246"/>
      <c r="E39" s="246"/>
      <c r="F39" s="246"/>
      <c r="G39" s="1166" t="s">
        <v>509</v>
      </c>
      <c r="H39" s="1167"/>
      <c r="I39" s="1167"/>
      <c r="J39" s="1168"/>
      <c r="K39" s="302" t="s">
        <v>488</v>
      </c>
      <c r="L39" s="302" t="s">
        <v>488</v>
      </c>
      <c r="M39" s="303">
        <v>-2978</v>
      </c>
      <c r="N39" s="304" t="s">
        <v>488</v>
      </c>
      <c r="O39" s="295"/>
    </row>
    <row r="40" spans="1:16" ht="27" customHeight="1" x14ac:dyDescent="0.15">
      <c r="A40" s="250"/>
      <c r="B40" s="246"/>
      <c r="C40" s="246"/>
      <c r="D40" s="246"/>
      <c r="E40" s="246"/>
      <c r="F40" s="246"/>
      <c r="G40" s="1163" t="s">
        <v>510</v>
      </c>
      <c r="H40" s="1164"/>
      <c r="I40" s="1164"/>
      <c r="J40" s="1165"/>
      <c r="K40" s="302">
        <v>-358944</v>
      </c>
      <c r="L40" s="302">
        <v>-62895</v>
      </c>
      <c r="M40" s="303">
        <v>-63538</v>
      </c>
      <c r="N40" s="304">
        <v>-1</v>
      </c>
      <c r="O40" s="295"/>
    </row>
    <row r="41" spans="1:16" x14ac:dyDescent="0.15">
      <c r="A41" s="250"/>
      <c r="B41" s="246"/>
      <c r="C41" s="246"/>
      <c r="D41" s="246"/>
      <c r="E41" s="246"/>
      <c r="F41" s="246"/>
      <c r="G41" s="1169" t="s">
        <v>279</v>
      </c>
      <c r="H41" s="1170"/>
      <c r="I41" s="1170"/>
      <c r="J41" s="1171"/>
      <c r="K41" s="296">
        <v>88077</v>
      </c>
      <c r="L41" s="302">
        <v>15433</v>
      </c>
      <c r="M41" s="303">
        <v>29028</v>
      </c>
      <c r="N41" s="304">
        <v>-46.8</v>
      </c>
      <c r="O41" s="295"/>
    </row>
    <row r="42" spans="1:16" x14ac:dyDescent="0.15">
      <c r="A42" s="250"/>
      <c r="B42" s="246"/>
      <c r="C42" s="246"/>
      <c r="D42" s="246"/>
      <c r="E42" s="246"/>
      <c r="F42" s="246"/>
      <c r="G42" s="305" t="s">
        <v>511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513</v>
      </c>
      <c r="H48" s="310"/>
      <c r="I48" s="310"/>
      <c r="J48" s="310"/>
      <c r="K48" s="310"/>
      <c r="L48" s="310"/>
      <c r="M48" s="311"/>
      <c r="N48" s="310"/>
    </row>
    <row r="49" spans="1:14" ht="13.5" customHeight="1" x14ac:dyDescent="0.15">
      <c r="A49" s="250"/>
      <c r="B49" s="246"/>
      <c r="C49" s="246"/>
      <c r="D49" s="246"/>
      <c r="E49" s="246"/>
      <c r="F49" s="246"/>
      <c r="G49" s="312"/>
      <c r="H49" s="313"/>
      <c r="I49" s="1158" t="s">
        <v>479</v>
      </c>
      <c r="J49" s="1160" t="s">
        <v>514</v>
      </c>
      <c r="K49" s="1161"/>
      <c r="L49" s="1161"/>
      <c r="M49" s="1161"/>
      <c r="N49" s="1162"/>
    </row>
    <row r="50" spans="1:14" x14ac:dyDescent="0.15">
      <c r="A50" s="250"/>
      <c r="B50" s="246"/>
      <c r="C50" s="246"/>
      <c r="D50" s="246"/>
      <c r="E50" s="246"/>
      <c r="F50" s="246"/>
      <c r="G50" s="314"/>
      <c r="H50" s="315"/>
      <c r="I50" s="1159"/>
      <c r="J50" s="316" t="s">
        <v>515</v>
      </c>
      <c r="K50" s="317" t="s">
        <v>516</v>
      </c>
      <c r="L50" s="318" t="s">
        <v>517</v>
      </c>
      <c r="M50" s="319" t="s">
        <v>518</v>
      </c>
      <c r="N50" s="320" t="s">
        <v>519</v>
      </c>
    </row>
    <row r="51" spans="1:14" x14ac:dyDescent="0.15">
      <c r="A51" s="250"/>
      <c r="B51" s="246"/>
      <c r="C51" s="246"/>
      <c r="D51" s="246"/>
      <c r="E51" s="246"/>
      <c r="F51" s="246"/>
      <c r="G51" s="312" t="s">
        <v>520</v>
      </c>
      <c r="H51" s="313"/>
      <c r="I51" s="321">
        <v>722630</v>
      </c>
      <c r="J51" s="322">
        <v>122293</v>
      </c>
      <c r="K51" s="323">
        <v>33.1</v>
      </c>
      <c r="L51" s="324">
        <v>94828</v>
      </c>
      <c r="M51" s="325">
        <v>3.1</v>
      </c>
      <c r="N51" s="326">
        <v>30</v>
      </c>
    </row>
    <row r="52" spans="1:14" x14ac:dyDescent="0.15">
      <c r="A52" s="250"/>
      <c r="B52" s="246"/>
      <c r="C52" s="246"/>
      <c r="D52" s="246"/>
      <c r="E52" s="246"/>
      <c r="F52" s="246"/>
      <c r="G52" s="327"/>
      <c r="H52" s="328" t="s">
        <v>521</v>
      </c>
      <c r="I52" s="329">
        <v>167884</v>
      </c>
      <c r="J52" s="330">
        <v>28412</v>
      </c>
      <c r="K52" s="331">
        <v>-21.1</v>
      </c>
      <c r="L52" s="332">
        <v>55133</v>
      </c>
      <c r="M52" s="333">
        <v>4.9000000000000004</v>
      </c>
      <c r="N52" s="334">
        <v>-26</v>
      </c>
    </row>
    <row r="53" spans="1:14" x14ac:dyDescent="0.15">
      <c r="A53" s="250"/>
      <c r="B53" s="246"/>
      <c r="C53" s="246"/>
      <c r="D53" s="246"/>
      <c r="E53" s="246"/>
      <c r="F53" s="246"/>
      <c r="G53" s="312" t="s">
        <v>522</v>
      </c>
      <c r="H53" s="313"/>
      <c r="I53" s="321">
        <v>806023</v>
      </c>
      <c r="J53" s="322">
        <v>137406</v>
      </c>
      <c r="K53" s="323">
        <v>12.4</v>
      </c>
      <c r="L53" s="324">
        <v>119674</v>
      </c>
      <c r="M53" s="325">
        <v>26.2</v>
      </c>
      <c r="N53" s="326">
        <v>-13.8</v>
      </c>
    </row>
    <row r="54" spans="1:14" x14ac:dyDescent="0.15">
      <c r="A54" s="250"/>
      <c r="B54" s="246"/>
      <c r="C54" s="246"/>
      <c r="D54" s="246"/>
      <c r="E54" s="246"/>
      <c r="F54" s="246"/>
      <c r="G54" s="327"/>
      <c r="H54" s="328" t="s">
        <v>521</v>
      </c>
      <c r="I54" s="329">
        <v>137187</v>
      </c>
      <c r="J54" s="330">
        <v>23387</v>
      </c>
      <c r="K54" s="331">
        <v>-17.7</v>
      </c>
      <c r="L54" s="332">
        <v>57803</v>
      </c>
      <c r="M54" s="333">
        <v>4.8</v>
      </c>
      <c r="N54" s="334">
        <v>-22.5</v>
      </c>
    </row>
    <row r="55" spans="1:14" x14ac:dyDescent="0.15">
      <c r="A55" s="250"/>
      <c r="B55" s="246"/>
      <c r="C55" s="246"/>
      <c r="D55" s="246"/>
      <c r="E55" s="246"/>
      <c r="F55" s="246"/>
      <c r="G55" s="312" t="s">
        <v>523</v>
      </c>
      <c r="H55" s="313"/>
      <c r="I55" s="321">
        <v>693074</v>
      </c>
      <c r="J55" s="322">
        <v>119868</v>
      </c>
      <c r="K55" s="323">
        <v>-12.8</v>
      </c>
      <c r="L55" s="324">
        <v>119685</v>
      </c>
      <c r="M55" s="325">
        <v>0</v>
      </c>
      <c r="N55" s="326">
        <v>-12.8</v>
      </c>
    </row>
    <row r="56" spans="1:14" x14ac:dyDescent="0.15">
      <c r="A56" s="250"/>
      <c r="B56" s="246"/>
      <c r="C56" s="246"/>
      <c r="D56" s="246"/>
      <c r="E56" s="246"/>
      <c r="F56" s="246"/>
      <c r="G56" s="327"/>
      <c r="H56" s="328" t="s">
        <v>521</v>
      </c>
      <c r="I56" s="329">
        <v>517871</v>
      </c>
      <c r="J56" s="330">
        <v>89566</v>
      </c>
      <c r="K56" s="331">
        <v>283</v>
      </c>
      <c r="L56" s="332">
        <v>68464</v>
      </c>
      <c r="M56" s="333">
        <v>18.399999999999999</v>
      </c>
      <c r="N56" s="334">
        <v>264.60000000000002</v>
      </c>
    </row>
    <row r="57" spans="1:14" x14ac:dyDescent="0.15">
      <c r="A57" s="250"/>
      <c r="B57" s="246"/>
      <c r="C57" s="246"/>
      <c r="D57" s="246"/>
      <c r="E57" s="246"/>
      <c r="F57" s="246"/>
      <c r="G57" s="312" t="s">
        <v>524</v>
      </c>
      <c r="H57" s="313"/>
      <c r="I57" s="321">
        <v>351316</v>
      </c>
      <c r="J57" s="322">
        <v>61269</v>
      </c>
      <c r="K57" s="323">
        <v>-48.9</v>
      </c>
      <c r="L57" s="324">
        <v>109920</v>
      </c>
      <c r="M57" s="325">
        <v>-8.1999999999999993</v>
      </c>
      <c r="N57" s="326">
        <v>-40.700000000000003</v>
      </c>
    </row>
    <row r="58" spans="1:14" x14ac:dyDescent="0.15">
      <c r="A58" s="250"/>
      <c r="B58" s="246"/>
      <c r="C58" s="246"/>
      <c r="D58" s="246"/>
      <c r="E58" s="246"/>
      <c r="F58" s="246"/>
      <c r="G58" s="327"/>
      <c r="H58" s="328" t="s">
        <v>521</v>
      </c>
      <c r="I58" s="329">
        <v>113019</v>
      </c>
      <c r="J58" s="330">
        <v>19710</v>
      </c>
      <c r="K58" s="331">
        <v>-78</v>
      </c>
      <c r="L58" s="332">
        <v>62739</v>
      </c>
      <c r="M58" s="333">
        <v>-8.4</v>
      </c>
      <c r="N58" s="334">
        <v>-69.599999999999994</v>
      </c>
    </row>
    <row r="59" spans="1:14" x14ac:dyDescent="0.15">
      <c r="A59" s="250"/>
      <c r="B59" s="246"/>
      <c r="C59" s="246"/>
      <c r="D59" s="246"/>
      <c r="E59" s="246"/>
      <c r="F59" s="246"/>
      <c r="G59" s="312" t="s">
        <v>525</v>
      </c>
      <c r="H59" s="313"/>
      <c r="I59" s="321">
        <v>332679</v>
      </c>
      <c r="J59" s="322">
        <v>58293</v>
      </c>
      <c r="K59" s="323">
        <v>-4.9000000000000004</v>
      </c>
      <c r="L59" s="324">
        <v>119882</v>
      </c>
      <c r="M59" s="325">
        <v>9.1</v>
      </c>
      <c r="N59" s="326">
        <v>-14</v>
      </c>
    </row>
    <row r="60" spans="1:14" x14ac:dyDescent="0.15">
      <c r="A60" s="250"/>
      <c r="B60" s="246"/>
      <c r="C60" s="246"/>
      <c r="D60" s="246"/>
      <c r="E60" s="246"/>
      <c r="F60" s="246"/>
      <c r="G60" s="327"/>
      <c r="H60" s="328" t="s">
        <v>521</v>
      </c>
      <c r="I60" s="335">
        <v>160783</v>
      </c>
      <c r="J60" s="330">
        <v>28173</v>
      </c>
      <c r="K60" s="331">
        <v>42.9</v>
      </c>
      <c r="L60" s="332">
        <v>66481</v>
      </c>
      <c r="M60" s="333">
        <v>6</v>
      </c>
      <c r="N60" s="334">
        <v>36.9</v>
      </c>
    </row>
    <row r="61" spans="1:14" x14ac:dyDescent="0.15">
      <c r="A61" s="250"/>
      <c r="B61" s="246"/>
      <c r="C61" s="246"/>
      <c r="D61" s="246"/>
      <c r="E61" s="246"/>
      <c r="F61" s="246"/>
      <c r="G61" s="312" t="s">
        <v>526</v>
      </c>
      <c r="H61" s="336"/>
      <c r="I61" s="337">
        <v>581144</v>
      </c>
      <c r="J61" s="338">
        <v>99826</v>
      </c>
      <c r="K61" s="339">
        <v>-4.2</v>
      </c>
      <c r="L61" s="340">
        <v>112798</v>
      </c>
      <c r="M61" s="341">
        <v>6</v>
      </c>
      <c r="N61" s="326">
        <v>-10.199999999999999</v>
      </c>
    </row>
    <row r="62" spans="1:14" x14ac:dyDescent="0.15">
      <c r="A62" s="250"/>
      <c r="B62" s="246"/>
      <c r="C62" s="246"/>
      <c r="D62" s="246"/>
      <c r="E62" s="246"/>
      <c r="F62" s="246"/>
      <c r="G62" s="327"/>
      <c r="H62" s="328" t="s">
        <v>521</v>
      </c>
      <c r="I62" s="329">
        <v>219349</v>
      </c>
      <c r="J62" s="330">
        <v>37850</v>
      </c>
      <c r="K62" s="331">
        <v>41.8</v>
      </c>
      <c r="L62" s="332">
        <v>62124</v>
      </c>
      <c r="M62" s="333">
        <v>5.0999999999999996</v>
      </c>
      <c r="N62" s="334">
        <v>36.700000000000003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72" t="s">
        <v>3</v>
      </c>
      <c r="D47" s="1172"/>
      <c r="E47" s="1173"/>
      <c r="F47" s="11">
        <v>42.96</v>
      </c>
      <c r="G47" s="12">
        <v>45.14</v>
      </c>
      <c r="H47" s="12">
        <v>46.46</v>
      </c>
      <c r="I47" s="12">
        <v>51.46</v>
      </c>
      <c r="J47" s="13">
        <v>39.479999999999997</v>
      </c>
    </row>
    <row r="48" spans="2:10" ht="57.75" customHeight="1" x14ac:dyDescent="0.15">
      <c r="B48" s="14"/>
      <c r="C48" s="1174" t="s">
        <v>4</v>
      </c>
      <c r="D48" s="1174"/>
      <c r="E48" s="1175"/>
      <c r="F48" s="15">
        <v>13.25</v>
      </c>
      <c r="G48" s="16">
        <v>13.26</v>
      </c>
      <c r="H48" s="16">
        <v>15.11</v>
      </c>
      <c r="I48" s="16">
        <v>16.47</v>
      </c>
      <c r="J48" s="17">
        <v>13.75</v>
      </c>
    </row>
    <row r="49" spans="2:10" ht="57.75" customHeight="1" thickBot="1" x14ac:dyDescent="0.2">
      <c r="B49" s="18"/>
      <c r="C49" s="1176" t="s">
        <v>5</v>
      </c>
      <c r="D49" s="1176"/>
      <c r="E49" s="1177"/>
      <c r="F49" s="19" t="s">
        <v>533</v>
      </c>
      <c r="G49" s="20">
        <v>2.3199999999999998</v>
      </c>
      <c r="H49" s="20">
        <v>6.79</v>
      </c>
      <c r="I49" s="20">
        <v>9.2200000000000006</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2018-01-24T05:43:01Z</dcterms:created>
  <dcterms:modified xsi:type="dcterms:W3CDTF">2018-11-26T08:36:50Z</dcterms:modified>
  <cp:category/>
</cp:coreProperties>
</file>