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5" yWindow="15" windowWidth="7080" windowHeight="8520" activeTab="0"/>
  </bookViews>
  <sheets>
    <sheet name="9 " sheetId="1" r:id="rId1"/>
  </sheets>
  <definedNames>
    <definedName name="_６２">#REF!</definedName>
    <definedName name="_xlnm.Print_Area" localSheetId="0">'9 '!$A$1:$Y$66</definedName>
  </definedNames>
  <calcPr fullCalcOnLoad="1"/>
</workbook>
</file>

<file path=xl/sharedStrings.xml><?xml version="1.0" encoding="utf-8"?>
<sst xmlns="http://schemas.openxmlformats.org/spreadsheetml/2006/main" count="124" uniqueCount="95">
  <si>
    <t>大和高田市</t>
  </si>
  <si>
    <t>大和郡山市</t>
  </si>
  <si>
    <t>年度及び
市町村別</t>
  </si>
  <si>
    <t>葛城市</t>
  </si>
  <si>
    <t>宇陀市</t>
  </si>
  <si>
    <t xml:space="preserve"> 施　設　普　及　状　況  </t>
  </si>
  <si>
    <t>箇所数</t>
  </si>
  <si>
    <t>自己水源によるもの</t>
  </si>
  <si>
    <t>左記以外のもの</t>
  </si>
  <si>
    <t>(箇所)</t>
  </si>
  <si>
    <t>(人)</t>
  </si>
  <si>
    <t>水　道
普及率</t>
  </si>
  <si>
    <t>飲料水供給施設</t>
  </si>
  <si>
    <t>計画
給水人口</t>
  </si>
  <si>
    <t>現在
給水人口</t>
  </si>
  <si>
    <t>計画１日
最大給水量</t>
  </si>
  <si>
    <t>１日最大
給水量</t>
  </si>
  <si>
    <t>年間
給水量</t>
  </si>
  <si>
    <t>確認時
給水人口</t>
  </si>
  <si>
    <t>(B)+(E)
　+(H)+(K)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</si>
  <si>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</si>
  <si>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</si>
  <si>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</si>
  <si>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</si>
  <si>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</si>
  <si>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</si>
  <si>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</si>
  <si>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</si>
  <si>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</si>
  <si>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</si>
  <si>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</si>
  <si>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(C)+(F)+(I)</t>
  </si>
  <si>
    <t>(L)=(D)+(G)+(J)</t>
  </si>
  <si>
    <t>(L)/(A)</t>
  </si>
  <si>
    <t xml:space="preserve">９.　市　町　村　別　水  道 </t>
  </si>
  <si>
    <t>行政区域内
総人口</t>
  </si>
  <si>
    <t>上水道</t>
  </si>
  <si>
    <t>簡易水道</t>
  </si>
  <si>
    <t>専用水道</t>
  </si>
  <si>
    <t>合計</t>
  </si>
  <si>
    <r>
      <t>（m</t>
    </r>
    <r>
      <rPr>
        <vertAlign val="superscript"/>
        <sz val="8.5"/>
        <rFont val="ＭＳ 明朝"/>
        <family val="1"/>
      </rPr>
      <t>３</t>
    </r>
    <r>
      <rPr>
        <sz val="8.5"/>
        <rFont val="ＭＳ 明朝"/>
        <family val="1"/>
      </rPr>
      <t>）</t>
    </r>
  </si>
  <si>
    <r>
      <t>（千m</t>
    </r>
    <r>
      <rPr>
        <vertAlign val="superscript"/>
        <sz val="8.5"/>
        <rFont val="ＭＳ 明朝"/>
        <family val="1"/>
      </rPr>
      <t>３</t>
    </r>
    <r>
      <rPr>
        <sz val="8.5"/>
        <rFont val="ＭＳ 明朝"/>
        <family val="1"/>
      </rPr>
      <t>）</t>
    </r>
  </si>
  <si>
    <t>(人)</t>
  </si>
  <si>
    <t>（％）</t>
  </si>
  <si>
    <t>（各年度末現在）</t>
  </si>
  <si>
    <t>奈良市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</si>
  <si>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</si>
  <si>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</si>
  <si>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</si>
  <si>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</si>
  <si>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</si>
  <si>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</si>
  <si>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</si>
  <si>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</si>
  <si>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</si>
  <si>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</si>
  <si>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</si>
  <si>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</si>
  <si>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</si>
  <si>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</si>
  <si>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</si>
  <si>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</si>
  <si>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</si>
  <si>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</si>
  <si>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</si>
  <si>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</si>
  <si>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</si>
  <si>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</si>
  <si>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</si>
  <si>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</si>
  <si>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</si>
  <si>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</si>
  <si>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</si>
  <si>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</si>
  <si>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</si>
  <si>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</si>
  <si>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</si>
  <si>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</si>
  <si>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</si>
  <si>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</si>
  <si>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市部計</t>
  </si>
  <si>
    <t>郡部計</t>
  </si>
  <si>
    <t>山辺郡</t>
  </si>
  <si>
    <t>生駒郡</t>
  </si>
  <si>
    <t>磯城郡</t>
  </si>
  <si>
    <t>宇陀郡</t>
  </si>
  <si>
    <t>高市郡</t>
  </si>
  <si>
    <t>北葛城郡</t>
  </si>
  <si>
    <t>吉野郡</t>
  </si>
  <si>
    <t>資料：県地域政策課「奈良県の水道概要」</t>
  </si>
  <si>
    <t>平成27年度</t>
  </si>
  <si>
    <t>28</t>
  </si>
  <si>
    <t>29</t>
  </si>
  <si>
    <t>現在
給水
人口</t>
  </si>
  <si>
    <t>計画
給水
人口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</si>
</sst>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  <numFmt numFmtId="239" formatCode="0.0_);[Red]\(0.0\)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8.5"/>
      <name val="ＭＳ 明朝"/>
      <family val="1"/>
    </font>
    <font>
      <vertAlign val="superscript"/>
      <sz val="8.5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98" fontId="15" fillId="0" borderId="0" xfId="49" applyNumberFormat="1" applyFont="1" applyFill="1" applyBorder="1" applyAlignment="1" applyProtection="1">
      <alignment vertical="center" wrapText="1"/>
      <protection/>
    </xf>
    <xf numFmtId="191" fontId="10" fillId="0" borderId="0" xfId="0" applyNumberFormat="1" applyFont="1" applyFill="1" applyAlignment="1" applyProtection="1">
      <alignment vertical="center" wrapText="1"/>
      <protection/>
    </xf>
    <xf numFmtId="191" fontId="8" fillId="0" borderId="0" xfId="0" applyNumberFormat="1" applyFont="1" applyFill="1" applyAlignment="1" applyProtection="1">
      <alignment vertical="center"/>
      <protection/>
    </xf>
    <xf numFmtId="191" fontId="8" fillId="0" borderId="0" xfId="0" applyNumberFormat="1" applyFont="1" applyFill="1" applyAlignment="1" applyProtection="1">
      <alignment horizontal="right" vertical="center"/>
      <protection/>
    </xf>
    <xf numFmtId="191" fontId="12" fillId="0" borderId="0" xfId="0" applyNumberFormat="1" applyFont="1" applyFill="1" applyAlignment="1" applyProtection="1">
      <alignment vertical="center" wrapText="1"/>
      <protection/>
    </xf>
    <xf numFmtId="191" fontId="12" fillId="0" borderId="0" xfId="0" applyNumberFormat="1" applyFont="1" applyFill="1" applyAlignment="1" applyProtection="1">
      <alignment horizontal="right" vertical="center" wrapText="1"/>
      <protection/>
    </xf>
    <xf numFmtId="191" fontId="12" fillId="0" borderId="0" xfId="0" applyNumberFormat="1" applyFont="1" applyFill="1" applyBorder="1" applyAlignment="1" applyProtection="1">
      <alignment vertical="center" wrapText="1"/>
      <protection/>
    </xf>
    <xf numFmtId="191" fontId="12" fillId="0" borderId="0" xfId="0" applyNumberFormat="1" applyFont="1" applyFill="1" applyBorder="1" applyAlignment="1" applyProtection="1">
      <alignment horizontal="distributed" vertical="center" wrapText="1"/>
      <protection/>
    </xf>
    <xf numFmtId="191" fontId="12" fillId="0" borderId="10" xfId="0" applyNumberFormat="1" applyFont="1" applyFill="1" applyBorder="1" applyAlignment="1" applyProtection="1">
      <alignment horizontal="distributed" vertical="center" wrapText="1"/>
      <protection/>
    </xf>
    <xf numFmtId="191" fontId="16" fillId="0" borderId="11" xfId="0" applyNumberFormat="1" applyFont="1" applyFill="1" applyBorder="1" applyAlignment="1" applyProtection="1">
      <alignment horizontal="center" vertical="center" wrapText="1"/>
      <protection/>
    </xf>
    <xf numFmtId="191" fontId="13" fillId="0" borderId="12" xfId="0" applyNumberFormat="1" applyFont="1" applyFill="1" applyBorder="1" applyAlignment="1" applyProtection="1">
      <alignment horizontal="center" wrapText="1"/>
      <protection/>
    </xf>
    <xf numFmtId="191" fontId="13" fillId="0" borderId="13" xfId="0" applyNumberFormat="1" applyFont="1" applyFill="1" applyBorder="1" applyAlignment="1" applyProtection="1">
      <alignment horizontal="center" wrapText="1"/>
      <protection/>
    </xf>
    <xf numFmtId="224" fontId="13" fillId="0" borderId="12" xfId="0" applyNumberFormat="1" applyFont="1" applyFill="1" applyBorder="1" applyAlignment="1" applyProtection="1">
      <alignment horizontal="center" wrapText="1"/>
      <protection/>
    </xf>
    <xf numFmtId="191" fontId="13" fillId="0" borderId="10" xfId="0" applyNumberFormat="1" applyFont="1" applyFill="1" applyBorder="1" applyAlignment="1" applyProtection="1">
      <alignment horizontal="center" wrapText="1"/>
      <protection/>
    </xf>
    <xf numFmtId="191" fontId="13" fillId="0" borderId="0" xfId="0" applyNumberFormat="1" applyFont="1" applyFill="1" applyAlignment="1" applyProtection="1">
      <alignment horizontal="center" wrapText="1"/>
      <protection/>
    </xf>
    <xf numFmtId="191" fontId="16" fillId="0" borderId="14" xfId="0" applyNumberFormat="1" applyFont="1" applyFill="1" applyBorder="1" applyAlignment="1" applyProtection="1">
      <alignment horizontal="right" vertical="center" wrapText="1"/>
      <protection/>
    </xf>
    <xf numFmtId="224" fontId="16" fillId="0" borderId="15" xfId="0" applyNumberFormat="1" applyFont="1" applyFill="1" applyBorder="1" applyAlignment="1" applyProtection="1">
      <alignment horizontal="right" vertical="center" wrapText="1"/>
      <protection/>
    </xf>
    <xf numFmtId="191" fontId="16" fillId="0" borderId="15" xfId="0" applyNumberFormat="1" applyFont="1" applyFill="1" applyBorder="1" applyAlignment="1" applyProtection="1">
      <alignment horizontal="right" vertical="center" wrapText="1"/>
      <protection/>
    </xf>
    <xf numFmtId="191" fontId="16" fillId="0" borderId="16" xfId="0" applyNumberFormat="1" applyFont="1" applyFill="1" applyBorder="1" applyAlignment="1" applyProtection="1">
      <alignment horizontal="right" vertical="center" wrapText="1"/>
      <protection/>
    </xf>
    <xf numFmtId="191" fontId="16" fillId="0" borderId="0" xfId="0" applyNumberFormat="1" applyFont="1" applyFill="1" applyAlignment="1" applyProtection="1">
      <alignment horizontal="right" vertical="center" wrapText="1"/>
      <protection/>
    </xf>
    <xf numFmtId="191" fontId="12" fillId="0" borderId="0" xfId="0" applyNumberFormat="1" applyFont="1" applyFill="1" applyBorder="1" applyAlignment="1" applyProtection="1">
      <alignment horizontal="right" vertical="center" wrapText="1"/>
      <protection/>
    </xf>
    <xf numFmtId="191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215" fontId="12" fillId="0" borderId="0" xfId="0" applyNumberFormat="1" applyFont="1" applyFill="1" applyBorder="1" applyAlignment="1" applyProtection="1">
      <alignment vertical="center" wrapText="1"/>
      <protection/>
    </xf>
    <xf numFmtId="239" fontId="12" fillId="0" borderId="0" xfId="0" applyNumberFormat="1" applyFont="1" applyFill="1" applyBorder="1" applyAlignment="1" applyProtection="1">
      <alignment vertical="center" wrapText="1"/>
      <protection/>
    </xf>
    <xf numFmtId="177" fontId="12" fillId="0" borderId="0" xfId="0" applyNumberFormat="1" applyFont="1" applyFill="1" applyBorder="1" applyAlignment="1" applyProtection="1">
      <alignment vertical="center" wrapText="1"/>
      <protection/>
    </xf>
    <xf numFmtId="215" fontId="15" fillId="0" borderId="0" xfId="0" applyNumberFormat="1" applyFont="1" applyFill="1" applyBorder="1" applyAlignment="1" applyProtection="1">
      <alignment vertical="center" wrapText="1"/>
      <protection/>
    </xf>
    <xf numFmtId="239" fontId="15" fillId="0" borderId="0" xfId="0" applyNumberFormat="1" applyFont="1" applyFill="1" applyBorder="1" applyAlignment="1" applyProtection="1">
      <alignment vertical="center" wrapText="1"/>
      <protection/>
    </xf>
    <xf numFmtId="191" fontId="15" fillId="0" borderId="0" xfId="0" applyNumberFormat="1" applyFont="1" applyFill="1" applyAlignment="1" applyProtection="1">
      <alignment vertical="center" wrapText="1"/>
      <protection/>
    </xf>
    <xf numFmtId="177" fontId="15" fillId="0" borderId="0" xfId="0" applyNumberFormat="1" applyFont="1" applyFill="1" applyBorder="1" applyAlignment="1" applyProtection="1">
      <alignment vertical="center" wrapText="1"/>
      <protection/>
    </xf>
    <xf numFmtId="215" fontId="12" fillId="0" borderId="0" xfId="0" applyNumberFormat="1" applyFont="1" applyFill="1" applyBorder="1" applyAlignment="1" applyProtection="1">
      <alignment horizontal="right" vertical="center" wrapText="1"/>
      <protection/>
    </xf>
    <xf numFmtId="215" fontId="15" fillId="0" borderId="0" xfId="0" applyNumberFormat="1" applyFont="1" applyFill="1" applyBorder="1" applyAlignment="1" applyProtection="1">
      <alignment horizontal="right" vertical="center" wrapText="1"/>
      <protection/>
    </xf>
    <xf numFmtId="177" fontId="12" fillId="0" borderId="0" xfId="0" applyNumberFormat="1" applyFont="1" applyFill="1" applyBorder="1" applyAlignment="1" applyProtection="1">
      <alignment horizontal="right" vertical="center" wrapText="1"/>
      <protection/>
    </xf>
    <xf numFmtId="177" fontId="15" fillId="0" borderId="0" xfId="0" applyNumberFormat="1" applyFont="1" applyFill="1" applyBorder="1" applyAlignment="1" applyProtection="1">
      <alignment horizontal="right" vertical="center" wrapText="1"/>
      <protection/>
    </xf>
    <xf numFmtId="191" fontId="15" fillId="0" borderId="0" xfId="0" applyNumberFormat="1" applyFont="1" applyFill="1" applyBorder="1" applyAlignment="1" applyProtection="1">
      <alignment vertical="center" wrapText="1"/>
      <protection/>
    </xf>
    <xf numFmtId="213" fontId="12" fillId="0" borderId="0" xfId="0" applyNumberFormat="1" applyFont="1" applyFill="1" applyBorder="1" applyAlignment="1" applyProtection="1">
      <alignment vertical="center" wrapText="1"/>
      <protection/>
    </xf>
    <xf numFmtId="191" fontId="12" fillId="0" borderId="17" xfId="0" applyNumberFormat="1" applyFont="1" applyFill="1" applyBorder="1" applyAlignment="1" applyProtection="1">
      <alignment vertical="center" wrapText="1"/>
      <protection/>
    </xf>
    <xf numFmtId="191" fontId="11" fillId="0" borderId="0" xfId="0" applyNumberFormat="1" applyFont="1" applyFill="1" applyAlignment="1" applyProtection="1">
      <alignment vertical="center" wrapText="1"/>
      <protection/>
    </xf>
    <xf numFmtId="191" fontId="11" fillId="0" borderId="0" xfId="0" applyNumberFormat="1" applyFont="1" applyFill="1" applyBorder="1" applyAlignment="1" applyProtection="1">
      <alignment vertical="center" wrapText="1"/>
      <protection/>
    </xf>
    <xf numFmtId="191" fontId="12" fillId="0" borderId="18" xfId="0" applyNumberFormat="1" applyFont="1" applyFill="1" applyBorder="1" applyAlignment="1" applyProtection="1">
      <alignment horizontal="right" vertical="center" wrapText="1"/>
      <protection/>
    </xf>
    <xf numFmtId="191" fontId="12" fillId="0" borderId="17" xfId="0" applyNumberFormat="1" applyFont="1" applyFill="1" applyBorder="1" applyAlignment="1" applyProtection="1">
      <alignment horizontal="distributed" vertical="center" wrapText="1"/>
      <protection/>
    </xf>
    <xf numFmtId="191" fontId="12" fillId="0" borderId="19" xfId="0" applyNumberFormat="1" applyFont="1" applyFill="1" applyBorder="1" applyAlignment="1" applyProtection="1">
      <alignment horizontal="distributed" vertical="center" wrapText="1"/>
      <protection/>
    </xf>
    <xf numFmtId="191" fontId="12" fillId="0" borderId="0" xfId="0" applyNumberFormat="1" applyFont="1" applyFill="1" applyBorder="1" applyAlignment="1" applyProtection="1">
      <alignment horizontal="distributed" vertical="center" wrapText="1"/>
      <protection/>
    </xf>
    <xf numFmtId="191" fontId="12" fillId="0" borderId="10" xfId="0" applyNumberFormat="1" applyFont="1" applyFill="1" applyBorder="1" applyAlignment="1" applyProtection="1">
      <alignment horizontal="distributed" vertical="center" wrapText="1"/>
      <protection/>
    </xf>
    <xf numFmtId="191" fontId="12" fillId="0" borderId="20" xfId="0" applyNumberFormat="1" applyFont="1" applyFill="1" applyBorder="1" applyAlignment="1" applyProtection="1">
      <alignment horizontal="distributed" vertical="center" wrapText="1"/>
      <protection/>
    </xf>
    <xf numFmtId="191" fontId="12" fillId="0" borderId="16" xfId="0" applyNumberFormat="1" applyFont="1" applyFill="1" applyBorder="1" applyAlignment="1" applyProtection="1">
      <alignment horizontal="distributed" vertical="center" wrapText="1"/>
      <protection/>
    </xf>
    <xf numFmtId="191" fontId="12" fillId="0" borderId="21" xfId="0" applyNumberFormat="1" applyFont="1" applyFill="1" applyBorder="1" applyAlignment="1" applyProtection="1">
      <alignment horizontal="distributed" vertical="center" wrapText="1"/>
      <protection/>
    </xf>
    <xf numFmtId="191" fontId="12" fillId="0" borderId="13" xfId="0" applyNumberFormat="1" applyFont="1" applyFill="1" applyBorder="1" applyAlignment="1" applyProtection="1">
      <alignment horizontal="distributed" vertical="center" wrapText="1"/>
      <protection/>
    </xf>
    <xf numFmtId="191" fontId="12" fillId="0" borderId="22" xfId="0" applyNumberFormat="1" applyFont="1" applyFill="1" applyBorder="1" applyAlignment="1" applyProtection="1">
      <alignment horizontal="distributed" vertical="center" wrapText="1" indent="4"/>
      <protection/>
    </xf>
    <xf numFmtId="191" fontId="12" fillId="0" borderId="17" xfId="0" applyNumberFormat="1" applyFont="1" applyFill="1" applyBorder="1" applyAlignment="1" applyProtection="1">
      <alignment horizontal="distributed" vertical="center" wrapText="1" indent="4"/>
      <protection/>
    </xf>
    <xf numFmtId="191" fontId="12" fillId="0" borderId="19" xfId="0" applyNumberFormat="1" applyFont="1" applyFill="1" applyBorder="1" applyAlignment="1" applyProtection="1">
      <alignment horizontal="distributed" vertical="center" wrapText="1" indent="4"/>
      <protection/>
    </xf>
    <xf numFmtId="191" fontId="12" fillId="0" borderId="15" xfId="0" applyNumberFormat="1" applyFont="1" applyFill="1" applyBorder="1" applyAlignment="1" applyProtection="1">
      <alignment horizontal="distributed" vertical="center" wrapText="1" indent="4"/>
      <protection/>
    </xf>
    <xf numFmtId="191" fontId="12" fillId="0" borderId="20" xfId="0" applyNumberFormat="1" applyFont="1" applyFill="1" applyBorder="1" applyAlignment="1" applyProtection="1">
      <alignment horizontal="distributed" vertical="center" wrapText="1" indent="4"/>
      <protection/>
    </xf>
    <xf numFmtId="191" fontId="12" fillId="0" borderId="16" xfId="0" applyNumberFormat="1" applyFont="1" applyFill="1" applyBorder="1" applyAlignment="1" applyProtection="1">
      <alignment horizontal="distributed" vertical="center" wrapText="1" indent="4"/>
      <protection/>
    </xf>
    <xf numFmtId="191" fontId="12" fillId="0" borderId="22" xfId="0" applyNumberFormat="1" applyFont="1" applyFill="1" applyBorder="1" applyAlignment="1" applyProtection="1">
      <alignment horizontal="distributed" vertical="center" wrapText="1" indent="1"/>
      <protection/>
    </xf>
    <xf numFmtId="191" fontId="12" fillId="0" borderId="17" xfId="0" applyNumberFormat="1" applyFont="1" applyFill="1" applyBorder="1" applyAlignment="1" applyProtection="1">
      <alignment horizontal="distributed" vertical="center" wrapText="1" indent="1"/>
      <protection/>
    </xf>
    <xf numFmtId="191" fontId="12" fillId="0" borderId="15" xfId="0" applyNumberFormat="1" applyFont="1" applyFill="1" applyBorder="1" applyAlignment="1" applyProtection="1">
      <alignment horizontal="distributed" vertical="center" wrapText="1" indent="1"/>
      <protection/>
    </xf>
    <xf numFmtId="191" fontId="12" fillId="0" borderId="20" xfId="0" applyNumberFormat="1" applyFont="1" applyFill="1" applyBorder="1" applyAlignment="1" applyProtection="1">
      <alignment horizontal="distributed" vertical="center" wrapText="1" indent="1"/>
      <protection/>
    </xf>
    <xf numFmtId="191" fontId="12" fillId="0" borderId="23" xfId="0" applyNumberFormat="1" applyFont="1" applyFill="1" applyBorder="1" applyAlignment="1" applyProtection="1">
      <alignment horizontal="distributed" vertical="center" wrapText="1" indent="3"/>
      <protection/>
    </xf>
    <xf numFmtId="191" fontId="12" fillId="0" borderId="24" xfId="0" applyNumberFormat="1" applyFont="1" applyFill="1" applyBorder="1" applyAlignment="1" applyProtection="1">
      <alignment horizontal="distributed" vertical="center" wrapText="1" indent="3"/>
      <protection/>
    </xf>
    <xf numFmtId="191" fontId="12" fillId="0" borderId="22" xfId="0" applyNumberFormat="1" applyFont="1" applyFill="1" applyBorder="1" applyAlignment="1" applyProtection="1">
      <alignment horizontal="distributed" vertical="center" wrapText="1" indent="2"/>
      <protection/>
    </xf>
    <xf numFmtId="191" fontId="12" fillId="0" borderId="17" xfId="0" applyNumberFormat="1" applyFont="1" applyFill="1" applyBorder="1" applyAlignment="1" applyProtection="1">
      <alignment horizontal="distributed" vertical="center" wrapText="1" indent="2"/>
      <protection/>
    </xf>
    <xf numFmtId="191" fontId="12" fillId="0" borderId="19" xfId="0" applyNumberFormat="1" applyFont="1" applyFill="1" applyBorder="1" applyAlignment="1" applyProtection="1">
      <alignment horizontal="distributed" vertical="center" wrapText="1" indent="2"/>
      <protection/>
    </xf>
    <xf numFmtId="191" fontId="12" fillId="0" borderId="15" xfId="0" applyNumberFormat="1" applyFont="1" applyFill="1" applyBorder="1" applyAlignment="1" applyProtection="1">
      <alignment horizontal="distributed" vertical="center" wrapText="1" indent="2"/>
      <protection/>
    </xf>
    <xf numFmtId="191" fontId="12" fillId="0" borderId="20" xfId="0" applyNumberFormat="1" applyFont="1" applyFill="1" applyBorder="1" applyAlignment="1" applyProtection="1">
      <alignment horizontal="distributed" vertical="center" wrapText="1" indent="2"/>
      <protection/>
    </xf>
    <xf numFmtId="191" fontId="12" fillId="0" borderId="16" xfId="0" applyNumberFormat="1" applyFont="1" applyFill="1" applyBorder="1" applyAlignment="1" applyProtection="1">
      <alignment horizontal="distributed" vertical="center" wrapText="1" indent="2"/>
      <protection/>
    </xf>
    <xf numFmtId="191" fontId="12" fillId="0" borderId="21" xfId="0" applyNumberFormat="1" applyFont="1" applyFill="1" applyBorder="1" applyAlignment="1" applyProtection="1">
      <alignment horizontal="center" vertical="center" wrapText="1"/>
      <protection/>
    </xf>
    <xf numFmtId="191" fontId="12" fillId="0" borderId="13" xfId="0" applyNumberFormat="1" applyFont="1" applyFill="1" applyBorder="1" applyAlignment="1" applyProtection="1">
      <alignment horizontal="center" vertical="center" wrapText="1"/>
      <protection/>
    </xf>
    <xf numFmtId="191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191" fontId="12" fillId="0" borderId="27" xfId="0" applyNumberFormat="1" applyFont="1" applyFill="1" applyBorder="1" applyAlignment="1" applyProtection="1">
      <alignment horizontal="distributed" vertical="center" wrapText="1" indent="1"/>
      <protection/>
    </xf>
    <xf numFmtId="191" fontId="12" fillId="0" borderId="25" xfId="0" applyNumberFormat="1" applyFont="1" applyFill="1" applyBorder="1" applyAlignment="1" applyProtection="1">
      <alignment horizontal="distributed" vertical="center" wrapText="1" indent="1"/>
      <protection/>
    </xf>
    <xf numFmtId="191" fontId="12" fillId="0" borderId="26" xfId="0" applyNumberFormat="1" applyFont="1" applyFill="1" applyBorder="1" applyAlignment="1" applyProtection="1">
      <alignment horizontal="distributed" vertical="center" wrapText="1" indent="1"/>
      <protection/>
    </xf>
    <xf numFmtId="191" fontId="16" fillId="0" borderId="11" xfId="0" applyNumberFormat="1" applyFont="1" applyFill="1" applyBorder="1" applyAlignment="1" applyProtection="1">
      <alignment horizontal="center" vertical="center" wrapText="1"/>
      <protection/>
    </xf>
    <xf numFmtId="191" fontId="16" fillId="0" borderId="13" xfId="0" applyNumberFormat="1" applyFont="1" applyFill="1" applyBorder="1" applyAlignment="1" applyProtection="1">
      <alignment horizontal="center" vertical="center" wrapText="1"/>
      <protection/>
    </xf>
    <xf numFmtId="191" fontId="16" fillId="0" borderId="11" xfId="0" applyNumberFormat="1" applyFont="1" applyFill="1" applyBorder="1" applyAlignment="1" applyProtection="1">
      <alignment horizontal="distributed" vertical="center" wrapText="1"/>
      <protection/>
    </xf>
    <xf numFmtId="191" fontId="16" fillId="0" borderId="13" xfId="0" applyNumberFormat="1" applyFont="1" applyFill="1" applyBorder="1" applyAlignment="1" applyProtection="1">
      <alignment horizontal="distributed" vertical="center" wrapText="1"/>
      <protection/>
    </xf>
    <xf numFmtId="191" fontId="16" fillId="0" borderId="28" xfId="0" applyNumberFormat="1" applyFont="1" applyFill="1" applyBorder="1" applyAlignment="1" applyProtection="1">
      <alignment horizontal="distributed" vertical="center" wrapText="1"/>
      <protection/>
    </xf>
    <xf numFmtId="191" fontId="16" fillId="0" borderId="12" xfId="0" applyNumberFormat="1" applyFont="1" applyFill="1" applyBorder="1" applyAlignment="1" applyProtection="1">
      <alignment horizontal="distributed" vertical="center" wrapText="1"/>
      <protection/>
    </xf>
    <xf numFmtId="191" fontId="16" fillId="0" borderId="29" xfId="0" applyNumberFormat="1" applyFont="1" applyFill="1" applyBorder="1" applyAlignment="1" applyProtection="1">
      <alignment horizontal="center" vertical="center" wrapText="1"/>
      <protection/>
    </xf>
    <xf numFmtId="191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distributed" vertical="center" wrapText="1"/>
      <protection/>
    </xf>
    <xf numFmtId="0" fontId="16" fillId="0" borderId="13" xfId="0" applyFont="1" applyFill="1" applyBorder="1" applyAlignment="1" applyProtection="1">
      <alignment horizontal="distributed" vertical="center" wrapText="1"/>
      <protection/>
    </xf>
    <xf numFmtId="191" fontId="13" fillId="0" borderId="13" xfId="0" applyNumberFormat="1" applyFont="1" applyFill="1" applyBorder="1" applyAlignment="1" applyProtection="1">
      <alignment horizontal="left" wrapText="1"/>
      <protection/>
    </xf>
    <xf numFmtId="191" fontId="16" fillId="0" borderId="28" xfId="0" applyNumberFormat="1" applyFont="1" applyFill="1" applyBorder="1" applyAlignment="1" applyProtection="1">
      <alignment horizontal="center" vertical="center" wrapText="1"/>
      <protection/>
    </xf>
    <xf numFmtId="191" fontId="16" fillId="0" borderId="12" xfId="0" applyNumberFormat="1" applyFont="1" applyFill="1" applyBorder="1" applyAlignment="1" applyProtection="1">
      <alignment horizontal="center" vertical="center" wrapText="1"/>
      <protection/>
    </xf>
    <xf numFmtId="191" fontId="12" fillId="0" borderId="30" xfId="0" applyNumberFormat="1" applyFont="1" applyFill="1" applyBorder="1" applyAlignment="1" applyProtection="1">
      <alignment horizontal="center" vertical="center" wrapText="1"/>
      <protection/>
    </xf>
    <xf numFmtId="191" fontId="12" fillId="0" borderId="29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191" fontId="15" fillId="0" borderId="0" xfId="0" applyNumberFormat="1" applyFont="1" applyFill="1" applyBorder="1" applyAlignment="1" applyProtection="1">
      <alignment horizontal="distributed" vertical="center" wrapText="1"/>
      <protection/>
    </xf>
    <xf numFmtId="191" fontId="15" fillId="0" borderId="10" xfId="0" applyNumberFormat="1" applyFont="1" applyFill="1" applyBorder="1" applyAlignment="1" applyProtection="1">
      <alignment horizontal="distributed" vertical="center" wrapText="1"/>
      <protection/>
    </xf>
    <xf numFmtId="191" fontId="12" fillId="0" borderId="17" xfId="0" applyNumberFormat="1" applyFont="1" applyFill="1" applyBorder="1" applyAlignment="1" applyProtection="1">
      <alignment horizontal="left" vertical="center" wrapText="1"/>
      <protection/>
    </xf>
    <xf numFmtId="191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view="pageBreakPreview" zoomScale="115" zoomScaleNormal="75" zoomScaleSheetLayoutView="115" zoomScalePageLayoutView="0" workbookViewId="0" topLeftCell="A1">
      <pane xSplit="2" ySplit="9" topLeftCell="R5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64" sqref="V64"/>
    </sheetView>
  </sheetViews>
  <sheetFormatPr defaultColWidth="8.796875" defaultRowHeight="15"/>
  <cols>
    <col min="1" max="1" width="2" style="38" customWidth="1"/>
    <col min="2" max="2" width="8.69921875" style="38" customWidth="1"/>
    <col min="3" max="3" width="8.8984375" style="38" customWidth="1"/>
    <col min="4" max="4" width="5.19921875" style="38" customWidth="1"/>
    <col min="5" max="7" width="8.09765625" style="38" customWidth="1"/>
    <col min="8" max="8" width="7.59765625" style="39" customWidth="1"/>
    <col min="9" max="9" width="7" style="38" customWidth="1"/>
    <col min="10" max="10" width="5.19921875" style="38" customWidth="1"/>
    <col min="11" max="12" width="6.8984375" style="38" customWidth="1"/>
    <col min="13" max="13" width="5.09765625" style="38" customWidth="1"/>
    <col min="14" max="15" width="6.59765625" style="38" customWidth="1"/>
    <col min="16" max="16" width="5.09765625" style="38" customWidth="1"/>
    <col min="17" max="17" width="6.8984375" style="38" customWidth="1"/>
    <col min="18" max="18" width="6.59765625" style="38" customWidth="1"/>
    <col min="19" max="19" width="7.3984375" style="38" customWidth="1"/>
    <col min="20" max="20" width="8.09765625" style="38" customWidth="1"/>
    <col min="21" max="21" width="10.59765625" style="38" customWidth="1"/>
    <col min="22" max="22" width="5.5" style="38" customWidth="1"/>
    <col min="23" max="23" width="5.09765625" style="38" customWidth="1"/>
    <col min="24" max="25" width="5.19921875" style="38" bestFit="1" customWidth="1"/>
    <col min="26" max="16384" width="9" style="38" customWidth="1"/>
  </cols>
  <sheetData>
    <row r="1" spans="3:25" s="2" customFormat="1" ht="18.75">
      <c r="C1" s="3"/>
      <c r="D1" s="3"/>
      <c r="E1" s="3"/>
      <c r="F1" s="3"/>
      <c r="G1" s="3"/>
      <c r="H1" s="3"/>
      <c r="I1" s="3"/>
      <c r="J1" s="3"/>
      <c r="K1" s="3"/>
      <c r="L1" s="4" t="s">
        <v>34</v>
      </c>
      <c r="M1" s="3" t="s">
        <v>5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7:25" s="5" customFormat="1" ht="14.25" customHeight="1" thickBot="1">
      <c r="G2" s="6"/>
      <c r="H2" s="7"/>
      <c r="V2" s="40" t="s">
        <v>44</v>
      </c>
      <c r="W2" s="40"/>
      <c r="X2" s="40"/>
      <c r="Y2" s="40"/>
    </row>
    <row r="3" spans="1:25" s="5" customFormat="1" ht="15" customHeight="1">
      <c r="A3" s="41" t="s">
        <v>2</v>
      </c>
      <c r="B3" s="42"/>
      <c r="C3" s="47" t="s">
        <v>35</v>
      </c>
      <c r="D3" s="49" t="s">
        <v>36</v>
      </c>
      <c r="E3" s="50"/>
      <c r="F3" s="50"/>
      <c r="G3" s="50"/>
      <c r="H3" s="50"/>
      <c r="I3" s="51"/>
      <c r="J3" s="55" t="s">
        <v>37</v>
      </c>
      <c r="K3" s="56"/>
      <c r="L3" s="56"/>
      <c r="M3" s="59" t="s">
        <v>38</v>
      </c>
      <c r="N3" s="59"/>
      <c r="O3" s="59"/>
      <c r="P3" s="59"/>
      <c r="Q3" s="59"/>
      <c r="R3" s="60"/>
      <c r="S3" s="61" t="s">
        <v>39</v>
      </c>
      <c r="T3" s="62"/>
      <c r="U3" s="63"/>
      <c r="V3" s="67" t="s">
        <v>11</v>
      </c>
      <c r="W3" s="55" t="s">
        <v>12</v>
      </c>
      <c r="X3" s="56"/>
      <c r="Y3" s="56"/>
    </row>
    <row r="4" spans="1:25" s="5" customFormat="1" ht="12.75" customHeight="1">
      <c r="A4" s="43"/>
      <c r="B4" s="44"/>
      <c r="C4" s="48"/>
      <c r="D4" s="52"/>
      <c r="E4" s="53"/>
      <c r="F4" s="53"/>
      <c r="G4" s="53"/>
      <c r="H4" s="53"/>
      <c r="I4" s="54"/>
      <c r="J4" s="57"/>
      <c r="K4" s="58"/>
      <c r="L4" s="58"/>
      <c r="M4" s="69" t="s">
        <v>7</v>
      </c>
      <c r="N4" s="70"/>
      <c r="O4" s="71"/>
      <c r="P4" s="72" t="s">
        <v>8</v>
      </c>
      <c r="Q4" s="73"/>
      <c r="R4" s="74"/>
      <c r="S4" s="64"/>
      <c r="T4" s="65"/>
      <c r="U4" s="66"/>
      <c r="V4" s="68"/>
      <c r="W4" s="57"/>
      <c r="X4" s="58"/>
      <c r="Y4" s="58"/>
    </row>
    <row r="5" spans="1:25" s="5" customFormat="1" ht="12.75" customHeight="1">
      <c r="A5" s="43"/>
      <c r="B5" s="44"/>
      <c r="C5" s="48"/>
      <c r="D5" s="75" t="s">
        <v>6</v>
      </c>
      <c r="E5" s="77" t="s">
        <v>13</v>
      </c>
      <c r="F5" s="77" t="s">
        <v>14</v>
      </c>
      <c r="G5" s="79" t="s">
        <v>15</v>
      </c>
      <c r="H5" s="77" t="s">
        <v>16</v>
      </c>
      <c r="I5" s="77" t="s">
        <v>17</v>
      </c>
      <c r="J5" s="75" t="s">
        <v>6</v>
      </c>
      <c r="K5" s="77" t="s">
        <v>13</v>
      </c>
      <c r="L5" s="79" t="s">
        <v>14</v>
      </c>
      <c r="M5" s="81" t="s">
        <v>6</v>
      </c>
      <c r="N5" s="77" t="s">
        <v>18</v>
      </c>
      <c r="O5" s="77" t="s">
        <v>14</v>
      </c>
      <c r="P5" s="75" t="s">
        <v>6</v>
      </c>
      <c r="Q5" s="77" t="s">
        <v>18</v>
      </c>
      <c r="R5" s="77" t="s">
        <v>14</v>
      </c>
      <c r="S5" s="10" t="s">
        <v>6</v>
      </c>
      <c r="T5" s="83" t="s">
        <v>13</v>
      </c>
      <c r="U5" s="77" t="s">
        <v>14</v>
      </c>
      <c r="V5" s="68"/>
      <c r="W5" s="75" t="s">
        <v>6</v>
      </c>
      <c r="X5" s="75" t="s">
        <v>94</v>
      </c>
      <c r="Y5" s="86" t="s">
        <v>93</v>
      </c>
    </row>
    <row r="6" spans="1:25" s="5" customFormat="1" ht="12.75" customHeight="1">
      <c r="A6" s="43"/>
      <c r="B6" s="44"/>
      <c r="C6" s="48"/>
      <c r="D6" s="76"/>
      <c r="E6" s="78"/>
      <c r="F6" s="78"/>
      <c r="G6" s="80"/>
      <c r="H6" s="78"/>
      <c r="I6" s="78"/>
      <c r="J6" s="76"/>
      <c r="K6" s="78"/>
      <c r="L6" s="80"/>
      <c r="M6" s="82"/>
      <c r="N6" s="78"/>
      <c r="O6" s="78"/>
      <c r="P6" s="76"/>
      <c r="Q6" s="78"/>
      <c r="R6" s="78"/>
      <c r="S6" s="85" t="s">
        <v>19</v>
      </c>
      <c r="T6" s="84"/>
      <c r="U6" s="78"/>
      <c r="V6" s="68"/>
      <c r="W6" s="76"/>
      <c r="X6" s="76"/>
      <c r="Y6" s="87"/>
    </row>
    <row r="7" spans="1:25" s="15" customFormat="1" ht="11.25" customHeight="1">
      <c r="A7" s="43"/>
      <c r="B7" s="44"/>
      <c r="C7" s="11" t="s">
        <v>20</v>
      </c>
      <c r="D7" s="12" t="s">
        <v>21</v>
      </c>
      <c r="E7" s="12" t="s">
        <v>22</v>
      </c>
      <c r="F7" s="12" t="s">
        <v>23</v>
      </c>
      <c r="G7" s="13"/>
      <c r="H7" s="12"/>
      <c r="I7" s="11"/>
      <c r="J7" s="12" t="s">
        <v>24</v>
      </c>
      <c r="K7" s="12" t="s">
        <v>25</v>
      </c>
      <c r="L7" s="11" t="s">
        <v>26</v>
      </c>
      <c r="M7" s="14" t="s">
        <v>27</v>
      </c>
      <c r="N7" s="12" t="s">
        <v>28</v>
      </c>
      <c r="O7" s="12" t="s">
        <v>29</v>
      </c>
      <c r="P7" s="12" t="s">
        <v>30</v>
      </c>
      <c r="Q7" s="12"/>
      <c r="R7" s="12"/>
      <c r="S7" s="85"/>
      <c r="T7" s="11" t="s">
        <v>31</v>
      </c>
      <c r="U7" s="11" t="s">
        <v>32</v>
      </c>
      <c r="V7" s="12" t="s">
        <v>33</v>
      </c>
      <c r="W7" s="76"/>
      <c r="X7" s="76"/>
      <c r="Y7" s="87"/>
    </row>
    <row r="8" spans="1:25" s="20" customFormat="1" ht="13.5" customHeight="1">
      <c r="A8" s="45"/>
      <c r="B8" s="46"/>
      <c r="C8" s="16" t="s">
        <v>10</v>
      </c>
      <c r="D8" s="16" t="s">
        <v>9</v>
      </c>
      <c r="E8" s="16" t="s">
        <v>10</v>
      </c>
      <c r="F8" s="16" t="s">
        <v>10</v>
      </c>
      <c r="G8" s="17" t="s">
        <v>40</v>
      </c>
      <c r="H8" s="16" t="s">
        <v>40</v>
      </c>
      <c r="I8" s="18" t="s">
        <v>41</v>
      </c>
      <c r="J8" s="16" t="s">
        <v>9</v>
      </c>
      <c r="K8" s="16" t="s">
        <v>10</v>
      </c>
      <c r="L8" s="18" t="s">
        <v>10</v>
      </c>
      <c r="M8" s="19" t="s">
        <v>9</v>
      </c>
      <c r="N8" s="16" t="s">
        <v>10</v>
      </c>
      <c r="O8" s="16" t="s">
        <v>10</v>
      </c>
      <c r="P8" s="16" t="s">
        <v>9</v>
      </c>
      <c r="Q8" s="16" t="s">
        <v>10</v>
      </c>
      <c r="R8" s="16" t="s">
        <v>10</v>
      </c>
      <c r="S8" s="16" t="s">
        <v>9</v>
      </c>
      <c r="T8" s="16" t="s">
        <v>10</v>
      </c>
      <c r="U8" s="18" t="s">
        <v>42</v>
      </c>
      <c r="V8" s="18" t="s">
        <v>43</v>
      </c>
      <c r="W8" s="16" t="s">
        <v>9</v>
      </c>
      <c r="X8" s="16" t="s">
        <v>10</v>
      </c>
      <c r="Y8" s="18" t="s">
        <v>10</v>
      </c>
    </row>
    <row r="9" spans="1:25" s="5" customFormat="1" ht="2.25" customHeight="1">
      <c r="A9" s="88"/>
      <c r="B9" s="89"/>
      <c r="C9" s="21"/>
      <c r="D9" s="22"/>
      <c r="E9" s="22"/>
      <c r="F9" s="22"/>
      <c r="G9" s="21"/>
      <c r="H9" s="21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  <c r="U9" s="21"/>
      <c r="V9" s="21"/>
      <c r="W9" s="22"/>
      <c r="X9" s="22"/>
      <c r="Y9" s="22"/>
    </row>
    <row r="10" spans="1:25" s="5" customFormat="1" ht="15" customHeight="1">
      <c r="A10" s="90" t="s">
        <v>90</v>
      </c>
      <c r="B10" s="91"/>
      <c r="C10" s="24">
        <v>1365152</v>
      </c>
      <c r="D10" s="24">
        <v>33</v>
      </c>
      <c r="E10" s="24">
        <v>1539520</v>
      </c>
      <c r="F10" s="24">
        <v>1321440</v>
      </c>
      <c r="G10" s="24">
        <v>779402</v>
      </c>
      <c r="H10" s="24">
        <v>485556</v>
      </c>
      <c r="I10" s="24">
        <v>154793</v>
      </c>
      <c r="J10" s="24">
        <v>98</v>
      </c>
      <c r="K10" s="24">
        <v>61656</v>
      </c>
      <c r="L10" s="24">
        <v>34449</v>
      </c>
      <c r="M10" s="24">
        <v>5</v>
      </c>
      <c r="N10" s="24">
        <v>581</v>
      </c>
      <c r="O10" s="24">
        <v>159</v>
      </c>
      <c r="P10" s="24">
        <v>56</v>
      </c>
      <c r="Q10" s="24">
        <v>33397</v>
      </c>
      <c r="R10" s="24">
        <v>15689</v>
      </c>
      <c r="S10" s="24">
        <v>192</v>
      </c>
      <c r="T10" s="24">
        <v>1601757</v>
      </c>
      <c r="U10" s="24">
        <v>1356048</v>
      </c>
      <c r="V10" s="25">
        <v>99.3</v>
      </c>
      <c r="W10" s="26">
        <v>41</v>
      </c>
      <c r="X10" s="26">
        <v>3012</v>
      </c>
      <c r="Y10" s="26">
        <v>1397</v>
      </c>
    </row>
    <row r="11" spans="1:25" s="5" customFormat="1" ht="15" customHeight="1">
      <c r="A11" s="90" t="s">
        <v>91</v>
      </c>
      <c r="B11" s="91"/>
      <c r="C11" s="24">
        <v>1351143</v>
      </c>
      <c r="D11" s="24">
        <v>33</v>
      </c>
      <c r="E11" s="24">
        <v>1535310</v>
      </c>
      <c r="F11" s="24">
        <v>1306777</v>
      </c>
      <c r="G11" s="24">
        <v>777856</v>
      </c>
      <c r="H11" s="24">
        <v>492880</v>
      </c>
      <c r="I11" s="24">
        <v>153019</v>
      </c>
      <c r="J11" s="24">
        <v>93</v>
      </c>
      <c r="K11" s="24">
        <v>61353</v>
      </c>
      <c r="L11" s="24">
        <v>33103</v>
      </c>
      <c r="M11" s="24">
        <v>5</v>
      </c>
      <c r="N11" s="24">
        <v>581</v>
      </c>
      <c r="O11" s="24">
        <v>159</v>
      </c>
      <c r="P11" s="24">
        <v>56</v>
      </c>
      <c r="Q11" s="24">
        <v>33397</v>
      </c>
      <c r="R11" s="24">
        <v>15617</v>
      </c>
      <c r="S11" s="24">
        <v>187</v>
      </c>
      <c r="T11" s="24">
        <v>1597244</v>
      </c>
      <c r="U11" s="24">
        <v>1340039</v>
      </c>
      <c r="V11" s="25">
        <v>99.17817729137478</v>
      </c>
      <c r="W11" s="26">
        <v>31</v>
      </c>
      <c r="X11" s="26">
        <v>2354</v>
      </c>
      <c r="Y11" s="26">
        <v>1134</v>
      </c>
    </row>
    <row r="12" spans="1:25" s="29" customFormat="1" ht="15" customHeight="1">
      <c r="A12" s="92" t="s">
        <v>92</v>
      </c>
      <c r="B12" s="93"/>
      <c r="C12" s="27">
        <f>C14+C29</f>
        <v>1342913</v>
      </c>
      <c r="D12" s="27">
        <f aca="true" t="shared" si="0" ref="D12:Y12">D14+D29</f>
        <v>33</v>
      </c>
      <c r="E12" s="27">
        <f t="shared" si="0"/>
        <v>1519192</v>
      </c>
      <c r="F12" s="27">
        <f t="shared" si="0"/>
        <v>1314909</v>
      </c>
      <c r="G12" s="27">
        <f t="shared" si="0"/>
        <v>767196</v>
      </c>
      <c r="H12" s="27">
        <f t="shared" si="0"/>
        <v>478549</v>
      </c>
      <c r="I12" s="27">
        <f t="shared" si="0"/>
        <v>154462</v>
      </c>
      <c r="J12" s="27">
        <f t="shared" si="0"/>
        <v>20</v>
      </c>
      <c r="K12" s="27">
        <f t="shared" si="0"/>
        <v>22993</v>
      </c>
      <c r="L12" s="27">
        <f t="shared" si="0"/>
        <v>15920</v>
      </c>
      <c r="M12" s="27">
        <f t="shared" si="0"/>
        <v>5</v>
      </c>
      <c r="N12" s="27">
        <f t="shared" si="0"/>
        <v>581</v>
      </c>
      <c r="O12" s="27">
        <f t="shared" si="0"/>
        <v>156</v>
      </c>
      <c r="P12" s="27">
        <f t="shared" si="0"/>
        <v>55</v>
      </c>
      <c r="Q12" s="27">
        <f t="shared" si="0"/>
        <v>73497</v>
      </c>
      <c r="R12" s="27">
        <f t="shared" si="0"/>
        <v>16201</v>
      </c>
      <c r="S12" s="27">
        <f>S14+S29</f>
        <v>113</v>
      </c>
      <c r="T12" s="27">
        <f t="shared" si="0"/>
        <v>1542766</v>
      </c>
      <c r="U12" s="27">
        <f t="shared" si="0"/>
        <v>1330985</v>
      </c>
      <c r="V12" s="28">
        <f>U12/C12*100</f>
        <v>99.11178162695573</v>
      </c>
      <c r="W12" s="27">
        <f t="shared" si="0"/>
        <v>7</v>
      </c>
      <c r="X12" s="27">
        <f t="shared" si="0"/>
        <v>500</v>
      </c>
      <c r="Y12" s="27">
        <f t="shared" si="0"/>
        <v>178</v>
      </c>
    </row>
    <row r="13" spans="1:25" s="5" customFormat="1" ht="2.25" customHeight="1">
      <c r="A13" s="43"/>
      <c r="B13" s="4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7"/>
      <c r="N13" s="27"/>
      <c r="O13" s="27"/>
      <c r="P13" s="27"/>
      <c r="Q13" s="27"/>
      <c r="R13" s="27"/>
      <c r="S13" s="27"/>
      <c r="T13" s="27"/>
      <c r="U13" s="27"/>
      <c r="V13" s="28"/>
      <c r="W13" s="30"/>
      <c r="X13" s="30"/>
      <c r="Y13" s="30"/>
    </row>
    <row r="14" spans="1:25" s="29" customFormat="1" ht="15" customHeight="1">
      <c r="A14" s="94" t="s">
        <v>80</v>
      </c>
      <c r="B14" s="95"/>
      <c r="C14" s="27">
        <f>SUM(C16:C27)</f>
        <v>1066223</v>
      </c>
      <c r="D14" s="27">
        <f aca="true" t="shared" si="1" ref="D14:Y14">SUM(D16:D27)</f>
        <v>14</v>
      </c>
      <c r="E14" s="27">
        <f t="shared" si="1"/>
        <v>1194170</v>
      </c>
      <c r="F14" s="27">
        <f t="shared" si="1"/>
        <v>1056112</v>
      </c>
      <c r="G14" s="27">
        <f t="shared" si="1"/>
        <v>609715</v>
      </c>
      <c r="H14" s="27">
        <f t="shared" si="1"/>
        <v>380149</v>
      </c>
      <c r="I14" s="27">
        <f t="shared" si="1"/>
        <v>123972</v>
      </c>
      <c r="J14" s="27">
        <f t="shared" si="1"/>
        <v>3</v>
      </c>
      <c r="K14" s="27">
        <f t="shared" si="1"/>
        <v>2505</v>
      </c>
      <c r="L14" s="27">
        <f t="shared" si="1"/>
        <v>1566</v>
      </c>
      <c r="M14" s="27">
        <f t="shared" si="1"/>
        <v>2</v>
      </c>
      <c r="N14" s="27">
        <f t="shared" si="1"/>
        <v>150</v>
      </c>
      <c r="O14" s="27">
        <f t="shared" si="1"/>
        <v>150</v>
      </c>
      <c r="P14" s="27">
        <f t="shared" si="1"/>
        <v>48</v>
      </c>
      <c r="Q14" s="27">
        <f t="shared" si="1"/>
        <v>65202</v>
      </c>
      <c r="R14" s="27">
        <f t="shared" si="1"/>
        <v>12859</v>
      </c>
      <c r="S14" s="27">
        <f>SUM(S16:S27)</f>
        <v>67</v>
      </c>
      <c r="T14" s="27">
        <f t="shared" si="1"/>
        <v>1196825</v>
      </c>
      <c r="U14" s="27">
        <f t="shared" si="1"/>
        <v>1057828</v>
      </c>
      <c r="V14" s="28">
        <f>U14/C14*100</f>
        <v>99.21264125797323</v>
      </c>
      <c r="W14" s="27">
        <f t="shared" si="1"/>
        <v>1</v>
      </c>
      <c r="X14" s="27">
        <f t="shared" si="1"/>
        <v>70</v>
      </c>
      <c r="Y14" s="27">
        <f t="shared" si="1"/>
        <v>26</v>
      </c>
    </row>
    <row r="15" spans="1:25" s="5" customFormat="1" ht="2.25" customHeight="1">
      <c r="A15" s="43"/>
      <c r="B15" s="4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26"/>
      <c r="X15" s="26"/>
      <c r="Y15" s="26"/>
    </row>
    <row r="16" spans="1:25" s="5" customFormat="1" ht="15" customHeight="1">
      <c r="A16" s="43" t="s">
        <v>45</v>
      </c>
      <c r="B16" s="44"/>
      <c r="C16" s="24">
        <v>355989</v>
      </c>
      <c r="D16" s="24">
        <v>2</v>
      </c>
      <c r="E16" s="24">
        <v>405700</v>
      </c>
      <c r="F16" s="24">
        <v>353488</v>
      </c>
      <c r="G16" s="24">
        <v>250610</v>
      </c>
      <c r="H16" s="24">
        <v>131115</v>
      </c>
      <c r="I16" s="24">
        <v>43873</v>
      </c>
      <c r="J16" s="24">
        <v>1</v>
      </c>
      <c r="K16" s="24">
        <v>1950</v>
      </c>
      <c r="L16" s="24">
        <v>1394</v>
      </c>
      <c r="M16" s="26">
        <v>0</v>
      </c>
      <c r="N16" s="26">
        <v>0</v>
      </c>
      <c r="O16" s="26">
        <v>0</v>
      </c>
      <c r="P16" s="24">
        <v>16</v>
      </c>
      <c r="Q16" s="24">
        <v>18451</v>
      </c>
      <c r="R16" s="24">
        <v>7278</v>
      </c>
      <c r="S16" s="24">
        <f>D16+J16+M16+P16</f>
        <v>19</v>
      </c>
      <c r="T16" s="24">
        <f>E16+K16+N16</f>
        <v>407650</v>
      </c>
      <c r="U16" s="24">
        <f>F16+L16+O16</f>
        <v>354882</v>
      </c>
      <c r="V16" s="25">
        <f>U16/C16*100</f>
        <v>99.68903533536148</v>
      </c>
      <c r="W16" s="26">
        <v>0</v>
      </c>
      <c r="X16" s="26">
        <v>0</v>
      </c>
      <c r="Y16" s="26">
        <v>0</v>
      </c>
    </row>
    <row r="17" spans="1:25" s="5" customFormat="1" ht="15" customHeight="1">
      <c r="A17" s="43" t="s">
        <v>0</v>
      </c>
      <c r="B17" s="44"/>
      <c r="C17" s="24">
        <v>62867</v>
      </c>
      <c r="D17" s="24">
        <v>1</v>
      </c>
      <c r="E17" s="24">
        <v>85000</v>
      </c>
      <c r="F17" s="24">
        <v>62867</v>
      </c>
      <c r="G17" s="24">
        <v>38000</v>
      </c>
      <c r="H17" s="24">
        <v>21670</v>
      </c>
      <c r="I17" s="24">
        <v>6949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31">
        <v>2</v>
      </c>
      <c r="Q17" s="31">
        <v>180</v>
      </c>
      <c r="R17" s="26">
        <v>0</v>
      </c>
      <c r="S17" s="24">
        <f aca="true" t="shared" si="2" ref="S17:S27">D17+J17+M17+P17</f>
        <v>3</v>
      </c>
      <c r="T17" s="24">
        <f aca="true" t="shared" si="3" ref="T17:T27">E17+K17+N17</f>
        <v>85000</v>
      </c>
      <c r="U17" s="24">
        <f aca="true" t="shared" si="4" ref="U17:U27">F17+L17+O17</f>
        <v>62867</v>
      </c>
      <c r="V17" s="25">
        <f aca="true" t="shared" si="5" ref="V17:V64">U17/C17*100</f>
        <v>100</v>
      </c>
      <c r="W17" s="26">
        <v>0</v>
      </c>
      <c r="X17" s="26">
        <v>0</v>
      </c>
      <c r="Y17" s="26">
        <v>0</v>
      </c>
    </row>
    <row r="18" spans="1:25" s="5" customFormat="1" ht="15" customHeight="1">
      <c r="A18" s="43" t="s">
        <v>1</v>
      </c>
      <c r="B18" s="44"/>
      <c r="C18" s="24">
        <v>85678</v>
      </c>
      <c r="D18" s="24">
        <v>2</v>
      </c>
      <c r="E18" s="24">
        <v>100000</v>
      </c>
      <c r="F18" s="24">
        <v>86584</v>
      </c>
      <c r="G18" s="24">
        <v>56000</v>
      </c>
      <c r="H18" s="24">
        <v>32075</v>
      </c>
      <c r="I18" s="24">
        <v>10338</v>
      </c>
      <c r="J18" s="26">
        <v>0</v>
      </c>
      <c r="K18" s="26">
        <v>0</v>
      </c>
      <c r="L18" s="26">
        <v>0</v>
      </c>
      <c r="M18" s="24">
        <v>1</v>
      </c>
      <c r="N18" s="26">
        <v>0</v>
      </c>
      <c r="O18" s="26">
        <v>0</v>
      </c>
      <c r="P18" s="24">
        <v>10</v>
      </c>
      <c r="Q18" s="24">
        <v>3119</v>
      </c>
      <c r="R18" s="24">
        <v>1303</v>
      </c>
      <c r="S18" s="24">
        <f t="shared" si="2"/>
        <v>13</v>
      </c>
      <c r="T18" s="24">
        <f t="shared" si="3"/>
        <v>100000</v>
      </c>
      <c r="U18" s="24">
        <f t="shared" si="4"/>
        <v>86584</v>
      </c>
      <c r="V18" s="25">
        <f t="shared" si="5"/>
        <v>101.0574476528397</v>
      </c>
      <c r="W18" s="26">
        <v>0</v>
      </c>
      <c r="X18" s="26">
        <v>0</v>
      </c>
      <c r="Y18" s="26">
        <v>0</v>
      </c>
    </row>
    <row r="19" spans="1:25" s="5" customFormat="1" ht="15" customHeight="1">
      <c r="A19" s="43" t="s">
        <v>46</v>
      </c>
      <c r="B19" s="44"/>
      <c r="C19" s="24">
        <v>65550</v>
      </c>
      <c r="D19" s="24">
        <v>1</v>
      </c>
      <c r="E19" s="24">
        <v>69000</v>
      </c>
      <c r="F19" s="24">
        <v>65550</v>
      </c>
      <c r="G19" s="24">
        <v>38845</v>
      </c>
      <c r="H19" s="24">
        <v>27632</v>
      </c>
      <c r="I19" s="24">
        <v>8475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4">
        <v>3</v>
      </c>
      <c r="Q19" s="24">
        <v>2245</v>
      </c>
      <c r="R19" s="24">
        <v>2244</v>
      </c>
      <c r="S19" s="24">
        <f t="shared" si="2"/>
        <v>4</v>
      </c>
      <c r="T19" s="24">
        <f t="shared" si="3"/>
        <v>69000</v>
      </c>
      <c r="U19" s="24">
        <f t="shared" si="4"/>
        <v>65550</v>
      </c>
      <c r="V19" s="25">
        <f t="shared" si="5"/>
        <v>100</v>
      </c>
      <c r="W19" s="26">
        <v>0</v>
      </c>
      <c r="X19" s="26">
        <v>0</v>
      </c>
      <c r="Y19" s="26">
        <v>0</v>
      </c>
    </row>
    <row r="20" spans="1:25" s="5" customFormat="1" ht="15" customHeight="1">
      <c r="A20" s="43" t="s">
        <v>47</v>
      </c>
      <c r="B20" s="44"/>
      <c r="C20" s="24">
        <v>122802</v>
      </c>
      <c r="D20" s="24">
        <v>1</v>
      </c>
      <c r="E20" s="24">
        <v>132600</v>
      </c>
      <c r="F20" s="24">
        <v>122777</v>
      </c>
      <c r="G20" s="24">
        <v>61000</v>
      </c>
      <c r="H20" s="24">
        <v>40300</v>
      </c>
      <c r="I20" s="24">
        <v>13289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4">
        <v>12</v>
      </c>
      <c r="Q20" s="24">
        <v>40947</v>
      </c>
      <c r="R20" s="24">
        <v>1821</v>
      </c>
      <c r="S20" s="24">
        <f t="shared" si="2"/>
        <v>13</v>
      </c>
      <c r="T20" s="24">
        <f t="shared" si="3"/>
        <v>132600</v>
      </c>
      <c r="U20" s="24">
        <f t="shared" si="4"/>
        <v>122777</v>
      </c>
      <c r="V20" s="25">
        <f t="shared" si="5"/>
        <v>99.97964202537418</v>
      </c>
      <c r="W20" s="26">
        <v>0</v>
      </c>
      <c r="X20" s="26">
        <v>0</v>
      </c>
      <c r="Y20" s="26">
        <v>0</v>
      </c>
    </row>
    <row r="21" spans="1:25" s="5" customFormat="1" ht="15" customHeight="1">
      <c r="A21" s="43" t="s">
        <v>48</v>
      </c>
      <c r="B21" s="44"/>
      <c r="C21" s="24">
        <v>55796</v>
      </c>
      <c r="D21" s="24">
        <v>1</v>
      </c>
      <c r="E21" s="24">
        <v>58300</v>
      </c>
      <c r="F21" s="24">
        <v>54825</v>
      </c>
      <c r="G21" s="24">
        <v>21500</v>
      </c>
      <c r="H21" s="24">
        <v>19440</v>
      </c>
      <c r="I21" s="24">
        <v>6418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4">
        <f t="shared" si="2"/>
        <v>1</v>
      </c>
      <c r="T21" s="24">
        <f t="shared" si="3"/>
        <v>58300</v>
      </c>
      <c r="U21" s="24">
        <f t="shared" si="4"/>
        <v>54825</v>
      </c>
      <c r="V21" s="25">
        <f>U21/C21*100</f>
        <v>98.25973188042153</v>
      </c>
      <c r="W21" s="31">
        <v>1</v>
      </c>
      <c r="X21" s="31">
        <v>70</v>
      </c>
      <c r="Y21" s="26">
        <v>26</v>
      </c>
    </row>
    <row r="22" spans="1:25" s="5" customFormat="1" ht="15" customHeight="1">
      <c r="A22" s="43" t="s">
        <v>49</v>
      </c>
      <c r="B22" s="44"/>
      <c r="C22" s="31">
        <v>29374</v>
      </c>
      <c r="D22" s="24">
        <v>1</v>
      </c>
      <c r="E22" s="31">
        <v>31500</v>
      </c>
      <c r="F22" s="31">
        <v>27953</v>
      </c>
      <c r="G22" s="31">
        <v>16000</v>
      </c>
      <c r="H22" s="31">
        <v>12592</v>
      </c>
      <c r="I22" s="31">
        <v>4172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4">
        <f t="shared" si="2"/>
        <v>1</v>
      </c>
      <c r="T22" s="24">
        <f t="shared" si="3"/>
        <v>31500</v>
      </c>
      <c r="U22" s="24">
        <f t="shared" si="4"/>
        <v>27953</v>
      </c>
      <c r="V22" s="25">
        <f t="shared" si="5"/>
        <v>95.16238850684279</v>
      </c>
      <c r="W22" s="26">
        <v>0</v>
      </c>
      <c r="X22" s="26">
        <v>0</v>
      </c>
      <c r="Y22" s="26">
        <v>0</v>
      </c>
    </row>
    <row r="23" spans="1:25" s="5" customFormat="1" ht="15" customHeight="1">
      <c r="A23" s="43" t="s">
        <v>50</v>
      </c>
      <c r="B23" s="44"/>
      <c r="C23" s="24">
        <v>25656</v>
      </c>
      <c r="D23" s="24">
        <v>1</v>
      </c>
      <c r="E23" s="24">
        <v>27470</v>
      </c>
      <c r="F23" s="24">
        <v>23606</v>
      </c>
      <c r="G23" s="24">
        <v>11350</v>
      </c>
      <c r="H23" s="24">
        <v>9587</v>
      </c>
      <c r="I23" s="24">
        <v>3021</v>
      </c>
      <c r="J23" s="24">
        <v>2</v>
      </c>
      <c r="K23" s="24">
        <v>555</v>
      </c>
      <c r="L23" s="24">
        <v>172</v>
      </c>
      <c r="M23" s="26">
        <v>0</v>
      </c>
      <c r="N23" s="26">
        <v>0</v>
      </c>
      <c r="O23" s="26">
        <v>0</v>
      </c>
      <c r="P23" s="24">
        <v>2</v>
      </c>
      <c r="Q23" s="26">
        <v>0</v>
      </c>
      <c r="R23" s="31">
        <v>33</v>
      </c>
      <c r="S23" s="24">
        <f t="shared" si="2"/>
        <v>5</v>
      </c>
      <c r="T23" s="24">
        <f t="shared" si="3"/>
        <v>28025</v>
      </c>
      <c r="U23" s="24">
        <f t="shared" si="4"/>
        <v>23778</v>
      </c>
      <c r="V23" s="25">
        <f t="shared" si="5"/>
        <v>92.6800748362956</v>
      </c>
      <c r="W23" s="26">
        <v>0</v>
      </c>
      <c r="X23" s="26">
        <v>0</v>
      </c>
      <c r="Y23" s="26">
        <v>0</v>
      </c>
    </row>
    <row r="24" spans="1:25" s="5" customFormat="1" ht="15" customHeight="1">
      <c r="A24" s="43" t="s">
        <v>51</v>
      </c>
      <c r="B24" s="44"/>
      <c r="C24" s="24">
        <v>117617</v>
      </c>
      <c r="D24" s="24">
        <v>1</v>
      </c>
      <c r="E24" s="24">
        <v>122000</v>
      </c>
      <c r="F24" s="24">
        <v>117617</v>
      </c>
      <c r="G24" s="24">
        <v>45000</v>
      </c>
      <c r="H24" s="24">
        <v>36978</v>
      </c>
      <c r="I24" s="24">
        <v>12311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4">
        <v>2</v>
      </c>
      <c r="Q24" s="31">
        <v>10</v>
      </c>
      <c r="R24" s="24">
        <v>10</v>
      </c>
      <c r="S24" s="24">
        <f t="shared" si="2"/>
        <v>3</v>
      </c>
      <c r="T24" s="24">
        <f t="shared" si="3"/>
        <v>122000</v>
      </c>
      <c r="U24" s="24">
        <f t="shared" si="4"/>
        <v>117617</v>
      </c>
      <c r="V24" s="25">
        <f t="shared" si="5"/>
        <v>100</v>
      </c>
      <c r="W24" s="26">
        <v>0</v>
      </c>
      <c r="X24" s="26">
        <v>0</v>
      </c>
      <c r="Y24" s="26">
        <v>0</v>
      </c>
    </row>
    <row r="25" spans="1:25" s="5" customFormat="1" ht="15" customHeight="1">
      <c r="A25" s="43" t="s">
        <v>52</v>
      </c>
      <c r="B25" s="44"/>
      <c r="C25" s="24">
        <v>78406</v>
      </c>
      <c r="D25" s="24">
        <v>1</v>
      </c>
      <c r="E25" s="24">
        <v>100000</v>
      </c>
      <c r="F25" s="24">
        <v>78406</v>
      </c>
      <c r="G25" s="24">
        <v>39000</v>
      </c>
      <c r="H25" s="24">
        <v>24513</v>
      </c>
      <c r="I25" s="24">
        <v>8217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4">
        <f t="shared" si="2"/>
        <v>1</v>
      </c>
      <c r="T25" s="24">
        <f t="shared" si="3"/>
        <v>100000</v>
      </c>
      <c r="U25" s="24">
        <f t="shared" si="4"/>
        <v>78406</v>
      </c>
      <c r="V25" s="25">
        <f t="shared" si="5"/>
        <v>100</v>
      </c>
      <c r="W25" s="26">
        <v>0</v>
      </c>
      <c r="X25" s="26">
        <v>0</v>
      </c>
      <c r="Y25" s="26">
        <v>0</v>
      </c>
    </row>
    <row r="26" spans="1:25" s="5" customFormat="1" ht="15" customHeight="1">
      <c r="A26" s="43" t="s">
        <v>3</v>
      </c>
      <c r="B26" s="44"/>
      <c r="C26" s="24">
        <v>36923</v>
      </c>
      <c r="D26" s="24">
        <v>1</v>
      </c>
      <c r="E26" s="24">
        <v>35500</v>
      </c>
      <c r="F26" s="24">
        <v>36893</v>
      </c>
      <c r="G26" s="24">
        <v>19300</v>
      </c>
      <c r="H26" s="24">
        <v>14171</v>
      </c>
      <c r="I26" s="24">
        <v>4451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4">
        <f t="shared" si="2"/>
        <v>1</v>
      </c>
      <c r="T26" s="24">
        <f t="shared" si="3"/>
        <v>35500</v>
      </c>
      <c r="U26" s="24">
        <f t="shared" si="4"/>
        <v>36893</v>
      </c>
      <c r="V26" s="25">
        <f t="shared" si="5"/>
        <v>99.91874983072881</v>
      </c>
      <c r="W26" s="26">
        <v>0</v>
      </c>
      <c r="X26" s="26">
        <v>0</v>
      </c>
      <c r="Y26" s="26">
        <v>0</v>
      </c>
    </row>
    <row r="27" spans="1:25" s="5" customFormat="1" ht="15" customHeight="1">
      <c r="A27" s="43" t="s">
        <v>4</v>
      </c>
      <c r="B27" s="44"/>
      <c r="C27" s="24">
        <v>29565</v>
      </c>
      <c r="D27" s="24">
        <v>1</v>
      </c>
      <c r="E27" s="24">
        <v>27100</v>
      </c>
      <c r="F27" s="24">
        <v>25546</v>
      </c>
      <c r="G27" s="24">
        <v>13110</v>
      </c>
      <c r="H27" s="24">
        <v>10076</v>
      </c>
      <c r="I27" s="24">
        <v>2458</v>
      </c>
      <c r="J27" s="26">
        <v>0</v>
      </c>
      <c r="K27" s="26">
        <v>0</v>
      </c>
      <c r="L27" s="26">
        <v>0</v>
      </c>
      <c r="M27" s="24">
        <v>1</v>
      </c>
      <c r="N27" s="26">
        <v>150</v>
      </c>
      <c r="O27" s="24">
        <v>150</v>
      </c>
      <c r="P27" s="26">
        <v>1</v>
      </c>
      <c r="Q27" s="26">
        <v>250</v>
      </c>
      <c r="R27" s="26">
        <v>170</v>
      </c>
      <c r="S27" s="24">
        <f t="shared" si="2"/>
        <v>3</v>
      </c>
      <c r="T27" s="24">
        <f t="shared" si="3"/>
        <v>27250</v>
      </c>
      <c r="U27" s="24">
        <f t="shared" si="4"/>
        <v>25696</v>
      </c>
      <c r="V27" s="25">
        <f t="shared" si="5"/>
        <v>86.91358024691358</v>
      </c>
      <c r="W27" s="26">
        <v>0</v>
      </c>
      <c r="X27" s="26">
        <v>0</v>
      </c>
      <c r="Y27" s="26">
        <v>0</v>
      </c>
    </row>
    <row r="28" spans="1:25" s="5" customFormat="1" ht="2.25" customHeight="1">
      <c r="A28" s="43"/>
      <c r="B28" s="44"/>
      <c r="C28" s="24"/>
      <c r="D28" s="24"/>
      <c r="E28" s="24"/>
      <c r="F28" s="24"/>
      <c r="G28" s="24">
        <v>1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8"/>
      <c r="W28" s="30"/>
      <c r="X28" s="30"/>
      <c r="Y28" s="30"/>
    </row>
    <row r="29" spans="1:25" s="29" customFormat="1" ht="15" customHeight="1">
      <c r="A29" s="94" t="s">
        <v>81</v>
      </c>
      <c r="B29" s="95"/>
      <c r="C29" s="27">
        <f>C31+C33+C38+C42+C45+C48+C53</f>
        <v>276690</v>
      </c>
      <c r="D29" s="27">
        <f>D31+D33+D38+D42+D45+D48+D53</f>
        <v>19</v>
      </c>
      <c r="E29" s="27">
        <f aca="true" t="shared" si="6" ref="D29:Y29">E31+E33+E38+E42+E45+E48+E53</f>
        <v>325022</v>
      </c>
      <c r="F29" s="27">
        <f t="shared" si="6"/>
        <v>258797</v>
      </c>
      <c r="G29" s="27">
        <f t="shared" si="6"/>
        <v>157481</v>
      </c>
      <c r="H29" s="27">
        <f t="shared" si="6"/>
        <v>98400</v>
      </c>
      <c r="I29" s="27">
        <f t="shared" si="6"/>
        <v>30490</v>
      </c>
      <c r="J29" s="27">
        <f t="shared" si="6"/>
        <v>17</v>
      </c>
      <c r="K29" s="27">
        <f t="shared" si="6"/>
        <v>20488</v>
      </c>
      <c r="L29" s="27">
        <f t="shared" si="6"/>
        <v>14354</v>
      </c>
      <c r="M29" s="27">
        <f t="shared" si="6"/>
        <v>3</v>
      </c>
      <c r="N29" s="27">
        <f t="shared" si="6"/>
        <v>431</v>
      </c>
      <c r="O29" s="27">
        <f t="shared" si="6"/>
        <v>6</v>
      </c>
      <c r="P29" s="27">
        <f t="shared" si="6"/>
        <v>7</v>
      </c>
      <c r="Q29" s="27">
        <f t="shared" si="6"/>
        <v>8295</v>
      </c>
      <c r="R29" s="27">
        <f t="shared" si="6"/>
        <v>3342</v>
      </c>
      <c r="S29" s="27">
        <f t="shared" si="6"/>
        <v>46</v>
      </c>
      <c r="T29" s="27">
        <f t="shared" si="6"/>
        <v>345941</v>
      </c>
      <c r="U29" s="27">
        <f t="shared" si="6"/>
        <v>273157</v>
      </c>
      <c r="V29" s="1">
        <f t="shared" si="5"/>
        <v>98.72311973688966</v>
      </c>
      <c r="W29" s="27">
        <f t="shared" si="6"/>
        <v>6</v>
      </c>
      <c r="X29" s="27">
        <f t="shared" si="6"/>
        <v>430</v>
      </c>
      <c r="Y29" s="27">
        <f t="shared" si="6"/>
        <v>152</v>
      </c>
    </row>
    <row r="30" spans="1:25" s="5" customFormat="1" ht="2.25" customHeight="1">
      <c r="A30" s="43"/>
      <c r="B30" s="4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8"/>
      <c r="W30" s="30"/>
      <c r="X30" s="30"/>
      <c r="Y30" s="30"/>
    </row>
    <row r="31" spans="1:25" s="29" customFormat="1" ht="15" customHeight="1">
      <c r="A31" s="94" t="s">
        <v>82</v>
      </c>
      <c r="B31" s="95"/>
      <c r="C31" s="32">
        <f>C32</f>
        <v>3420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2">
        <f>J32</f>
        <v>1</v>
      </c>
      <c r="K31" s="32">
        <f>K32</f>
        <v>3630</v>
      </c>
      <c r="L31" s="32">
        <f>L32</f>
        <v>3406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2">
        <f>S32</f>
        <v>1</v>
      </c>
      <c r="T31" s="32">
        <f>T32</f>
        <v>3630</v>
      </c>
      <c r="U31" s="32">
        <f>U32</f>
        <v>3406</v>
      </c>
      <c r="V31" s="28">
        <f t="shared" si="5"/>
        <v>99.59064327485379</v>
      </c>
      <c r="W31" s="30">
        <f aca="true" t="shared" si="7" ref="W31:Y33">SUM(W32:W35)</f>
        <v>0</v>
      </c>
      <c r="X31" s="30">
        <f t="shared" si="7"/>
        <v>0</v>
      </c>
      <c r="Y31" s="30">
        <f t="shared" si="7"/>
        <v>0</v>
      </c>
    </row>
    <row r="32" spans="1:25" s="5" customFormat="1" ht="15" customHeight="1">
      <c r="A32" s="8"/>
      <c r="B32" s="9" t="s">
        <v>53</v>
      </c>
      <c r="C32" s="31">
        <v>3420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1">
        <v>1</v>
      </c>
      <c r="K32" s="31">
        <v>3630</v>
      </c>
      <c r="L32" s="31">
        <v>3406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4">
        <f>D32+J32+M32+P32</f>
        <v>1</v>
      </c>
      <c r="T32" s="24">
        <f>E32+K32+N32</f>
        <v>3630</v>
      </c>
      <c r="U32" s="24">
        <f>F32+L32+O32</f>
        <v>3406</v>
      </c>
      <c r="V32" s="25">
        <f t="shared" si="5"/>
        <v>99.59064327485379</v>
      </c>
      <c r="W32" s="26">
        <f t="shared" si="7"/>
        <v>0</v>
      </c>
      <c r="X32" s="26">
        <f t="shared" si="7"/>
        <v>0</v>
      </c>
      <c r="Y32" s="26">
        <f t="shared" si="7"/>
        <v>0</v>
      </c>
    </row>
    <row r="33" spans="1:25" s="29" customFormat="1" ht="15" customHeight="1">
      <c r="A33" s="94" t="s">
        <v>83</v>
      </c>
      <c r="B33" s="95"/>
      <c r="C33" s="27">
        <f>SUM(C34:C37)</f>
        <v>76543</v>
      </c>
      <c r="D33" s="27">
        <f aca="true" t="shared" si="8" ref="D33:U33">SUM(D34:D37)</f>
        <v>6</v>
      </c>
      <c r="E33" s="27">
        <f t="shared" si="8"/>
        <v>95900</v>
      </c>
      <c r="F33" s="27">
        <f t="shared" si="8"/>
        <v>75511</v>
      </c>
      <c r="G33" s="27">
        <f t="shared" si="8"/>
        <v>47050</v>
      </c>
      <c r="H33" s="27">
        <f t="shared" si="8"/>
        <v>28203</v>
      </c>
      <c r="I33" s="27">
        <f t="shared" si="8"/>
        <v>8638</v>
      </c>
      <c r="J33" s="27">
        <f t="shared" si="8"/>
        <v>2</v>
      </c>
      <c r="K33" s="27">
        <f t="shared" si="8"/>
        <v>644</v>
      </c>
      <c r="L33" s="27">
        <f t="shared" si="8"/>
        <v>57</v>
      </c>
      <c r="M33" s="27">
        <f t="shared" si="8"/>
        <v>1</v>
      </c>
      <c r="N33" s="27">
        <f t="shared" si="8"/>
        <v>29</v>
      </c>
      <c r="O33" s="27">
        <f t="shared" si="8"/>
        <v>6</v>
      </c>
      <c r="P33" s="27">
        <f t="shared" si="8"/>
        <v>1</v>
      </c>
      <c r="Q33" s="27">
        <f t="shared" si="8"/>
        <v>72</v>
      </c>
      <c r="R33" s="27">
        <f t="shared" si="8"/>
        <v>37</v>
      </c>
      <c r="S33" s="27">
        <f t="shared" si="8"/>
        <v>10</v>
      </c>
      <c r="T33" s="27">
        <f t="shared" si="8"/>
        <v>96573</v>
      </c>
      <c r="U33" s="27">
        <f t="shared" si="8"/>
        <v>75574</v>
      </c>
      <c r="V33" s="28">
        <f t="shared" si="5"/>
        <v>98.73404491592962</v>
      </c>
      <c r="W33" s="30">
        <f t="shared" si="7"/>
        <v>0</v>
      </c>
      <c r="X33" s="30">
        <f t="shared" si="7"/>
        <v>0</v>
      </c>
      <c r="Y33" s="30">
        <f t="shared" si="7"/>
        <v>0</v>
      </c>
    </row>
    <row r="34" spans="1:25" s="5" customFormat="1" ht="15" customHeight="1">
      <c r="A34" s="8"/>
      <c r="B34" s="9" t="s">
        <v>54</v>
      </c>
      <c r="C34" s="24">
        <v>18423</v>
      </c>
      <c r="D34" s="24">
        <v>2</v>
      </c>
      <c r="E34" s="24">
        <v>26000</v>
      </c>
      <c r="F34" s="24">
        <v>18380</v>
      </c>
      <c r="G34" s="24">
        <v>12000</v>
      </c>
      <c r="H34" s="24">
        <v>7185</v>
      </c>
      <c r="I34" s="24">
        <v>2164</v>
      </c>
      <c r="J34" s="24">
        <v>2</v>
      </c>
      <c r="K34" s="24">
        <v>644</v>
      </c>
      <c r="L34" s="24">
        <v>57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4">
        <f>D34+J34+M34+P34</f>
        <v>4</v>
      </c>
      <c r="T34" s="24">
        <f aca="true" t="shared" si="9" ref="T34:U37">E34+K34+N34</f>
        <v>26644</v>
      </c>
      <c r="U34" s="24">
        <f t="shared" si="9"/>
        <v>18437</v>
      </c>
      <c r="V34" s="25">
        <f t="shared" si="5"/>
        <v>100.07599196656354</v>
      </c>
      <c r="W34" s="26">
        <v>0</v>
      </c>
      <c r="X34" s="26">
        <v>0</v>
      </c>
      <c r="Y34" s="26">
        <v>0</v>
      </c>
    </row>
    <row r="35" spans="1:25" s="5" customFormat="1" ht="15" customHeight="1">
      <c r="A35" s="8"/>
      <c r="B35" s="9" t="s">
        <v>55</v>
      </c>
      <c r="C35" s="24">
        <v>23393</v>
      </c>
      <c r="D35" s="24">
        <v>1</v>
      </c>
      <c r="E35" s="24">
        <v>30000</v>
      </c>
      <c r="F35" s="24">
        <v>23393</v>
      </c>
      <c r="G35" s="24">
        <v>15000</v>
      </c>
      <c r="H35" s="24">
        <v>9077</v>
      </c>
      <c r="I35" s="24">
        <v>2757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31">
        <v>1</v>
      </c>
      <c r="Q35" s="31">
        <v>72</v>
      </c>
      <c r="R35" s="26">
        <v>37</v>
      </c>
      <c r="S35" s="24">
        <f>D35+J35+M35+P35</f>
        <v>2</v>
      </c>
      <c r="T35" s="24">
        <f t="shared" si="9"/>
        <v>30000</v>
      </c>
      <c r="U35" s="24">
        <f t="shared" si="9"/>
        <v>23393</v>
      </c>
      <c r="V35" s="25">
        <f t="shared" si="5"/>
        <v>100</v>
      </c>
      <c r="W35" s="26">
        <v>0</v>
      </c>
      <c r="X35" s="26">
        <v>0</v>
      </c>
      <c r="Y35" s="26">
        <v>0</v>
      </c>
    </row>
    <row r="36" spans="1:25" s="5" customFormat="1" ht="15" customHeight="1">
      <c r="A36" s="8"/>
      <c r="B36" s="9" t="s">
        <v>56</v>
      </c>
      <c r="C36" s="24">
        <v>27356</v>
      </c>
      <c r="D36" s="24">
        <v>2</v>
      </c>
      <c r="E36" s="24">
        <v>30900</v>
      </c>
      <c r="F36" s="24">
        <v>27328</v>
      </c>
      <c r="G36" s="24">
        <v>16000</v>
      </c>
      <c r="H36" s="24">
        <v>9174</v>
      </c>
      <c r="I36" s="24">
        <v>3022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4">
        <f>D36+J36+M36+P36</f>
        <v>2</v>
      </c>
      <c r="T36" s="24">
        <f t="shared" si="9"/>
        <v>30900</v>
      </c>
      <c r="U36" s="24">
        <f t="shared" si="9"/>
        <v>27328</v>
      </c>
      <c r="V36" s="25">
        <f t="shared" si="5"/>
        <v>99.89764585465711</v>
      </c>
      <c r="W36" s="26">
        <v>0</v>
      </c>
      <c r="X36" s="26">
        <v>0</v>
      </c>
      <c r="Y36" s="26">
        <v>0</v>
      </c>
    </row>
    <row r="37" spans="1:25" s="5" customFormat="1" ht="15" customHeight="1">
      <c r="A37" s="8"/>
      <c r="B37" s="9" t="s">
        <v>57</v>
      </c>
      <c r="C37" s="24">
        <v>7371</v>
      </c>
      <c r="D37" s="24">
        <v>1</v>
      </c>
      <c r="E37" s="24">
        <v>9000</v>
      </c>
      <c r="F37" s="24">
        <v>6410</v>
      </c>
      <c r="G37" s="24">
        <v>4050</v>
      </c>
      <c r="H37" s="24">
        <v>2767</v>
      </c>
      <c r="I37" s="24">
        <v>695</v>
      </c>
      <c r="J37" s="26">
        <v>0</v>
      </c>
      <c r="K37" s="26">
        <v>0</v>
      </c>
      <c r="L37" s="26">
        <v>0</v>
      </c>
      <c r="M37" s="24">
        <v>1</v>
      </c>
      <c r="N37" s="24">
        <v>29</v>
      </c>
      <c r="O37" s="24">
        <v>6</v>
      </c>
      <c r="P37" s="26">
        <v>0</v>
      </c>
      <c r="Q37" s="26">
        <v>0</v>
      </c>
      <c r="R37" s="26">
        <v>0</v>
      </c>
      <c r="S37" s="24">
        <f>D37+J37+M37+P37</f>
        <v>2</v>
      </c>
      <c r="T37" s="24">
        <f t="shared" si="9"/>
        <v>9029</v>
      </c>
      <c r="U37" s="24">
        <f t="shared" si="9"/>
        <v>6416</v>
      </c>
      <c r="V37" s="25">
        <f t="shared" si="5"/>
        <v>87.04382037715371</v>
      </c>
      <c r="W37" s="26">
        <v>0</v>
      </c>
      <c r="X37" s="26">
        <v>0</v>
      </c>
      <c r="Y37" s="26">
        <v>0</v>
      </c>
    </row>
    <row r="38" spans="1:25" s="29" customFormat="1" ht="15" customHeight="1">
      <c r="A38" s="94" t="s">
        <v>84</v>
      </c>
      <c r="B38" s="95"/>
      <c r="C38" s="27">
        <f>SUM(C39:C41)</f>
        <v>46364</v>
      </c>
      <c r="D38" s="27">
        <f aca="true" t="shared" si="10" ref="D38:L38">SUM(D39:D41)</f>
        <v>3</v>
      </c>
      <c r="E38" s="27">
        <f t="shared" si="10"/>
        <v>52300</v>
      </c>
      <c r="F38" s="27">
        <f t="shared" si="10"/>
        <v>46364</v>
      </c>
      <c r="G38" s="27">
        <f t="shared" si="10"/>
        <v>20660</v>
      </c>
      <c r="H38" s="27">
        <f t="shared" si="10"/>
        <v>15890</v>
      </c>
      <c r="I38" s="27">
        <f t="shared" si="10"/>
        <v>5057</v>
      </c>
      <c r="J38" s="30">
        <f t="shared" si="10"/>
        <v>0</v>
      </c>
      <c r="K38" s="30">
        <f t="shared" si="10"/>
        <v>0</v>
      </c>
      <c r="L38" s="30">
        <f t="shared" si="10"/>
        <v>0</v>
      </c>
      <c r="M38" s="30">
        <f aca="true" t="shared" si="11" ref="M38:U38">SUM(M39:M41)</f>
        <v>0</v>
      </c>
      <c r="N38" s="30">
        <f t="shared" si="11"/>
        <v>0</v>
      </c>
      <c r="O38" s="30">
        <f t="shared" si="11"/>
        <v>0</v>
      </c>
      <c r="P38" s="27">
        <f t="shared" si="11"/>
        <v>2</v>
      </c>
      <c r="Q38" s="27">
        <f t="shared" si="11"/>
        <v>313</v>
      </c>
      <c r="R38" s="27">
        <f t="shared" si="11"/>
        <v>313</v>
      </c>
      <c r="S38" s="27">
        <f t="shared" si="11"/>
        <v>5</v>
      </c>
      <c r="T38" s="27">
        <f t="shared" si="11"/>
        <v>52300</v>
      </c>
      <c r="U38" s="27">
        <f t="shared" si="11"/>
        <v>46364</v>
      </c>
      <c r="V38" s="28">
        <f t="shared" si="5"/>
        <v>100</v>
      </c>
      <c r="W38" s="30">
        <f>SUM(W39:W41)</f>
        <v>0</v>
      </c>
      <c r="X38" s="30">
        <f>SUM(X39:X41)</f>
        <v>0</v>
      </c>
      <c r="Y38" s="30">
        <f>SUM(Y39:Y41)</f>
        <v>0</v>
      </c>
    </row>
    <row r="39" spans="1:25" s="5" customFormat="1" ht="15" customHeight="1">
      <c r="A39" s="8"/>
      <c r="B39" s="9" t="s">
        <v>58</v>
      </c>
      <c r="C39" s="24">
        <v>8435</v>
      </c>
      <c r="D39" s="24">
        <v>1</v>
      </c>
      <c r="E39" s="24">
        <v>12000</v>
      </c>
      <c r="F39" s="24">
        <v>8435</v>
      </c>
      <c r="G39" s="24">
        <v>6000</v>
      </c>
      <c r="H39" s="31">
        <v>3103</v>
      </c>
      <c r="I39" s="31">
        <v>931</v>
      </c>
      <c r="J39" s="26">
        <v>0</v>
      </c>
      <c r="K39" s="26">
        <v>0</v>
      </c>
      <c r="L39" s="26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24">
        <f>D39+J39+M39+P39</f>
        <v>1</v>
      </c>
      <c r="T39" s="24">
        <f aca="true" t="shared" si="12" ref="T39:U41">E39+K39+N39</f>
        <v>12000</v>
      </c>
      <c r="U39" s="24">
        <f t="shared" si="12"/>
        <v>8435</v>
      </c>
      <c r="V39" s="25">
        <f t="shared" si="5"/>
        <v>100</v>
      </c>
      <c r="W39" s="26">
        <v>0</v>
      </c>
      <c r="X39" s="26">
        <v>0</v>
      </c>
      <c r="Y39" s="26">
        <v>0</v>
      </c>
    </row>
    <row r="40" spans="1:25" s="5" customFormat="1" ht="15" customHeight="1">
      <c r="A40" s="8"/>
      <c r="B40" s="9" t="s">
        <v>59</v>
      </c>
      <c r="C40" s="24">
        <v>6739</v>
      </c>
      <c r="D40" s="24">
        <v>1</v>
      </c>
      <c r="E40" s="24">
        <v>7300</v>
      </c>
      <c r="F40" s="24">
        <v>6739</v>
      </c>
      <c r="G40" s="24">
        <v>2660</v>
      </c>
      <c r="H40" s="31">
        <v>2159</v>
      </c>
      <c r="I40" s="31">
        <v>684</v>
      </c>
      <c r="J40" s="26">
        <v>0</v>
      </c>
      <c r="K40" s="26">
        <v>0</v>
      </c>
      <c r="L40" s="26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24">
        <f>D40+J40+M40+P40</f>
        <v>1</v>
      </c>
      <c r="T40" s="24">
        <f t="shared" si="12"/>
        <v>7300</v>
      </c>
      <c r="U40" s="24">
        <f t="shared" si="12"/>
        <v>6739</v>
      </c>
      <c r="V40" s="25">
        <f t="shared" si="5"/>
        <v>100</v>
      </c>
      <c r="W40" s="26">
        <v>0</v>
      </c>
      <c r="X40" s="26">
        <v>0</v>
      </c>
      <c r="Y40" s="26">
        <v>0</v>
      </c>
    </row>
    <row r="41" spans="1:25" s="5" customFormat="1" ht="15" customHeight="1">
      <c r="A41" s="8"/>
      <c r="B41" s="9" t="s">
        <v>60</v>
      </c>
      <c r="C41" s="24">
        <v>31190</v>
      </c>
      <c r="D41" s="24">
        <v>1</v>
      </c>
      <c r="E41" s="24">
        <v>33000</v>
      </c>
      <c r="F41" s="24">
        <v>31190</v>
      </c>
      <c r="G41" s="24">
        <v>12000</v>
      </c>
      <c r="H41" s="31">
        <v>10628</v>
      </c>
      <c r="I41" s="31">
        <v>3442</v>
      </c>
      <c r="J41" s="26">
        <v>0</v>
      </c>
      <c r="K41" s="26">
        <v>0</v>
      </c>
      <c r="L41" s="26">
        <v>0</v>
      </c>
      <c r="M41" s="33">
        <v>0</v>
      </c>
      <c r="N41" s="33">
        <v>0</v>
      </c>
      <c r="O41" s="33">
        <v>0</v>
      </c>
      <c r="P41" s="31">
        <v>2</v>
      </c>
      <c r="Q41" s="31">
        <v>313</v>
      </c>
      <c r="R41" s="31">
        <v>313</v>
      </c>
      <c r="S41" s="24">
        <f>D41+J41+M41+P41</f>
        <v>3</v>
      </c>
      <c r="T41" s="24">
        <f t="shared" si="12"/>
        <v>33000</v>
      </c>
      <c r="U41" s="24">
        <f t="shared" si="12"/>
        <v>31190</v>
      </c>
      <c r="V41" s="25">
        <f t="shared" si="5"/>
        <v>100</v>
      </c>
      <c r="W41" s="26">
        <v>0</v>
      </c>
      <c r="X41" s="26">
        <v>0</v>
      </c>
      <c r="Y41" s="26">
        <v>0</v>
      </c>
    </row>
    <row r="42" spans="1:31" s="29" customFormat="1" ht="15" customHeight="1">
      <c r="A42" s="94" t="s">
        <v>85</v>
      </c>
      <c r="B42" s="95"/>
      <c r="C42" s="34">
        <f>C43+C44</f>
        <v>3044</v>
      </c>
      <c r="D42" s="34">
        <f aca="true" t="shared" si="13" ref="D42:Y42">D43+D44</f>
        <v>0</v>
      </c>
      <c r="E42" s="34">
        <f t="shared" si="13"/>
        <v>0</v>
      </c>
      <c r="F42" s="34">
        <f t="shared" si="13"/>
        <v>0</v>
      </c>
      <c r="G42" s="34">
        <f t="shared" si="13"/>
        <v>0</v>
      </c>
      <c r="H42" s="34">
        <f t="shared" si="13"/>
        <v>0</v>
      </c>
      <c r="I42" s="34">
        <f t="shared" si="13"/>
        <v>0</v>
      </c>
      <c r="J42" s="34">
        <f t="shared" si="13"/>
        <v>6</v>
      </c>
      <c r="K42" s="34">
        <f t="shared" si="13"/>
        <v>6390</v>
      </c>
      <c r="L42" s="34">
        <f t="shared" si="13"/>
        <v>2917</v>
      </c>
      <c r="M42" s="34">
        <f t="shared" si="13"/>
        <v>1</v>
      </c>
      <c r="N42" s="34">
        <f t="shared" si="13"/>
        <v>400</v>
      </c>
      <c r="O42" s="34">
        <f t="shared" si="13"/>
        <v>0</v>
      </c>
      <c r="P42" s="34">
        <f t="shared" si="13"/>
        <v>0</v>
      </c>
      <c r="Q42" s="34">
        <f t="shared" si="13"/>
        <v>0</v>
      </c>
      <c r="R42" s="34">
        <f t="shared" si="13"/>
        <v>0</v>
      </c>
      <c r="S42" s="34">
        <f t="shared" si="13"/>
        <v>7</v>
      </c>
      <c r="T42" s="34">
        <f t="shared" si="13"/>
        <v>6790</v>
      </c>
      <c r="U42" s="34">
        <f t="shared" si="13"/>
        <v>2917</v>
      </c>
      <c r="V42" s="28">
        <f t="shared" si="5"/>
        <v>95.82785808147175</v>
      </c>
      <c r="W42" s="34">
        <f t="shared" si="13"/>
        <v>0</v>
      </c>
      <c r="X42" s="34">
        <f t="shared" si="13"/>
        <v>0</v>
      </c>
      <c r="Y42" s="34">
        <f t="shared" si="13"/>
        <v>0</v>
      </c>
      <c r="Z42" s="35"/>
      <c r="AA42" s="35"/>
      <c r="AB42" s="35"/>
      <c r="AC42" s="35"/>
      <c r="AD42" s="35"/>
      <c r="AE42" s="35"/>
    </row>
    <row r="43" spans="1:25" s="5" customFormat="1" ht="15" customHeight="1">
      <c r="A43" s="8"/>
      <c r="B43" s="9" t="s">
        <v>61</v>
      </c>
      <c r="C43" s="31">
        <v>1443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31">
        <v>4</v>
      </c>
      <c r="K43" s="31">
        <v>1850</v>
      </c>
      <c r="L43" s="31">
        <v>1346</v>
      </c>
      <c r="M43" s="26">
        <v>1</v>
      </c>
      <c r="N43" s="26">
        <v>400</v>
      </c>
      <c r="O43" s="26">
        <v>0</v>
      </c>
      <c r="P43" s="26">
        <v>0</v>
      </c>
      <c r="Q43" s="26">
        <v>0</v>
      </c>
      <c r="R43" s="26">
        <v>0</v>
      </c>
      <c r="S43" s="24">
        <f>D43+J43+M43+P43</f>
        <v>5</v>
      </c>
      <c r="T43" s="24">
        <f>E43+K43+N43</f>
        <v>2250</v>
      </c>
      <c r="U43" s="24">
        <f>F43+L43+O43</f>
        <v>1346</v>
      </c>
      <c r="V43" s="25">
        <f t="shared" si="5"/>
        <v>93.27789327789327</v>
      </c>
      <c r="W43" s="26">
        <v>0</v>
      </c>
      <c r="X43" s="26">
        <v>0</v>
      </c>
      <c r="Y43" s="26">
        <v>0</v>
      </c>
    </row>
    <row r="44" spans="1:25" s="5" customFormat="1" ht="15" customHeight="1">
      <c r="A44" s="8"/>
      <c r="B44" s="9" t="s">
        <v>62</v>
      </c>
      <c r="C44" s="31">
        <v>1601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31">
        <v>2</v>
      </c>
      <c r="K44" s="31">
        <v>4540</v>
      </c>
      <c r="L44" s="31">
        <v>1571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4">
        <f>D44+J44+M44+P44</f>
        <v>2</v>
      </c>
      <c r="T44" s="24">
        <f>E44+K44+N44</f>
        <v>4540</v>
      </c>
      <c r="U44" s="24">
        <f>F44+L44+O44</f>
        <v>1571</v>
      </c>
      <c r="V44" s="25">
        <f t="shared" si="5"/>
        <v>98.1261711430356</v>
      </c>
      <c r="W44" s="26">
        <v>0</v>
      </c>
      <c r="X44" s="26">
        <v>0</v>
      </c>
      <c r="Y44" s="26">
        <v>0</v>
      </c>
    </row>
    <row r="45" spans="1:25" s="29" customFormat="1" ht="15" customHeight="1">
      <c r="A45" s="94" t="s">
        <v>86</v>
      </c>
      <c r="B45" s="95"/>
      <c r="C45" s="27">
        <f>C46+C47</f>
        <v>12317</v>
      </c>
      <c r="D45" s="27">
        <f aca="true" t="shared" si="14" ref="D45:Y45">D46+D47</f>
        <v>2</v>
      </c>
      <c r="E45" s="27">
        <f t="shared" si="14"/>
        <v>16900</v>
      </c>
      <c r="F45" s="27">
        <f t="shared" si="14"/>
        <v>12019</v>
      </c>
      <c r="G45" s="27">
        <f t="shared" si="14"/>
        <v>6300</v>
      </c>
      <c r="H45" s="27">
        <f t="shared" si="14"/>
        <v>4472</v>
      </c>
      <c r="I45" s="27">
        <f t="shared" si="14"/>
        <v>1382</v>
      </c>
      <c r="J45" s="30">
        <f t="shared" si="14"/>
        <v>0</v>
      </c>
      <c r="K45" s="30">
        <f t="shared" si="14"/>
        <v>0</v>
      </c>
      <c r="L45" s="30">
        <f t="shared" si="14"/>
        <v>0</v>
      </c>
      <c r="M45" s="30">
        <f t="shared" si="14"/>
        <v>0</v>
      </c>
      <c r="N45" s="30">
        <f t="shared" si="14"/>
        <v>0</v>
      </c>
      <c r="O45" s="30">
        <f t="shared" si="14"/>
        <v>0</v>
      </c>
      <c r="P45" s="30">
        <f t="shared" si="14"/>
        <v>0</v>
      </c>
      <c r="Q45" s="30">
        <f t="shared" si="14"/>
        <v>0</v>
      </c>
      <c r="R45" s="30">
        <f t="shared" si="14"/>
        <v>0</v>
      </c>
      <c r="S45" s="27">
        <f t="shared" si="14"/>
        <v>2</v>
      </c>
      <c r="T45" s="27">
        <f t="shared" si="14"/>
        <v>16900</v>
      </c>
      <c r="U45" s="27">
        <f t="shared" si="14"/>
        <v>12019</v>
      </c>
      <c r="V45" s="28">
        <f t="shared" si="5"/>
        <v>97.580579686612</v>
      </c>
      <c r="W45" s="27">
        <f t="shared" si="14"/>
        <v>2</v>
      </c>
      <c r="X45" s="27">
        <f t="shared" si="14"/>
        <v>160</v>
      </c>
      <c r="Y45" s="27">
        <f t="shared" si="14"/>
        <v>82</v>
      </c>
    </row>
    <row r="46" spans="1:25" s="5" customFormat="1" ht="15" customHeight="1">
      <c r="A46" s="8"/>
      <c r="B46" s="9" t="s">
        <v>63</v>
      </c>
      <c r="C46" s="24">
        <v>6942</v>
      </c>
      <c r="D46" s="24">
        <v>1</v>
      </c>
      <c r="E46" s="24">
        <v>11300</v>
      </c>
      <c r="F46" s="24">
        <v>6753</v>
      </c>
      <c r="G46" s="24">
        <v>3800</v>
      </c>
      <c r="H46" s="24">
        <v>2502</v>
      </c>
      <c r="I46" s="24">
        <v>765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4">
        <f>D46+J46+M46+P46</f>
        <v>1</v>
      </c>
      <c r="T46" s="24">
        <f>E46+K46+N46</f>
        <v>11300</v>
      </c>
      <c r="U46" s="24">
        <f>F46+L46+O46</f>
        <v>6753</v>
      </c>
      <c r="V46" s="25">
        <f t="shared" si="5"/>
        <v>97.27744165946413</v>
      </c>
      <c r="W46" s="26">
        <v>0</v>
      </c>
      <c r="X46" s="26">
        <v>0</v>
      </c>
      <c r="Y46" s="26">
        <v>0</v>
      </c>
    </row>
    <row r="47" spans="1:25" s="5" customFormat="1" ht="15" customHeight="1">
      <c r="A47" s="8"/>
      <c r="B47" s="9" t="s">
        <v>64</v>
      </c>
      <c r="C47" s="24">
        <v>5375</v>
      </c>
      <c r="D47" s="24">
        <v>1</v>
      </c>
      <c r="E47" s="24">
        <v>5600</v>
      </c>
      <c r="F47" s="24">
        <v>5266</v>
      </c>
      <c r="G47" s="24">
        <v>2500</v>
      </c>
      <c r="H47" s="24">
        <v>1970</v>
      </c>
      <c r="I47" s="24">
        <v>617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4">
        <f>D47+J47+M47+P47</f>
        <v>1</v>
      </c>
      <c r="T47" s="24">
        <f>E47+K47+N47</f>
        <v>5600</v>
      </c>
      <c r="U47" s="24">
        <f>F47+L47+O47</f>
        <v>5266</v>
      </c>
      <c r="V47" s="25">
        <f t="shared" si="5"/>
        <v>97.97209302325581</v>
      </c>
      <c r="W47" s="26">
        <v>2</v>
      </c>
      <c r="X47" s="26">
        <v>160</v>
      </c>
      <c r="Y47" s="26">
        <v>82</v>
      </c>
    </row>
    <row r="48" spans="1:25" s="29" customFormat="1" ht="15" customHeight="1">
      <c r="A48" s="94" t="s">
        <v>87</v>
      </c>
      <c r="B48" s="95"/>
      <c r="C48" s="27">
        <f>SUM(C49:C52)</f>
        <v>96160</v>
      </c>
      <c r="D48" s="27">
        <f aca="true" t="shared" si="15" ref="D48:Y48">SUM(D49:D52)</f>
        <v>5</v>
      </c>
      <c r="E48" s="27">
        <f t="shared" si="15"/>
        <v>127700</v>
      </c>
      <c r="F48" s="27">
        <f t="shared" si="15"/>
        <v>95699</v>
      </c>
      <c r="G48" s="27">
        <f t="shared" si="15"/>
        <v>65950</v>
      </c>
      <c r="H48" s="27">
        <f t="shared" si="15"/>
        <v>34385</v>
      </c>
      <c r="I48" s="27">
        <f t="shared" si="15"/>
        <v>10754</v>
      </c>
      <c r="J48" s="30">
        <f t="shared" si="15"/>
        <v>0</v>
      </c>
      <c r="K48" s="30">
        <f t="shared" si="15"/>
        <v>0</v>
      </c>
      <c r="L48" s="30">
        <f t="shared" si="15"/>
        <v>0</v>
      </c>
      <c r="M48" s="30">
        <f t="shared" si="15"/>
        <v>0</v>
      </c>
      <c r="N48" s="30">
        <f t="shared" si="15"/>
        <v>0</v>
      </c>
      <c r="O48" s="30">
        <f t="shared" si="15"/>
        <v>0</v>
      </c>
      <c r="P48" s="27">
        <f t="shared" si="15"/>
        <v>4</v>
      </c>
      <c r="Q48" s="27">
        <f t="shared" si="15"/>
        <v>7910</v>
      </c>
      <c r="R48" s="27">
        <f t="shared" si="15"/>
        <v>2992</v>
      </c>
      <c r="S48" s="27">
        <f t="shared" si="15"/>
        <v>9</v>
      </c>
      <c r="T48" s="27">
        <f t="shared" si="15"/>
        <v>127700</v>
      </c>
      <c r="U48" s="27">
        <f t="shared" si="15"/>
        <v>95699</v>
      </c>
      <c r="V48" s="28">
        <f t="shared" si="5"/>
        <v>99.52059068219634</v>
      </c>
      <c r="W48" s="30">
        <f t="shared" si="15"/>
        <v>0</v>
      </c>
      <c r="X48" s="30">
        <f t="shared" si="15"/>
        <v>0</v>
      </c>
      <c r="Y48" s="30">
        <f t="shared" si="15"/>
        <v>0</v>
      </c>
    </row>
    <row r="49" spans="1:25" s="5" customFormat="1" ht="15" customHeight="1">
      <c r="A49" s="8"/>
      <c r="B49" s="9" t="s">
        <v>65</v>
      </c>
      <c r="C49" s="24">
        <v>21634</v>
      </c>
      <c r="D49" s="24">
        <v>1</v>
      </c>
      <c r="E49" s="24">
        <v>21700</v>
      </c>
      <c r="F49" s="24">
        <v>17704</v>
      </c>
      <c r="G49" s="24">
        <v>10500</v>
      </c>
      <c r="H49" s="24">
        <v>6528</v>
      </c>
      <c r="I49" s="24">
        <v>2046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4</v>
      </c>
      <c r="Q49" s="26">
        <v>7910</v>
      </c>
      <c r="R49" s="26">
        <v>2992</v>
      </c>
      <c r="S49" s="24">
        <f>D49+J49+M49+P49</f>
        <v>5</v>
      </c>
      <c r="T49" s="24">
        <f aca="true" t="shared" si="16" ref="T49:U52">E49+K49+N49</f>
        <v>21700</v>
      </c>
      <c r="U49" s="24">
        <f t="shared" si="16"/>
        <v>17704</v>
      </c>
      <c r="V49" s="25">
        <f t="shared" si="5"/>
        <v>81.83414994915411</v>
      </c>
      <c r="W49" s="26">
        <v>0</v>
      </c>
      <c r="X49" s="26">
        <v>0</v>
      </c>
      <c r="Y49" s="26">
        <v>0</v>
      </c>
    </row>
    <row r="50" spans="1:25" s="5" customFormat="1" ht="15" customHeight="1">
      <c r="A50" s="8"/>
      <c r="B50" s="9" t="s">
        <v>66</v>
      </c>
      <c r="C50" s="24">
        <v>23566</v>
      </c>
      <c r="D50" s="24">
        <v>1</v>
      </c>
      <c r="E50" s="24">
        <v>35000</v>
      </c>
      <c r="F50" s="24">
        <v>23566</v>
      </c>
      <c r="G50" s="24">
        <v>19250</v>
      </c>
      <c r="H50" s="24">
        <v>7622</v>
      </c>
      <c r="I50" s="24">
        <v>2453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4">
        <f>D50+J50+M50+P50</f>
        <v>1</v>
      </c>
      <c r="T50" s="24">
        <f t="shared" si="16"/>
        <v>35000</v>
      </c>
      <c r="U50" s="24">
        <f t="shared" si="16"/>
        <v>23566</v>
      </c>
      <c r="V50" s="25">
        <f t="shared" si="5"/>
        <v>100</v>
      </c>
      <c r="W50" s="26">
        <v>0</v>
      </c>
      <c r="X50" s="26">
        <v>0</v>
      </c>
      <c r="Y50" s="26">
        <v>0</v>
      </c>
    </row>
    <row r="51" spans="1:25" s="5" customFormat="1" ht="15" customHeight="1">
      <c r="A51" s="8"/>
      <c r="B51" s="9" t="s">
        <v>67</v>
      </c>
      <c r="C51" s="24">
        <v>33552</v>
      </c>
      <c r="D51" s="24">
        <v>1</v>
      </c>
      <c r="E51" s="24">
        <v>36000</v>
      </c>
      <c r="F51" s="24">
        <v>33552</v>
      </c>
      <c r="G51" s="24">
        <v>18000</v>
      </c>
      <c r="H51" s="24">
        <v>12175</v>
      </c>
      <c r="I51" s="24">
        <v>3733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4">
        <f>D51+J51+M51+P51</f>
        <v>1</v>
      </c>
      <c r="T51" s="24">
        <f t="shared" si="16"/>
        <v>36000</v>
      </c>
      <c r="U51" s="24">
        <f t="shared" si="16"/>
        <v>33552</v>
      </c>
      <c r="V51" s="25">
        <f t="shared" si="5"/>
        <v>100</v>
      </c>
      <c r="W51" s="26">
        <v>0</v>
      </c>
      <c r="X51" s="26">
        <v>0</v>
      </c>
      <c r="Y51" s="26">
        <v>0</v>
      </c>
    </row>
    <row r="52" spans="1:25" s="5" customFormat="1" ht="15" customHeight="1">
      <c r="A52" s="8"/>
      <c r="B52" s="9" t="s">
        <v>68</v>
      </c>
      <c r="C52" s="24">
        <v>17408</v>
      </c>
      <c r="D52" s="24">
        <v>2</v>
      </c>
      <c r="E52" s="24">
        <v>35000</v>
      </c>
      <c r="F52" s="24">
        <v>20877</v>
      </c>
      <c r="G52" s="24">
        <v>18200</v>
      </c>
      <c r="H52" s="24">
        <v>8060</v>
      </c>
      <c r="I52" s="24">
        <v>2522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4">
        <f>D52+J52+M52+P52</f>
        <v>2</v>
      </c>
      <c r="T52" s="24">
        <f t="shared" si="16"/>
        <v>35000</v>
      </c>
      <c r="U52" s="24">
        <f t="shared" si="16"/>
        <v>20877</v>
      </c>
      <c r="V52" s="25">
        <f t="shared" si="5"/>
        <v>119.92761948529412</v>
      </c>
      <c r="W52" s="26">
        <v>0</v>
      </c>
      <c r="X52" s="26">
        <v>0</v>
      </c>
      <c r="Y52" s="26">
        <v>0</v>
      </c>
    </row>
    <row r="53" spans="1:25" s="29" customFormat="1" ht="15" customHeight="1">
      <c r="A53" s="94" t="s">
        <v>88</v>
      </c>
      <c r="B53" s="95"/>
      <c r="C53" s="27">
        <f>SUM(C54:C64)</f>
        <v>38842</v>
      </c>
      <c r="D53" s="27">
        <f aca="true" t="shared" si="17" ref="D53:Y53">SUM(D54:D64)</f>
        <v>3</v>
      </c>
      <c r="E53" s="27">
        <f t="shared" si="17"/>
        <v>32222</v>
      </c>
      <c r="F53" s="27">
        <f t="shared" si="17"/>
        <v>29204</v>
      </c>
      <c r="G53" s="27">
        <f t="shared" si="17"/>
        <v>17521</v>
      </c>
      <c r="H53" s="27">
        <f t="shared" si="17"/>
        <v>15450</v>
      </c>
      <c r="I53" s="27">
        <f t="shared" si="17"/>
        <v>4659</v>
      </c>
      <c r="J53" s="27">
        <f t="shared" si="17"/>
        <v>8</v>
      </c>
      <c r="K53" s="27">
        <f t="shared" si="17"/>
        <v>9824</v>
      </c>
      <c r="L53" s="27">
        <f t="shared" si="17"/>
        <v>7974</v>
      </c>
      <c r="M53" s="27">
        <f t="shared" si="17"/>
        <v>1</v>
      </c>
      <c r="N53" s="27">
        <f t="shared" si="17"/>
        <v>2</v>
      </c>
      <c r="O53" s="30">
        <f t="shared" si="17"/>
        <v>0</v>
      </c>
      <c r="P53" s="30">
        <f t="shared" si="17"/>
        <v>0</v>
      </c>
      <c r="Q53" s="30">
        <f t="shared" si="17"/>
        <v>0</v>
      </c>
      <c r="R53" s="30">
        <f t="shared" si="17"/>
        <v>0</v>
      </c>
      <c r="S53" s="27">
        <f t="shared" si="17"/>
        <v>12</v>
      </c>
      <c r="T53" s="27">
        <f t="shared" si="17"/>
        <v>42048</v>
      </c>
      <c r="U53" s="27">
        <f t="shared" si="17"/>
        <v>37178</v>
      </c>
      <c r="V53" s="28">
        <f t="shared" si="5"/>
        <v>95.71597755007465</v>
      </c>
      <c r="W53" s="27">
        <f t="shared" si="17"/>
        <v>4</v>
      </c>
      <c r="X53" s="27">
        <f t="shared" si="17"/>
        <v>270</v>
      </c>
      <c r="Y53" s="27">
        <f t="shared" si="17"/>
        <v>70</v>
      </c>
    </row>
    <row r="54" spans="1:25" s="5" customFormat="1" ht="15" customHeight="1">
      <c r="A54" s="8"/>
      <c r="B54" s="9" t="s">
        <v>69</v>
      </c>
      <c r="C54" s="24">
        <v>6764</v>
      </c>
      <c r="D54" s="24">
        <v>1</v>
      </c>
      <c r="E54" s="24">
        <v>7332</v>
      </c>
      <c r="F54" s="24">
        <v>6693</v>
      </c>
      <c r="G54" s="24">
        <v>4020</v>
      </c>
      <c r="H54" s="24">
        <v>3407</v>
      </c>
      <c r="I54" s="24">
        <v>901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4">
        <f>D54+J54+M54+P54</f>
        <v>1</v>
      </c>
      <c r="T54" s="24">
        <f>E54+K54+N54</f>
        <v>7332</v>
      </c>
      <c r="U54" s="24">
        <f>F54+L54+O54</f>
        <v>6693</v>
      </c>
      <c r="V54" s="25">
        <f t="shared" si="5"/>
        <v>98.95032525133057</v>
      </c>
      <c r="W54" s="26">
        <v>0</v>
      </c>
      <c r="X54" s="26">
        <v>0</v>
      </c>
      <c r="Y54" s="26">
        <v>0</v>
      </c>
    </row>
    <row r="55" spans="1:25" s="5" customFormat="1" ht="15" customHeight="1">
      <c r="A55" s="8"/>
      <c r="B55" s="9" t="s">
        <v>70</v>
      </c>
      <c r="C55" s="24">
        <v>17317</v>
      </c>
      <c r="D55" s="24">
        <v>1</v>
      </c>
      <c r="E55" s="24">
        <v>18700</v>
      </c>
      <c r="F55" s="24">
        <v>17314</v>
      </c>
      <c r="G55" s="24">
        <v>10322</v>
      </c>
      <c r="H55" s="24">
        <v>9579</v>
      </c>
      <c r="I55" s="24">
        <v>3123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4">
        <f aca="true" t="shared" si="18" ref="S55:S64">D55+J55+M55+P55</f>
        <v>1</v>
      </c>
      <c r="T55" s="24">
        <f aca="true" t="shared" si="19" ref="T55:T64">E55+K55+N55</f>
        <v>18700</v>
      </c>
      <c r="U55" s="24">
        <f aca="true" t="shared" si="20" ref="U55:U64">F55+L55+O55</f>
        <v>17314</v>
      </c>
      <c r="V55" s="25">
        <f t="shared" si="5"/>
        <v>99.98267598313795</v>
      </c>
      <c r="W55" s="26">
        <v>0</v>
      </c>
      <c r="X55" s="26">
        <v>0</v>
      </c>
      <c r="Y55" s="26">
        <v>0</v>
      </c>
    </row>
    <row r="56" spans="1:25" s="5" customFormat="1" ht="15" customHeight="1">
      <c r="A56" s="8"/>
      <c r="B56" s="9" t="s">
        <v>71</v>
      </c>
      <c r="C56" s="24">
        <v>5214</v>
      </c>
      <c r="D56" s="24">
        <v>1</v>
      </c>
      <c r="E56" s="24">
        <v>6190</v>
      </c>
      <c r="F56" s="24">
        <v>5197</v>
      </c>
      <c r="G56" s="24">
        <v>3179</v>
      </c>
      <c r="H56" s="24">
        <v>2464</v>
      </c>
      <c r="I56" s="24">
        <v>635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4">
        <f t="shared" si="18"/>
        <v>1</v>
      </c>
      <c r="T56" s="24">
        <f t="shared" si="19"/>
        <v>6190</v>
      </c>
      <c r="U56" s="24">
        <f t="shared" si="20"/>
        <v>5197</v>
      </c>
      <c r="V56" s="25">
        <f t="shared" si="5"/>
        <v>99.67395473724588</v>
      </c>
      <c r="W56" s="26">
        <v>0</v>
      </c>
      <c r="X56" s="26">
        <v>0</v>
      </c>
      <c r="Y56" s="26">
        <v>0</v>
      </c>
    </row>
    <row r="57" spans="1:25" s="5" customFormat="1" ht="15" customHeight="1">
      <c r="A57" s="8"/>
      <c r="B57" s="9" t="s">
        <v>72</v>
      </c>
      <c r="C57" s="31">
        <v>618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1</v>
      </c>
      <c r="K57" s="26">
        <v>740</v>
      </c>
      <c r="L57" s="26">
        <v>618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4">
        <f t="shared" si="18"/>
        <v>1</v>
      </c>
      <c r="T57" s="24">
        <f t="shared" si="19"/>
        <v>740</v>
      </c>
      <c r="U57" s="24">
        <f t="shared" si="20"/>
        <v>618</v>
      </c>
      <c r="V57" s="25">
        <f t="shared" si="5"/>
        <v>100</v>
      </c>
      <c r="W57" s="26">
        <v>0</v>
      </c>
      <c r="X57" s="26">
        <v>0</v>
      </c>
      <c r="Y57" s="26">
        <v>0</v>
      </c>
    </row>
    <row r="58" spans="1:25" s="5" customFormat="1" ht="15" customHeight="1">
      <c r="A58" s="8"/>
      <c r="B58" s="9" t="s">
        <v>73</v>
      </c>
      <c r="C58" s="31">
        <v>1250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31">
        <v>1</v>
      </c>
      <c r="K58" s="31">
        <v>1267</v>
      </c>
      <c r="L58" s="31">
        <v>1089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4">
        <f t="shared" si="18"/>
        <v>1</v>
      </c>
      <c r="T58" s="24">
        <f t="shared" si="19"/>
        <v>1267</v>
      </c>
      <c r="U58" s="24">
        <f t="shared" si="20"/>
        <v>1089</v>
      </c>
      <c r="V58" s="25">
        <f t="shared" si="5"/>
        <v>87.12</v>
      </c>
      <c r="W58" s="26">
        <v>1</v>
      </c>
      <c r="X58" s="26">
        <v>70</v>
      </c>
      <c r="Y58" s="26">
        <v>22</v>
      </c>
    </row>
    <row r="59" spans="1:25" s="5" customFormat="1" ht="15" customHeight="1">
      <c r="A59" s="8"/>
      <c r="B59" s="9" t="s">
        <v>74</v>
      </c>
      <c r="C59" s="31">
        <v>397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31">
        <v>1</v>
      </c>
      <c r="K59" s="31">
        <v>463</v>
      </c>
      <c r="L59" s="31">
        <v>392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4">
        <f t="shared" si="18"/>
        <v>1</v>
      </c>
      <c r="T59" s="24">
        <f t="shared" si="19"/>
        <v>463</v>
      </c>
      <c r="U59" s="24">
        <f t="shared" si="20"/>
        <v>392</v>
      </c>
      <c r="V59" s="25">
        <f t="shared" si="5"/>
        <v>98.74055415617129</v>
      </c>
      <c r="W59" s="26">
        <v>0</v>
      </c>
      <c r="X59" s="26">
        <v>0</v>
      </c>
      <c r="Y59" s="26">
        <v>0</v>
      </c>
    </row>
    <row r="60" spans="1:25" s="5" customFormat="1" ht="15" customHeight="1">
      <c r="A60" s="8"/>
      <c r="B60" s="9" t="s">
        <v>75</v>
      </c>
      <c r="C60" s="31">
        <v>3239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31">
        <v>1</v>
      </c>
      <c r="K60" s="31">
        <v>2300</v>
      </c>
      <c r="L60" s="31">
        <v>2162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4">
        <f t="shared" si="18"/>
        <v>1</v>
      </c>
      <c r="T60" s="24">
        <f t="shared" si="19"/>
        <v>2300</v>
      </c>
      <c r="U60" s="24">
        <f t="shared" si="20"/>
        <v>2162</v>
      </c>
      <c r="V60" s="25">
        <f t="shared" si="5"/>
        <v>66.74899660389009</v>
      </c>
      <c r="W60" s="26">
        <v>1</v>
      </c>
      <c r="X60" s="26">
        <v>60</v>
      </c>
      <c r="Y60" s="26">
        <v>5</v>
      </c>
    </row>
    <row r="61" spans="1:25" s="5" customFormat="1" ht="15" customHeight="1">
      <c r="A61" s="8"/>
      <c r="B61" s="9" t="s">
        <v>76</v>
      </c>
      <c r="C61" s="31">
        <v>799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31">
        <v>1</v>
      </c>
      <c r="K61" s="31">
        <v>1097</v>
      </c>
      <c r="L61" s="31">
        <v>799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4">
        <f t="shared" si="18"/>
        <v>1</v>
      </c>
      <c r="T61" s="24">
        <f t="shared" si="19"/>
        <v>1097</v>
      </c>
      <c r="U61" s="24">
        <f t="shared" si="20"/>
        <v>799</v>
      </c>
      <c r="V61" s="25">
        <f t="shared" si="5"/>
        <v>100</v>
      </c>
      <c r="W61" s="26">
        <v>0</v>
      </c>
      <c r="X61" s="26">
        <v>0</v>
      </c>
      <c r="Y61" s="26">
        <v>0</v>
      </c>
    </row>
    <row r="62" spans="1:25" s="5" customFormat="1" ht="15" customHeight="1">
      <c r="A62" s="8"/>
      <c r="B62" s="9" t="s">
        <v>77</v>
      </c>
      <c r="C62" s="31">
        <v>449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31">
        <v>1</v>
      </c>
      <c r="K62" s="31">
        <v>548</v>
      </c>
      <c r="L62" s="31">
        <v>449</v>
      </c>
      <c r="M62" s="26">
        <v>1</v>
      </c>
      <c r="N62" s="26">
        <v>2</v>
      </c>
      <c r="O62" s="26">
        <v>0</v>
      </c>
      <c r="P62" s="26">
        <v>0</v>
      </c>
      <c r="Q62" s="26">
        <v>0</v>
      </c>
      <c r="R62" s="26">
        <v>0</v>
      </c>
      <c r="S62" s="24">
        <f t="shared" si="18"/>
        <v>2</v>
      </c>
      <c r="T62" s="24">
        <f t="shared" si="19"/>
        <v>550</v>
      </c>
      <c r="U62" s="24">
        <f t="shared" si="20"/>
        <v>449</v>
      </c>
      <c r="V62" s="25">
        <f t="shared" si="5"/>
        <v>100</v>
      </c>
      <c r="W62" s="26">
        <v>0</v>
      </c>
      <c r="X62" s="26">
        <v>0</v>
      </c>
      <c r="Y62" s="26">
        <v>0</v>
      </c>
    </row>
    <row r="63" spans="1:25" s="5" customFormat="1" ht="15" customHeight="1">
      <c r="A63" s="8"/>
      <c r="B63" s="9" t="s">
        <v>78</v>
      </c>
      <c r="C63" s="31">
        <v>1209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31">
        <v>1</v>
      </c>
      <c r="K63" s="31">
        <v>1532</v>
      </c>
      <c r="L63" s="31">
        <v>1045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4">
        <f t="shared" si="18"/>
        <v>1</v>
      </c>
      <c r="T63" s="24">
        <f t="shared" si="19"/>
        <v>1532</v>
      </c>
      <c r="U63" s="24">
        <f t="shared" si="20"/>
        <v>1045</v>
      </c>
      <c r="V63" s="25">
        <f t="shared" si="5"/>
        <v>86.43507030603806</v>
      </c>
      <c r="W63" s="26">
        <v>2</v>
      </c>
      <c r="X63" s="26">
        <v>140</v>
      </c>
      <c r="Y63" s="26">
        <v>43</v>
      </c>
    </row>
    <row r="64" spans="1:25" s="5" customFormat="1" ht="15" customHeight="1">
      <c r="A64" s="8"/>
      <c r="B64" s="9" t="s">
        <v>79</v>
      </c>
      <c r="C64" s="31">
        <v>1586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31">
        <v>1</v>
      </c>
      <c r="K64" s="31">
        <v>1877</v>
      </c>
      <c r="L64" s="31">
        <v>1420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4">
        <f t="shared" si="18"/>
        <v>1</v>
      </c>
      <c r="T64" s="24">
        <f t="shared" si="19"/>
        <v>1877</v>
      </c>
      <c r="U64" s="24">
        <f t="shared" si="20"/>
        <v>1420</v>
      </c>
      <c r="V64" s="25">
        <f t="shared" si="5"/>
        <v>89.53341740226986</v>
      </c>
      <c r="W64" s="26">
        <v>0</v>
      </c>
      <c r="X64" s="26">
        <v>0</v>
      </c>
      <c r="Y64" s="26">
        <v>0</v>
      </c>
    </row>
    <row r="65" spans="1:25" s="5" customFormat="1" ht="2.25" customHeight="1" thickBot="1">
      <c r="A65" s="97"/>
      <c r="B65" s="98"/>
      <c r="C65" s="7"/>
      <c r="D65" s="31"/>
      <c r="E65" s="31"/>
      <c r="F65" s="31"/>
      <c r="G65" s="31"/>
      <c r="H65" s="31"/>
      <c r="I65" s="3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36"/>
      <c r="W65" s="7"/>
      <c r="X65" s="7"/>
      <c r="Y65" s="7"/>
    </row>
    <row r="66" spans="1:25" s="5" customFormat="1" ht="14.25" customHeight="1">
      <c r="A66" s="96" t="s">
        <v>89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</sheetData>
  <sheetProtection/>
  <mergeCells count="63">
    <mergeCell ref="A66:L66"/>
    <mergeCell ref="A38:B38"/>
    <mergeCell ref="A42:B42"/>
    <mergeCell ref="A45:B45"/>
    <mergeCell ref="A48:B48"/>
    <mergeCell ref="A53:B53"/>
    <mergeCell ref="A65:B65"/>
    <mergeCell ref="A27:B27"/>
    <mergeCell ref="A28:B28"/>
    <mergeCell ref="A29:B29"/>
    <mergeCell ref="A30:B30"/>
    <mergeCell ref="A31:B31"/>
    <mergeCell ref="A33:B33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T5:T6"/>
    <mergeCell ref="U5:U6"/>
    <mergeCell ref="S6:S7"/>
    <mergeCell ref="Y5:Y7"/>
    <mergeCell ref="X5:X7"/>
    <mergeCell ref="W5:W7"/>
    <mergeCell ref="M5:M6"/>
    <mergeCell ref="N5:N6"/>
    <mergeCell ref="O5:O6"/>
    <mergeCell ref="P5:P6"/>
    <mergeCell ref="Q5:Q6"/>
    <mergeCell ref="R5:R6"/>
    <mergeCell ref="P4:R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V2:Y2"/>
    <mergeCell ref="A3:B8"/>
    <mergeCell ref="C3:C6"/>
    <mergeCell ref="D3:I4"/>
    <mergeCell ref="J3:L4"/>
    <mergeCell ref="M3:R3"/>
    <mergeCell ref="S3:U4"/>
    <mergeCell ref="V3:V6"/>
    <mergeCell ref="W3:Y4"/>
    <mergeCell ref="M4:O4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2019-10-24T06:27:21Z</cp:lastPrinted>
  <dcterms:created xsi:type="dcterms:W3CDTF">2003-02-02T02:31:12Z</dcterms:created>
  <dcterms:modified xsi:type="dcterms:W3CDTF">2019-10-24T06:58:14Z</dcterms:modified>
  <cp:category/>
  <cp:version/>
  <cp:contentType/>
  <cp:contentStatus/>
</cp:coreProperties>
</file>