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<sst xmlns="http://schemas.openxmlformats.org/spreadsheetml/2006/main" count="1174" uniqueCount="610">
  <si>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</si>
  <si>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</si>
  <si>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</si>
  <si>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</si>
  <si>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</si>
  <si>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</si>
  <si>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</si>
  <si>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</si>
  <si>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</si>
  <si>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</si>
  <si>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</si>
  <si>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</si>
  <si>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</si>
  <si>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</si>
  <si>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</si>
  <si>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</si>
  <si>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</si>
  <si>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</si>
  <si>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</si>
  <si>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</si>
  <si>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</si>
  <si>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</si>
  <si>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</si>
  <si>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</si>
  <si>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</si>
  <si>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</si>
  <si>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</si>
  <si>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</si>
  <si>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</si>
  <si>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</si>
  <si>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</si>
  <si>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</si>
  <si>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</si>
  <si>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</si>
  <si>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</si>
  <si>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</si>
  <si>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</si>
  <si>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</si>
  <si>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</si>
  <si>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</si>
  <si>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</si>
  <si>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</si>
  <si>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</si>
  <si>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</si>
  <si>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</si>
  <si>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</si>
  <si>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</si>
  <si>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</si>
  <si>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</si>
  <si>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</si>
  <si>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</si>
  <si>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</si>
  <si>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</si>
  <si>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</si>
  <si>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</si>
  <si>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</si>
  <si>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</si>
  <si>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</si>
  <si>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</si>
  <si>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</si>
  <si>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</si>
  <si>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</si>
  <si>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</si>
  <si>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</si>
  <si>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</si>
  <si>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</si>
  <si>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</si>
  <si>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</si>
  <si>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</si>
  <si>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</si>
  <si>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</si>
  <si>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</si>
  <si>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</si>
  <si>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</si>
  <si>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</si>
  <si>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</si>
  <si>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</si>
  <si>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</si>
  <si>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</si>
  <si>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</si>
  <si>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</si>
  <si>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</si>
  <si>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</si>
  <si>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</si>
  <si>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</si>
  <si>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</si>
  <si>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</si>
  <si>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</si>
  <si>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</si>
  <si>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</si>
  <si>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</si>
  <si>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</si>
  <si>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</si>
  <si>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</si>
  <si>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</si>
  <si>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</si>
  <si>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</si>
  <si>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</si>
  <si>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</si>
  <si>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</si>
  <si>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</si>
  <si>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</si>
  <si>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</si>
  <si>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</si>
  <si>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</si>
  <si>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</si>
  <si>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</si>
  <si>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</si>
  <si>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</si>
  <si>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</si>
  <si>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</si>
  <si>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</si>
  <si>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</si>
  <si>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</si>
  <si>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</si>
  <si>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</si>
  <si>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</si>
  <si>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</si>
  <si>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</si>
  <si>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</si>
  <si>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</si>
  <si>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</si>
  <si>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</si>
  <si>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</si>
  <si>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</si>
  <si>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</si>
  <si>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</si>
  <si>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</si>
  <si>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</si>
  <si>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</si>
  <si>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</si>
  <si>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</si>
  <si>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</si>
  <si>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</si>
  <si>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</si>
  <si>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</si>
  <si>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</si>
  <si>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</si>
  <si>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</si>
  <si>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</si>
  <si>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</si>
  <si>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</si>
  <si>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</si>
  <si>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</si>
  <si>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</si>
  <si>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</si>
  <si>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</si>
  <si>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</si>
  <si>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</si>
  <si>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</si>
  <si>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</si>
  <si>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-5.0</t>
    <phoneticPr fontId="5"/>
  </si>
  <si>
    <t>基準財政需要額</t>
    <phoneticPr fontId="24"/>
  </si>
  <si>
    <t>うち日本人(％)</t>
    <phoneticPr fontId="5"/>
  </si>
  <si>
    <t>-5.0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</si>
  <si>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</si>
  <si>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</si>
  <si>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</si>
  <si>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</si>
  <si>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</si>
  <si>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</si>
  <si>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</si>
  <si>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</si>
  <si>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</si>
  <si>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</si>
  <si>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</si>
  <si>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</si>
  <si>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</si>
  <si>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</si>
  <si>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</si>
  <si>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</si>
  <si>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</si>
  <si>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</si>
  <si>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</si>
  <si>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</si>
  <si>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</si>
  <si>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</si>
  <si>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</si>
  <si>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</si>
  <si>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</si>
  <si>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</si>
  <si>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</si>
  <si>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</si>
  <si>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</si>
  <si>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</si>
  <si>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</si>
  <si>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</si>
  <si>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</si>
  <si>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</si>
  <si>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</si>
  <si>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</si>
  <si>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</si>
  <si>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</si>
  <si>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</si>
  <si>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</si>
  <si>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</si>
  <si>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</si>
  <si>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</si>
  <si>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</si>
  <si>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</si>
  <si>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</si>
  <si>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</si>
  <si>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</si>
  <si>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</si>
  <si>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</si>
  <si>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</si>
  <si>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</si>
  <si>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</si>
  <si>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</si>
  <si>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</si>
  <si>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</si>
  <si>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</si>
  <si>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</si>
  <si>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</si>
  <si>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奈良県野迫川村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</si>
  <si>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</si>
  <si>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</si>
  <si>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</si>
  <si>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</si>
  <si>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</si>
  <si>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</si>
  <si>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</si>
  <si>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</si>
  <si>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</si>
  <si>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</si>
  <si>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</si>
  <si>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</si>
  <si>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</si>
  <si>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</si>
  <si>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</si>
  <si>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</si>
  <si>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</si>
  <si>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</si>
  <si>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</si>
  <si>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</si>
  <si>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</si>
  <si>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</si>
  <si>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</si>
  <si>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</si>
  <si>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</si>
  <si>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</si>
  <si>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</si>
  <si>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</si>
  <si>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</si>
  <si>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</si>
  <si>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</si>
  <si>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</si>
  <si>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</si>
  <si>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</si>
  <si>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</si>
  <si>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</si>
  <si>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</si>
  <si>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</si>
  <si>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</si>
  <si>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</si>
  <si>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</si>
  <si>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</si>
  <si>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</si>
  <si>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</si>
  <si>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</si>
  <si>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</si>
  <si>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</si>
  <si>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</si>
  <si>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</si>
  <si>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</si>
  <si>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</si>
  <si>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</si>
  <si>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</si>
  <si>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</si>
  <si>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</si>
  <si>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</si>
  <si>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</si>
  <si>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</si>
  <si>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</si>
  <si>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</si>
  <si>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</si>
  <si>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</si>
  <si>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</si>
  <si>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</si>
  <si>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</si>
  <si>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</si>
  <si>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</si>
  <si>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</si>
  <si>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</si>
  <si>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</si>
  <si>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</si>
  <si>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</si>
  <si>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</si>
  <si>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</si>
  <si>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</si>
  <si>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</si>
  <si>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</si>
  <si>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</si>
  <si>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</si>
  <si>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</si>
  <si>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</si>
  <si>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</si>
  <si>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</si>
  <si>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</si>
  <si>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</si>
  <si>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</si>
  <si>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</si>
  <si>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</si>
  <si>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</si>
  <si>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</si>
  <si>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</si>
  <si>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</si>
  <si>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</si>
  <si>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</si>
  <si>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</si>
  <si>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</si>
  <si>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</si>
  <si>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</si>
  <si>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</si>
  <si>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</si>
  <si>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</si>
  <si>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</si>
  <si>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</si>
  <si>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</si>
  <si>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</si>
  <si>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</si>
  <si>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</si>
  <si>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</si>
  <si>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</si>
  <si>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</si>
  <si>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</si>
  <si>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</si>
  <si>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</si>
  <si>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</si>
  <si>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</si>
  <si>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</si>
  <si>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</si>
  <si>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</si>
  <si>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</si>
  <si>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</si>
  <si>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</si>
  <si>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</si>
  <si>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</si>
  <si>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</si>
  <si>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</si>
  <si>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</si>
  <si>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</si>
  <si>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</si>
  <si>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</si>
  <si>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</si>
  <si>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</si>
  <si>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</si>
  <si>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</si>
  <si>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</si>
  <si>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</si>
  <si>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</si>
  <si>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</si>
  <si>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</si>
  <si>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</si>
  <si>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</si>
  <si>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</si>
  <si>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</si>
  <si>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</si>
  <si>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</si>
  <si>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</si>
  <si>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</si>
  <si>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</si>
  <si>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</si>
  <si>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奈良県野迫川村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</si>
  <si>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</si>
  <si>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</si>
  <si>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</si>
  <si>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</si>
  <si>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</si>
  <si>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</si>
  <si>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</si>
  <si>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</si>
  <si>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</si>
  <si>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</si>
  <si>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</si>
  <si>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</si>
  <si>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</si>
  <si>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</si>
  <si>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</si>
  <si>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</si>
  <si>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</si>
  <si>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</si>
  <si>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</si>
  <si>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</si>
  <si>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</si>
  <si>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</si>
  <si>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</si>
  <si>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</si>
  <si>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</si>
  <si>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</si>
  <si>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</si>
  <si>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</si>
  <si>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</si>
  <si>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</si>
  <si>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</si>
  <si>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</si>
  <si>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</si>
  <si>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</si>
  <si>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</si>
  <si>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</si>
  <si>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</si>
  <si>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</si>
  <si>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</si>
  <si>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</si>
  <si>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</si>
  <si>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</si>
  <si>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</si>
  <si>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</si>
  <si>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</si>
  <si>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</si>
  <si>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</si>
  <si>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</si>
  <si>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</si>
  <si>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</si>
  <si>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</si>
  <si>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</si>
  <si>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</si>
  <si>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</si>
  <si>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</si>
  <si>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</si>
  <si>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</si>
  <si>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</si>
  <si>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</si>
  <si>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</si>
  <si>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</si>
  <si>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</si>
  <si>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</si>
  <si>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</si>
  <si>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</si>
  <si>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</si>
  <si>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</si>
  <si>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</si>
  <si>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</si>
  <si>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</si>
  <si>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</si>
  <si>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</si>
  <si>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</si>
  <si>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</si>
  <si>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</si>
  <si>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</si>
  <si>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</si>
  <si>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</si>
  <si>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</si>
  <si>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</si>
  <si>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</si>
  <si>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</si>
  <si>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</si>
  <si>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</si>
  <si>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</si>
  <si>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</si>
  <si>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</si>
  <si>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</si>
  <si>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</si>
  <si>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</si>
  <si>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</si>
  <si>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</si>
  <si>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</si>
  <si>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</si>
  <si>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</si>
  <si>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</si>
  <si>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</si>
  <si>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</si>
  <si>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</si>
  <si>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</si>
  <si>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</si>
  <si>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</si>
  <si>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</si>
  <si>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</si>
  <si>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</si>
  <si>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</si>
  <si>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</si>
  <si>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</si>
  <si>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</si>
  <si>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温泉事業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</si>
  <si>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</si>
  <si>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</si>
  <si>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</si>
  <si>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</si>
  <si>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</si>
  <si>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</si>
  <si>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</si>
  <si>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</si>
  <si>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</si>
  <si>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</si>
  <si>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</si>
  <si>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</si>
  <si>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</si>
  <si>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</si>
  <si>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</si>
  <si>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</si>
  <si>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</si>
  <si>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</si>
  <si>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</si>
  <si>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</si>
  <si>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</si>
  <si>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</si>
  <si>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</si>
  <si>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</si>
  <si>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</si>
  <si>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</si>
  <si>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</si>
  <si>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</si>
  <si>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</si>
  <si>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</si>
  <si>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</si>
  <si>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</si>
  <si>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</si>
  <si>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</si>
  <si>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</si>
  <si>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</si>
  <si>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</si>
  <si>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</si>
  <si>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</si>
  <si>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</si>
  <si>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</si>
  <si>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</si>
  <si>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</si>
  <si>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</si>
  <si>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</si>
  <si>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</si>
  <si>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</si>
  <si>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</si>
  <si>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</si>
  <si>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</si>
  <si>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</si>
  <si>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</si>
  <si>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</si>
  <si>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</si>
  <si>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</si>
  <si>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</si>
  <si>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</si>
  <si>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</si>
  <si>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</si>
  <si>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</si>
  <si>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</si>
  <si>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</si>
  <si>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</si>
  <si>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</si>
  <si>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</si>
  <si>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</si>
  <si>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</si>
  <si>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</si>
  <si>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</si>
  <si>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</si>
  <si>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</si>
  <si>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</si>
  <si>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</si>
  <si>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</si>
  <si>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</si>
  <si>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</si>
  <si>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</si>
  <si>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</si>
  <si>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</si>
  <si>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</si>
  <si>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</si>
  <si>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</si>
  <si>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</si>
  <si>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</si>
  <si>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</si>
  <si>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</si>
  <si>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</si>
  <si>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</si>
  <si>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14.74</t>
  </si>
  <si>
    <t>▲ 7.80</t>
  </si>
  <si>
    <t>▲ 20.56</t>
  </si>
  <si>
    <t>一般会計</t>
  </si>
  <si>
    <t>国民健康保険事業（直診勘定）</t>
  </si>
  <si>
    <t>介護保険事業</t>
  </si>
  <si>
    <t>代替バス</t>
  </si>
  <si>
    <t>簡易水道事業</t>
  </si>
  <si>
    <t>後期高齢者医療事業</t>
  </si>
  <si>
    <t>国民健康保険事業（事業勘定）</t>
  </si>
  <si>
    <t>温泉事業</t>
  </si>
  <si>
    <t>その他会計（赤字）</t>
  </si>
  <si>
    <t>その他会計（黒字）</t>
  </si>
  <si>
    <t>H25末</t>
    <phoneticPr fontId="5"/>
  </si>
  <si>
    <t>H26末</t>
    <phoneticPr fontId="5"/>
  </si>
  <si>
    <t>H27末</t>
    <phoneticPr fontId="5"/>
  </si>
  <si>
    <t>H28末</t>
    <phoneticPr fontId="5"/>
  </si>
  <si>
    <t>H29末</t>
    <phoneticPr fontId="5"/>
  </si>
  <si>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</si>
  <si>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</si>
  <si>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</si>
  <si>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</si>
  <si>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</si>
  <si>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のせ川びれっぢ</t>
    <rPh sb="2" eb="3">
      <t>カワ</t>
    </rPh>
    <phoneticPr fontId="2"/>
  </si>
  <si>
    <t>-</t>
    <phoneticPr fontId="2"/>
  </si>
  <si>
    <t>-</t>
    <phoneticPr fontId="2"/>
  </si>
  <si>
    <t>-</t>
    <phoneticPr fontId="2"/>
  </si>
  <si>
    <t>▲80</t>
    <phoneticPr fontId="2"/>
  </si>
  <si>
    <t>-</t>
    <phoneticPr fontId="2"/>
  </si>
  <si>
    <t>地域福祉基金</t>
    <rPh sb="0" eb="2">
      <t>チイキ</t>
    </rPh>
    <rPh sb="2" eb="4">
      <t>フクシ</t>
    </rPh>
    <rPh sb="4" eb="6">
      <t>キキン</t>
    </rPh>
    <phoneticPr fontId="2"/>
  </si>
  <si>
    <t>ふるさとのせ川愛基金</t>
    <rPh sb="6" eb="7">
      <t>カワ</t>
    </rPh>
    <rPh sb="7" eb="8">
      <t>アイ</t>
    </rPh>
    <rPh sb="8" eb="10">
      <t>キキン</t>
    </rPh>
    <phoneticPr fontId="2"/>
  </si>
  <si>
    <t>地域振興基金</t>
    <rPh sb="0" eb="2">
      <t>チイキ</t>
    </rPh>
    <rPh sb="2" eb="4">
      <t>シンコウ</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</si>
  <si>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</si>
  <si>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</si>
  <si>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</si>
  <si>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</si>
  <si>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</si>
  <si>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</si>
  <si>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Ｈ２９年度は、2億円の基金積立を行っていることから、一時的に将来負担比率の数字は良好になっているため、実質公債費比率と組み合わせても、数値は良くなっているが、
Ｈ３０年度は、基金積立ができず、さらに１２，０００千円の取り崩しを行っていることから例年ほどではないにせよ将来負担比率が増加し、実質公債費率についても微増となっている。
次年度には、Ｈ２８年３月に借り入れている起債の償還が始まるため、実質公債費比率が増加することが予測される。</t>
    <rPh sb="83" eb="84">
      <t>ネン</t>
    </rPh>
    <rPh sb="84" eb="85">
      <t>ド</t>
    </rPh>
    <rPh sb="87" eb="89">
      <t>キキン</t>
    </rPh>
    <rPh sb="89" eb="91">
      <t>ツミタテ</t>
    </rPh>
    <rPh sb="105" eb="107">
      <t>センエン</t>
    </rPh>
    <rPh sb="108" eb="109">
      <t>ト</t>
    </rPh>
    <rPh sb="110" eb="111">
      <t>クズ</t>
    </rPh>
    <rPh sb="113" eb="114">
      <t>オコナ</t>
    </rPh>
    <rPh sb="122" eb="124">
      <t>レイネン</t>
    </rPh>
    <rPh sb="133" eb="135">
      <t>ショウライ</t>
    </rPh>
    <rPh sb="135" eb="137">
      <t>フタン</t>
    </rPh>
    <rPh sb="137" eb="139">
      <t>ヒリツ</t>
    </rPh>
    <rPh sb="140" eb="142">
      <t>ゾウカ</t>
    </rPh>
    <rPh sb="144" eb="146">
      <t>ジッシツ</t>
    </rPh>
    <rPh sb="146" eb="149">
      <t>コウサイヒ</t>
    </rPh>
    <rPh sb="149" eb="150">
      <t>リツ</t>
    </rPh>
    <rPh sb="155" eb="157">
      <t>ビゾウ</t>
    </rPh>
    <rPh sb="165" eb="168">
      <t>ジネンド</t>
    </rPh>
    <rPh sb="174" eb="175">
      <t>ネン</t>
    </rPh>
    <rPh sb="176" eb="177">
      <t>ガツ</t>
    </rPh>
    <rPh sb="178" eb="179">
      <t>カ</t>
    </rPh>
    <rPh sb="180" eb="181">
      <t>イ</t>
    </rPh>
    <rPh sb="185" eb="187">
      <t>キサイ</t>
    </rPh>
    <rPh sb="188" eb="190">
      <t>ショウカン</t>
    </rPh>
    <rPh sb="191" eb="192">
      <t>ハジ</t>
    </rPh>
    <rPh sb="197" eb="199">
      <t>ジッシツ</t>
    </rPh>
    <rPh sb="199" eb="202">
      <t>コウサイヒ</t>
    </rPh>
    <rPh sb="202" eb="204">
      <t>ヒリツ</t>
    </rPh>
    <rPh sb="205" eb="207">
      <t>ゾウカ</t>
    </rPh>
    <rPh sb="212" eb="214">
      <t>ヨソク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</si>
  <si>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</si>
  <si>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</si>
  <si>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</si>
  <si>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</si>
  <si>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</si>
  <si>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</si>
  <si>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</si>
  <si>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</si>
  <si>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Ｈ２９年度は2億円の基金積立を行っていることから、一時的に将来負担比率の数字は良好になり、有形固定資産減価償却率は前年度より少し増加している。
Ｈ３０年度は基金の取崩しを行っているため、将来負担比率の数字はＨ２９年度より増となっているものの、改修工事を行った施設があるため、有形固定資産減価償却率は下がっている。</t>
    <rPh sb="121" eb="123">
      <t>カイシュウ</t>
    </rPh>
    <rPh sb="123" eb="125">
      <t>コウジ</t>
    </rPh>
    <rPh sb="126" eb="127">
      <t>オコナ</t>
    </rPh>
    <rPh sb="129" eb="131">
      <t>シセツ</t>
    </rPh>
    <rPh sb="137" eb="139">
      <t>ユウケイ</t>
    </rPh>
    <rPh sb="139" eb="141">
      <t>コテイ</t>
    </rPh>
    <rPh sb="141" eb="143">
      <t>シサン</t>
    </rPh>
    <rPh sb="143" eb="145">
      <t>ゲンカ</t>
    </rPh>
    <rPh sb="145" eb="147">
      <t>ショウキャク</t>
    </rPh>
    <rPh sb="147" eb="148">
      <t>リツ</t>
    </rPh>
    <rPh sb="149" eb="150">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</si>
</sst>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6BB2-4728-BD82-B568F8BA9A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1151532</c:v>
                </c:pt>
                <c:pt idx="1">
                  <c:v>1448613</c:v>
                </c:pt>
                <c:pt idx="2">
                  <c:v>620940</c:v>
                </c:pt>
                <c:pt idx="3">
                  <c:v>866091</c:v>
                </c:pt>
                <c:pt idx="4">
                  <c:v>906176</c:v>
                </c:pt>
              </c:numCache>
            </c:numRef>
          </c:val>
          <c:smooth val="0"/>
          <c:extLst xmlns:c16r2="http://schemas.microsoft.com/office/drawing/2015/06/chart">
            <c:ext xmlns:c16="http://schemas.microsoft.com/office/drawing/2014/chart" uri="{C3380CC4-5D6E-409C-BE32-E72D297353CC}">
              <c16:uniqueId val="{00000001-6BB2-4728-BD82-B568F8BA9A48}"/>
            </c:ext>
          </c:extLst>
        </c:ser>
        <c:dLbls>
          <c:showLegendKey val="0"/>
          <c:showVal val="0"/>
          <c:showCatName val="0"/>
          <c:showSerName val="0"/>
          <c:showPercent val="0"/>
          <c:showBubbleSize val="0"/>
        </c:dLbls>
        <c:marker val="1"/>
        <c:smooth val="0"/>
        <c:axId val="417448856"/>
        <c:axId val="417448072"/>
      </c:lineChart>
      <c:catAx>
        <c:axId val="41744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448072"/>
        <c:crosses val="autoZero"/>
        <c:auto val="1"/>
        <c:lblAlgn val="ctr"/>
        <c:lblOffset val="100"/>
        <c:tickLblSkip val="1"/>
        <c:tickMarkSkip val="1"/>
        <c:noMultiLvlLbl val="0"/>
      </c:catAx>
      <c:valAx>
        <c:axId val="41744807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44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6.84</c:v>
                </c:pt>
                <c:pt idx="1">
                  <c:v>24.23</c:v>
                </c:pt>
                <c:pt idx="2">
                  <c:v>35.119999999999997</c:v>
                </c:pt>
                <c:pt idx="3">
                  <c:v>6.91</c:v>
                </c:pt>
                <c:pt idx="4">
                  <c:v>3.43</c:v>
                </c:pt>
              </c:numCache>
            </c:numRef>
          </c:val>
          <c:extLst xmlns:c16r2="http://schemas.microsoft.com/office/drawing/2015/06/chart">
            <c:ext xmlns:c16="http://schemas.microsoft.com/office/drawing/2014/chart" uri="{C3380CC4-5D6E-409C-BE32-E72D297353CC}">
              <c16:uniqueId val="{00000000-E30F-437B-8A23-0E3875E9FA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69.31</c:v>
                </c:pt>
                <c:pt idx="1">
                  <c:v>66.41</c:v>
                </c:pt>
                <c:pt idx="2">
                  <c:v>73.33</c:v>
                </c:pt>
                <c:pt idx="3">
                  <c:v>105.38</c:v>
                </c:pt>
                <c:pt idx="4">
                  <c:v>101.75</c:v>
                </c:pt>
              </c:numCache>
            </c:numRef>
          </c:val>
          <c:extLst xmlns:c16r2="http://schemas.microsoft.com/office/drawing/2015/06/chart">
            <c:ext xmlns:c16="http://schemas.microsoft.com/office/drawing/2014/chart" uri="{C3380CC4-5D6E-409C-BE32-E72D297353CC}">
              <c16:uniqueId val="{00000001-E30F-437B-8A23-0E3875E9FADE}"/>
            </c:ext>
          </c:extLst>
        </c:ser>
        <c:dLbls>
          <c:showLegendKey val="0"/>
          <c:showVal val="0"/>
          <c:showCatName val="0"/>
          <c:showSerName val="0"/>
          <c:showPercent val="0"/>
          <c:showBubbleSize val="0"/>
        </c:dLbls>
        <c:gapWidth val="250"/>
        <c:overlap val="100"/>
        <c:axId val="417449248"/>
        <c:axId val="417449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-14.74</c:v>
                </c:pt>
                <c:pt idx="1">
                  <c:v>17.690000000000001</c:v>
                </c:pt>
                <c:pt idx="2">
                  <c:v>8.36</c:v>
                </c:pt>
                <c:pt idx="3">
                  <c:v>-7.8</c:v>
                </c:pt>
                <c:pt idx="4">
                  <c:v>-20.56</c:v>
                </c:pt>
              </c:numCache>
            </c:numRef>
          </c:val>
          <c:smooth val="0"/>
          <c:extLst xmlns:c16r2="http://schemas.microsoft.com/office/drawing/2015/06/chart">
            <c:ext xmlns:c16="http://schemas.microsoft.com/office/drawing/2014/chart" uri="{C3380CC4-5D6E-409C-BE32-E72D297353CC}">
              <c16:uniqueId val="{00000002-E30F-437B-8A23-0E3875E9FADE}"/>
            </c:ext>
          </c:extLst>
        </c:ser>
        <c:dLbls>
          <c:showLegendKey val="0"/>
          <c:showVal val="0"/>
          <c:showCatName val="0"/>
          <c:showSerName val="0"/>
          <c:showPercent val="0"/>
          <c:showBubbleSize val="0"/>
        </c:dLbls>
        <c:marker val="1"/>
        <c:smooth val="0"/>
        <c:axId val="417449248"/>
        <c:axId val="417449640"/>
      </c:lineChart>
      <c:catAx>
        <c:axId val="4174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449640"/>
        <c:crosses val="autoZero"/>
        <c:auto val="1"/>
        <c:lblAlgn val="ctr"/>
        <c:lblOffset val="100"/>
        <c:tickLblSkip val="1"/>
        <c:tickMarkSkip val="1"/>
        <c:noMultiLvlLbl val="0"/>
      </c:catAx>
      <c:valAx>
        <c:axId val="41744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4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34-407E-9CA2-7C967E5DFB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34-407E-9CA2-7C967E5DFB39}"/>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34-407E-9CA2-7C967E5DFB39}"/>
            </c:ext>
          </c:extLst>
        </c:ser>
        <c:ser>
          <c:idx val="3"/>
          <c:order val="3"/>
          <c:tx>
            <c:strRef>
              <c:f>データシート!$A$30</c:f>
              <c:strCache>
                <c:ptCount val="1"/>
                <c:pt idx="0">
                  <c:v>国民健康保険事業（事業勘定）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1.32</c:v>
                </c:pt>
                <c:pt idx="2">
                  <c:v>#N/A</c:v>
                </c:pt>
                <c:pt idx="3">
                  <c:v>0.69</c:v>
                </c:pt>
                <c:pt idx="4">
                  <c:v>#N/A</c:v>
                </c:pt>
                <c:pt idx="5">
                  <c:v>0.88</c:v>
                </c:pt>
                <c:pt idx="6">
                  <c:v>#N/A</c:v>
                </c:pt>
                <c:pt idx="7">
                  <c:v>0.82</c:v>
                </c:pt>
                <c:pt idx="8">
                  <c:v>#N/A</c:v>
                </c:pt>
                <c:pt idx="9">
                  <c:v>0.04</c:v>
                </c:pt>
              </c:numCache>
            </c:numRef>
          </c:val>
          <c:extLst xmlns:c16r2="http://schemas.microsoft.com/office/drawing/2015/06/chart">
            <c:ext xmlns:c16="http://schemas.microsoft.com/office/drawing/2014/chart" uri="{C3380CC4-5D6E-409C-BE32-E72D297353CC}">
              <c16:uniqueId val="{00000003-3A34-407E-9CA2-7C967E5DFB39}"/>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0.04</c:v>
                </c:pt>
                <c:pt idx="4">
                  <c:v>#N/A</c:v>
                </c:pt>
                <c:pt idx="5">
                  <c:v>0.04</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4-3A34-407E-9CA2-7C967E5DFB39}"/>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0.09</c:v>
                </c:pt>
                <c:pt idx="4">
                  <c:v>#N/A</c:v>
                </c:pt>
                <c:pt idx="5">
                  <c:v>7.0000000000000007E-2</c:v>
                </c:pt>
                <c:pt idx="6">
                  <c:v>#N/A</c:v>
                </c:pt>
                <c:pt idx="7">
                  <c:v>0.46</c:v>
                </c:pt>
                <c:pt idx="8">
                  <c:v>#N/A</c:v>
                </c:pt>
                <c:pt idx="9">
                  <c:v>0.06</c:v>
                </c:pt>
              </c:numCache>
            </c:numRef>
          </c:val>
          <c:extLst xmlns:c16r2="http://schemas.microsoft.com/office/drawing/2015/06/chart">
            <c:ext xmlns:c16="http://schemas.microsoft.com/office/drawing/2014/chart" uri="{C3380CC4-5D6E-409C-BE32-E72D297353CC}">
              <c16:uniqueId val="{00000005-3A34-407E-9CA2-7C967E5DFB39}"/>
            </c:ext>
          </c:extLst>
        </c:ser>
        <c:ser>
          <c:idx val="6"/>
          <c:order val="6"/>
          <c:tx>
            <c:strRef>
              <c:f>データシート!$A$33</c:f>
              <c:strCache>
                <c:ptCount val="1"/>
                <c:pt idx="0">
                  <c:v>代替バス</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0.01</c:v>
                </c:pt>
                <c:pt idx="4">
                  <c:v>#N/A</c:v>
                </c:pt>
                <c:pt idx="5">
                  <c:v>0.02</c:v>
                </c:pt>
                <c:pt idx="6">
                  <c:v>#N/A</c:v>
                </c:pt>
                <c:pt idx="7">
                  <c:v>0.13</c:v>
                </c:pt>
                <c:pt idx="8">
                  <c:v>#N/A</c:v>
                </c:pt>
                <c:pt idx="9">
                  <c:v>0.09</c:v>
                </c:pt>
              </c:numCache>
            </c:numRef>
          </c:val>
          <c:extLst xmlns:c16r2="http://schemas.microsoft.com/office/drawing/2015/06/chart">
            <c:ext xmlns:c16="http://schemas.microsoft.com/office/drawing/2014/chart" uri="{C3380CC4-5D6E-409C-BE32-E72D297353CC}">
              <c16:uniqueId val="{00000006-3A34-407E-9CA2-7C967E5DFB39}"/>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0.43</c:v>
                </c:pt>
                <c:pt idx="4">
                  <c:v>#N/A</c:v>
                </c:pt>
                <c:pt idx="5">
                  <c:v>1.01</c:v>
                </c:pt>
                <c:pt idx="6">
                  <c:v>#N/A</c:v>
                </c:pt>
                <c:pt idx="7">
                  <c:v>0.22</c:v>
                </c:pt>
                <c:pt idx="8">
                  <c:v>#N/A</c:v>
                </c:pt>
                <c:pt idx="9">
                  <c:v>0.1</c:v>
                </c:pt>
              </c:numCache>
            </c:numRef>
          </c:val>
          <c:extLst xmlns:c16r2="http://schemas.microsoft.com/office/drawing/2015/06/chart">
            <c:ext xmlns:c16="http://schemas.microsoft.com/office/drawing/2014/chart" uri="{C3380CC4-5D6E-409C-BE32-E72D297353CC}">
              <c16:uniqueId val="{00000007-3A34-407E-9CA2-7C967E5DFB39}"/>
            </c:ext>
          </c:extLst>
        </c:ser>
        <c:ser>
          <c:idx val="8"/>
          <c:order val="8"/>
          <c:tx>
            <c:strRef>
              <c:f>データシート!$A$35</c:f>
              <c:strCache>
                <c:ptCount val="1"/>
                <c:pt idx="0">
                  <c:v>国民健康保険事業（直診勘定）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1.35</c:v>
                </c:pt>
                <c:pt idx="2">
                  <c:v>#N/A</c:v>
                </c:pt>
                <c:pt idx="3">
                  <c:v>0.06</c:v>
                </c:pt>
                <c:pt idx="4">
                  <c:v>#N/A</c:v>
                </c:pt>
                <c:pt idx="5">
                  <c:v>0.89</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8-3A34-407E-9CA2-7C967E5DFB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6.46</c:v>
                </c:pt>
                <c:pt idx="2">
                  <c:v>#N/A</c:v>
                </c:pt>
                <c:pt idx="3">
                  <c:v>24.21</c:v>
                </c:pt>
                <c:pt idx="4">
                  <c:v>#N/A</c:v>
                </c:pt>
                <c:pt idx="5">
                  <c:v>35.090000000000003</c:v>
                </c:pt>
                <c:pt idx="6">
                  <c:v>#N/A</c:v>
                </c:pt>
                <c:pt idx="7">
                  <c:v>6.77</c:v>
                </c:pt>
                <c:pt idx="8">
                  <c:v>#N/A</c:v>
                </c:pt>
                <c:pt idx="9">
                  <c:v>3.33</c:v>
                </c:pt>
              </c:numCache>
            </c:numRef>
          </c:val>
          <c:extLst xmlns:c16r2="http://schemas.microsoft.com/office/drawing/2015/06/chart">
            <c:ext xmlns:c16="http://schemas.microsoft.com/office/drawing/2014/chart" uri="{C3380CC4-5D6E-409C-BE32-E72D297353CC}">
              <c16:uniqueId val="{00000009-3A34-407E-9CA2-7C967E5DFB39}"/>
            </c:ext>
          </c:extLst>
        </c:ser>
        <c:dLbls>
          <c:showLegendKey val="0"/>
          <c:showVal val="0"/>
          <c:showCatName val="0"/>
          <c:showSerName val="0"/>
          <c:showPercent val="0"/>
          <c:showBubbleSize val="0"/>
        </c:dLbls>
        <c:gapWidth val="150"/>
        <c:overlap val="100"/>
        <c:axId val="533824664"/>
        <c:axId val="533823488"/>
      </c:barChart>
      <c:catAx>
        <c:axId val="53382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823488"/>
        <c:crosses val="autoZero"/>
        <c:auto val="1"/>
        <c:lblAlgn val="ctr"/>
        <c:lblOffset val="100"/>
        <c:tickLblSkip val="1"/>
        <c:tickMarkSkip val="1"/>
        <c:noMultiLvlLbl val="0"/>
      </c:catAx>
      <c:valAx>
        <c:axId val="53382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24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c:v>
                </c:pt>
                <c:pt idx="5">
                  <c:v>280</c:v>
                </c:pt>
                <c:pt idx="8">
                  <c:v>247</c:v>
                </c:pt>
                <c:pt idx="11">
                  <c:v>234</c:v>
                </c:pt>
                <c:pt idx="14">
                  <c:v>219</c:v>
                </c:pt>
              </c:numCache>
            </c:numRef>
          </c:val>
          <c:extLst xmlns:c16r2="http://schemas.microsoft.com/office/drawing/2015/06/chart">
            <c:ext xmlns:c16="http://schemas.microsoft.com/office/drawing/2014/chart" uri="{C3380CC4-5D6E-409C-BE32-E72D297353CC}">
              <c16:uniqueId val="{00000000-3A80-4975-B85D-5A16AF51CC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A80-4975-B85D-5A16AF51CC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A80-4975-B85D-5A16AF51CC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1</c:v>
                </c:pt>
                <c:pt idx="9">
                  <c:v>9</c:v>
                </c:pt>
                <c:pt idx="12">
                  <c:v>12</c:v>
                </c:pt>
              </c:numCache>
            </c:numRef>
          </c:val>
          <c:extLst xmlns:c16r2="http://schemas.microsoft.com/office/drawing/2015/06/chart">
            <c:ext xmlns:c16="http://schemas.microsoft.com/office/drawing/2014/chart" uri="{C3380CC4-5D6E-409C-BE32-E72D297353CC}">
              <c16:uniqueId val="{00000003-3A80-4975-B85D-5A16AF51CC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c:v>
                </c:pt>
                <c:pt idx="3">
                  <c:v>24</c:v>
                </c:pt>
                <c:pt idx="6">
                  <c:v>24</c:v>
                </c:pt>
                <c:pt idx="9">
                  <c:v>13</c:v>
                </c:pt>
                <c:pt idx="12">
                  <c:v>9</c:v>
                </c:pt>
              </c:numCache>
            </c:numRef>
          </c:val>
          <c:extLst xmlns:c16r2="http://schemas.microsoft.com/office/drawing/2015/06/chart">
            <c:ext xmlns:c16="http://schemas.microsoft.com/office/drawing/2014/chart" uri="{C3380CC4-5D6E-409C-BE32-E72D297353CC}">
              <c16:uniqueId val="{00000004-3A80-4975-B85D-5A16AF51CC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80-4975-B85D-5A16AF51CC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80-4975-B85D-5A16AF51CC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346</c:v>
                </c:pt>
                <c:pt idx="3">
                  <c:v>325</c:v>
                </c:pt>
                <c:pt idx="6">
                  <c:v>277</c:v>
                </c:pt>
                <c:pt idx="9">
                  <c:v>276</c:v>
                </c:pt>
                <c:pt idx="12">
                  <c:v>252</c:v>
                </c:pt>
              </c:numCache>
            </c:numRef>
          </c:val>
          <c:extLst xmlns:c16r2="http://schemas.microsoft.com/office/drawing/2015/06/chart">
            <c:ext xmlns:c16="http://schemas.microsoft.com/office/drawing/2014/chart" uri="{C3380CC4-5D6E-409C-BE32-E72D297353CC}">
              <c16:uniqueId val="{00000007-3A80-4975-B85D-5A16AF51CCFB}"/>
            </c:ext>
          </c:extLst>
        </c:ser>
        <c:dLbls>
          <c:showLegendKey val="0"/>
          <c:showVal val="0"/>
          <c:showCatName val="0"/>
          <c:showSerName val="0"/>
          <c:showPercent val="0"/>
          <c:showBubbleSize val="0"/>
        </c:dLbls>
        <c:gapWidth val="100"/>
        <c:overlap val="100"/>
        <c:axId val="533829760"/>
        <c:axId val="533830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69</c:v>
                </c:pt>
                <c:pt idx="5">
                  <c:v>#N/A</c:v>
                </c:pt>
                <c:pt idx="6">
                  <c:v>#N/A</c:v>
                </c:pt>
                <c:pt idx="7">
                  <c:v>55</c:v>
                </c:pt>
                <c:pt idx="8">
                  <c:v>#N/A</c:v>
                </c:pt>
                <c:pt idx="9">
                  <c:v>#N/A</c:v>
                </c:pt>
                <c:pt idx="10">
                  <c:v>64</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8-3A80-4975-B85D-5A16AF51CCFB}"/>
            </c:ext>
          </c:extLst>
        </c:ser>
        <c:dLbls>
          <c:showLegendKey val="0"/>
          <c:showVal val="0"/>
          <c:showCatName val="0"/>
          <c:showSerName val="0"/>
          <c:showPercent val="0"/>
          <c:showBubbleSize val="0"/>
        </c:dLbls>
        <c:marker val="1"/>
        <c:smooth val="0"/>
        <c:axId val="533829760"/>
        <c:axId val="533830936"/>
      </c:lineChart>
      <c:catAx>
        <c:axId val="5338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830936"/>
        <c:crosses val="autoZero"/>
        <c:auto val="1"/>
        <c:lblAlgn val="ctr"/>
        <c:lblOffset val="100"/>
        <c:tickLblSkip val="1"/>
        <c:tickMarkSkip val="1"/>
        <c:noMultiLvlLbl val="0"/>
      </c:catAx>
      <c:valAx>
        <c:axId val="533830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2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1931</c:v>
                </c:pt>
                <c:pt idx="5">
                  <c:v>2062</c:v>
                </c:pt>
                <c:pt idx="8">
                  <c:v>2076</c:v>
                </c:pt>
                <c:pt idx="11">
                  <c:v>1972</c:v>
                </c:pt>
                <c:pt idx="14">
                  <c:v>1916</c:v>
                </c:pt>
              </c:numCache>
            </c:numRef>
          </c:val>
          <c:extLst xmlns:c16r2="http://schemas.microsoft.com/office/drawing/2015/06/chart">
            <c:ext xmlns:c16="http://schemas.microsoft.com/office/drawing/2014/chart" uri="{C3380CC4-5D6E-409C-BE32-E72D297353CC}">
              <c16:uniqueId val="{00000000-F264-4D15-9C2B-F970DCD74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c:v>
                </c:pt>
                <c:pt idx="5">
                  <c:v>30</c:v>
                </c:pt>
                <c:pt idx="8">
                  <c:v>28</c:v>
                </c:pt>
                <c:pt idx="11">
                  <c:v>22</c:v>
                </c:pt>
                <c:pt idx="14">
                  <c:v>13</c:v>
                </c:pt>
              </c:numCache>
            </c:numRef>
          </c:val>
          <c:extLst xmlns:c16r2="http://schemas.microsoft.com/office/drawing/2015/06/chart">
            <c:ext xmlns:c16="http://schemas.microsoft.com/office/drawing/2014/chart" uri="{C3380CC4-5D6E-409C-BE32-E72D297353CC}">
              <c16:uniqueId val="{00000001-F264-4D15-9C2B-F970DCD74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836</c:v>
                </c:pt>
                <c:pt idx="5">
                  <c:v>837</c:v>
                </c:pt>
                <c:pt idx="8">
                  <c:v>837</c:v>
                </c:pt>
                <c:pt idx="11">
                  <c:v>1037</c:v>
                </c:pt>
                <c:pt idx="14">
                  <c:v>917</c:v>
                </c:pt>
              </c:numCache>
            </c:numRef>
          </c:val>
          <c:extLst xmlns:c16r2="http://schemas.microsoft.com/office/drawing/2015/06/chart">
            <c:ext xmlns:c16="http://schemas.microsoft.com/office/drawing/2014/chart" uri="{C3380CC4-5D6E-409C-BE32-E72D297353CC}">
              <c16:uniqueId val="{00000002-F264-4D15-9C2B-F970DCD74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64-4D15-9C2B-F970DCD74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64-4D15-9C2B-F970DCD74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64-4D15-9C2B-F970DCD74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317</c:v>
                </c:pt>
                <c:pt idx="3">
                  <c:v>313</c:v>
                </c:pt>
                <c:pt idx="6">
                  <c:v>283</c:v>
                </c:pt>
                <c:pt idx="9">
                  <c:v>280</c:v>
                </c:pt>
                <c:pt idx="12">
                  <c:v>284</c:v>
                </c:pt>
              </c:numCache>
            </c:numRef>
          </c:val>
          <c:extLst xmlns:c16r2="http://schemas.microsoft.com/office/drawing/2015/06/chart">
            <c:ext xmlns:c16="http://schemas.microsoft.com/office/drawing/2014/chart" uri="{C3380CC4-5D6E-409C-BE32-E72D297353CC}">
              <c16:uniqueId val="{00000006-F264-4D15-9C2B-F970DCD74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c:v>
                </c:pt>
                <c:pt idx="3">
                  <c:v>120</c:v>
                </c:pt>
                <c:pt idx="6">
                  <c:v>213</c:v>
                </c:pt>
                <c:pt idx="9">
                  <c:v>225</c:v>
                </c:pt>
                <c:pt idx="12">
                  <c:v>211</c:v>
                </c:pt>
              </c:numCache>
            </c:numRef>
          </c:val>
          <c:extLst xmlns:c16r2="http://schemas.microsoft.com/office/drawing/2015/06/chart">
            <c:ext xmlns:c16="http://schemas.microsoft.com/office/drawing/2014/chart" uri="{C3380CC4-5D6E-409C-BE32-E72D297353CC}">
              <c16:uniqueId val="{00000007-F264-4D15-9C2B-F970DCD74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173</c:v>
                </c:pt>
                <c:pt idx="3">
                  <c:v>149</c:v>
                </c:pt>
                <c:pt idx="6">
                  <c:v>125</c:v>
                </c:pt>
                <c:pt idx="9">
                  <c:v>144</c:v>
                </c:pt>
                <c:pt idx="12">
                  <c:v>146</c:v>
                </c:pt>
              </c:numCache>
            </c:numRef>
          </c:val>
          <c:extLst xmlns:c16r2="http://schemas.microsoft.com/office/drawing/2015/06/chart">
            <c:ext xmlns:c16="http://schemas.microsoft.com/office/drawing/2014/chart" uri="{C3380CC4-5D6E-409C-BE32-E72D297353CC}">
              <c16:uniqueId val="{00000008-F264-4D15-9C2B-F970DCD74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48</c:v>
                </c:pt>
                <c:pt idx="6">
                  <c:v>28</c:v>
                </c:pt>
                <c:pt idx="9">
                  <c:v>0</c:v>
                </c:pt>
                <c:pt idx="12">
                  <c:v>0</c:v>
                </c:pt>
              </c:numCache>
            </c:numRef>
          </c:val>
          <c:extLst xmlns:c16r2="http://schemas.microsoft.com/office/drawing/2015/06/chart">
            <c:ext xmlns:c16="http://schemas.microsoft.com/office/drawing/2014/chart" uri="{C3380CC4-5D6E-409C-BE32-E72D297353CC}">
              <c16:uniqueId val="{00000009-F264-4D15-9C2B-F970DCD74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2379</c:v>
                </c:pt>
                <c:pt idx="3">
                  <c:v>2529</c:v>
                </c:pt>
                <c:pt idx="6">
                  <c:v>2465</c:v>
                </c:pt>
                <c:pt idx="9">
                  <c:v>2368</c:v>
                </c:pt>
                <c:pt idx="12">
                  <c:v>2317</c:v>
                </c:pt>
              </c:numCache>
            </c:numRef>
          </c:val>
          <c:extLst xmlns:c16r2="http://schemas.microsoft.com/office/drawing/2015/06/chart">
            <c:ext xmlns:c16="http://schemas.microsoft.com/office/drawing/2014/chart" uri="{C3380CC4-5D6E-409C-BE32-E72D297353CC}">
              <c16:uniqueId val="{0000000A-F264-4D15-9C2B-F970DCD74CF3}"/>
            </c:ext>
          </c:extLst>
        </c:ser>
        <c:dLbls>
          <c:showLegendKey val="0"/>
          <c:showVal val="0"/>
          <c:showCatName val="0"/>
          <c:showSerName val="0"/>
          <c:showPercent val="0"/>
          <c:showBubbleSize val="0"/>
        </c:dLbls>
        <c:gapWidth val="100"/>
        <c:overlap val="100"/>
        <c:axId val="533828192"/>
        <c:axId val="533829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107</c:v>
                </c:pt>
                <c:pt idx="2">
                  <c:v>#N/A</c:v>
                </c:pt>
                <c:pt idx="3">
                  <c:v>#N/A</c:v>
                </c:pt>
                <c:pt idx="4">
                  <c:v>230</c:v>
                </c:pt>
                <c:pt idx="5">
                  <c:v>#N/A</c:v>
                </c:pt>
                <c:pt idx="6">
                  <c:v>#N/A</c:v>
                </c:pt>
                <c:pt idx="7">
                  <c:v>173</c:v>
                </c:pt>
                <c:pt idx="8">
                  <c:v>#N/A</c:v>
                </c:pt>
                <c:pt idx="9">
                  <c:v>#N/A</c:v>
                </c:pt>
                <c:pt idx="10">
                  <c:v>0</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B-F264-4D15-9C2B-F970DCD74CF3}"/>
            </c:ext>
          </c:extLst>
        </c:ser>
        <c:dLbls>
          <c:showLegendKey val="0"/>
          <c:showVal val="0"/>
          <c:showCatName val="0"/>
          <c:showSerName val="0"/>
          <c:showPercent val="0"/>
          <c:showBubbleSize val="0"/>
        </c:dLbls>
        <c:marker val="1"/>
        <c:smooth val="0"/>
        <c:axId val="533828192"/>
        <c:axId val="533829368"/>
      </c:lineChart>
      <c:catAx>
        <c:axId val="5338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3829368"/>
        <c:crosses val="autoZero"/>
        <c:auto val="1"/>
        <c:lblAlgn val="ctr"/>
        <c:lblOffset val="100"/>
        <c:tickLblSkip val="1"/>
        <c:tickMarkSkip val="1"/>
        <c:noMultiLvlLbl val="0"/>
      </c:catAx>
      <c:valAx>
        <c:axId val="533829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672</c:v>
                </c:pt>
                <c:pt idx="1">
                  <c:v>872</c:v>
                </c:pt>
                <c:pt idx="2">
                  <c:v>752</c:v>
                </c:pt>
              </c:numCache>
            </c:numRef>
          </c:val>
          <c:extLst xmlns:c16r2="http://schemas.microsoft.com/office/drawing/2015/06/chart">
            <c:ext xmlns:c16="http://schemas.microsoft.com/office/drawing/2014/chart" uri="{C3380CC4-5D6E-409C-BE32-E72D297353CC}">
              <c16:uniqueId val="{00000000-A89E-4FD4-B07E-66BBC8541A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165</c:v>
                </c:pt>
                <c:pt idx="1">
                  <c:v>165</c:v>
                </c:pt>
                <c:pt idx="2">
                  <c:v>165</c:v>
                </c:pt>
              </c:numCache>
            </c:numRef>
          </c:val>
          <c:extLst xmlns:c16r2="http://schemas.microsoft.com/office/drawing/2015/06/chart">
            <c:ext xmlns:c16="http://schemas.microsoft.com/office/drawing/2014/chart" uri="{C3380CC4-5D6E-409C-BE32-E72D297353CC}">
              <c16:uniqueId val="{00000001-A89E-4FD4-B07E-66BBC8541A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c:v>
                </c:pt>
                <c:pt idx="1">
                  <c:v>108</c:v>
                </c:pt>
                <c:pt idx="2">
                  <c:v>110</c:v>
                </c:pt>
              </c:numCache>
            </c:numRef>
          </c:val>
          <c:extLst xmlns:c16r2="http://schemas.microsoft.com/office/drawing/2015/06/chart">
            <c:ext xmlns:c16="http://schemas.microsoft.com/office/drawing/2014/chart" uri="{C3380CC4-5D6E-409C-BE32-E72D297353CC}">
              <c16:uniqueId val="{00000002-A89E-4FD4-B07E-66BBC8541AA5}"/>
            </c:ext>
          </c:extLst>
        </c:ser>
        <c:dLbls>
          <c:showLegendKey val="0"/>
          <c:showVal val="0"/>
          <c:showCatName val="0"/>
          <c:showSerName val="0"/>
          <c:showPercent val="0"/>
          <c:showBubbleSize val="0"/>
        </c:dLbls>
        <c:gapWidth val="120"/>
        <c:overlap val="100"/>
        <c:axId val="533830152"/>
        <c:axId val="533830544"/>
      </c:barChart>
      <c:catAx>
        <c:axId val="53383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3830544"/>
        <c:crosses val="autoZero"/>
        <c:auto val="1"/>
        <c:lblAlgn val="ctr"/>
        <c:lblOffset val="100"/>
        <c:tickLblSkip val="1"/>
        <c:tickMarkSkip val="1"/>
        <c:noMultiLvlLbl val="0"/>
      </c:catAx>
      <c:valAx>
        <c:axId val="533830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383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61-4D46-949B-20D569F4AE9B}"/>
                </c:ext>
                <c:ext xmlns:c15="http://schemas.microsoft.com/office/drawing/2012/chart" uri="{CE6537A1-D6FC-4f65-9D91-7224C49458BB}">
                  <c15:dlblFieldTable>
                    <c15:dlblFTEntry>
                      <c15:txfldGUID>{C1B73110-C488-413C-9B2E-81D8DA64032A}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61-4D46-949B-20D569F4AE9B}"/>
                </c:ext>
                <c:ext xmlns:c15="http://schemas.microsoft.com/office/drawing/2012/chart" uri="{CE6537A1-D6FC-4f65-9D91-7224C49458BB}">
                  <c15:dlblFieldTable>
                    <c15:dlblFTEntry>
                      <c15:txfldGUID>{F6C80354-1C8E-4E14-8910-B6D7AAD64EE4}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61-4D46-949B-20D569F4AE9B}"/>
                </c:ext>
                <c:ext xmlns:c15="http://schemas.microsoft.com/office/drawing/2012/chart" uri="{CE6537A1-D6FC-4f65-9D91-7224C49458BB}">
                  <c15:dlblFieldTable>
                    <c15:dlblFTEntry>
                      <c15:txfldGUID>{0C52DBCE-8374-4722-AFAD-F9EBFBEE6CB3}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61-4D46-949B-20D569F4AE9B}"/>
                </c:ext>
                <c:ext xmlns:c15="http://schemas.microsoft.com/office/drawing/2012/chart" uri="{CE6537A1-D6FC-4f65-9D91-7224C49458BB}">
                  <c15:dlblFieldTable>
                    <c15:dlblFTEntry>
                      <c15:txfldGUID>{DD96561D-8C28-4D15-A9BC-BF044E4D6961}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61-4D46-949B-20D569F4AE9B}"/>
                </c:ext>
                <c:ext xmlns:c15="http://schemas.microsoft.com/office/drawing/2012/chart" uri="{CE6537A1-D6FC-4f65-9D91-7224C49458BB}">
                  <c15:dlblFieldTable>
                    <c15:dlblFTEntry>
                      <c15:txfldGUID>{5A918C19-C691-47F6-87DE-D7A6C9484B3F}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61-4D46-949B-20D569F4AE9B}"/>
                </c:ext>
                <c:ext xmlns:c15="http://schemas.microsoft.com/office/drawing/2012/chart" uri="{CE6537A1-D6FC-4f65-9D91-7224C49458BB}">
                  <c15:dlblFieldTable>
                    <c15:dlblFTEntry>
                      <c15:txfldGUID>{E583EE2F-E0DF-4D99-A78C-8E088DE8D4FA}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61-4D46-949B-20D569F4AE9B}"/>
                </c:ext>
                <c:ext xmlns:c15="http://schemas.microsoft.com/office/drawing/2012/chart" uri="{CE6537A1-D6FC-4f65-9D91-7224C49458BB}">
                  <c15:layout/>
                  <c15:dlblFieldTable>
                    <c15:dlblFTEntry>
                      <c15:txfldGUID>{291B0299-2C8D-43E3-8DA2-05BA74F1AE9B}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61-4D46-949B-20D569F4AE9B}"/>
                </c:ext>
                <c:ext xmlns:c15="http://schemas.microsoft.com/office/drawing/2012/chart" uri="{CE6537A1-D6FC-4f65-9D91-7224C49458BB}">
                  <c15:dlblFieldTable>
                    <c15:dlblFTEntry>
                      <c15:txfldGUID>{15654736-4C20-4FD2-A6A5-C59A1F20E352}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61-4D46-949B-20D569F4AE9B}"/>
                </c:ext>
                <c:ext xmlns:c15="http://schemas.microsoft.com/office/drawing/2012/chart" uri="{CE6537A1-D6FC-4f65-9D91-7224C49458BB}">
                  <c15:layout/>
                  <c15:dlblFieldTable>
                    <c15:dlblFTEntry>
                      <c15:txfldGUID>{7493111E-9E4B-4EE0-A499-D4D73637E234}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68.400000000000006</c:v>
                </c:pt>
                <c:pt idx="24">
                  <c:v>70.099999999999994</c:v>
                </c:pt>
                <c:pt idx="32">
                  <c:v>67.3</c:v>
                </c:pt>
              </c:numCache>
            </c:numRef>
          </c:xVal>
          <c:yVal>
            <c:numRef>
              <c:f>公会計指標分析・財政指標組合せ分析表!$BP$51:$DC$51</c:f>
              <c:numCache>
                <c:formatCode>#,##0.0;"▲ "#,##0.0</c:formatCode>
                <c:ptCount val="40"/>
                <c:pt idx="16">
                  <c:v>25.4</c:v>
                </c:pt>
                <c:pt idx="32">
                  <c:v>20.7</c:v>
                </c:pt>
              </c:numCache>
            </c:numRef>
          </c:yVal>
          <c:smooth val="0"/>
          <c:extLst xmlns:c16r2="http://schemas.microsoft.com/office/drawing/2015/06/chart">
            <c:ext xmlns:c16="http://schemas.microsoft.com/office/drawing/2014/chart" uri="{C3380CC4-5D6E-409C-BE32-E72D297353CC}">
              <c16:uniqueId val="{00000009-8761-4D46-949B-20D569F4AE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61-4D46-949B-20D569F4AE9B}"/>
                </c:ext>
                <c:ext xmlns:c15="http://schemas.microsoft.com/office/drawing/2012/chart" uri="{CE6537A1-D6FC-4f65-9D91-7224C49458BB}">
                  <c15:dlblFieldTable>
                    <c15:dlblFTEntry>
                      <c15:txfldGUID>{D3614488-24DF-498C-A396-00286CD951BE}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61-4D46-949B-20D569F4AE9B}"/>
                </c:ext>
                <c:ext xmlns:c15="http://schemas.microsoft.com/office/drawing/2012/chart" uri="{CE6537A1-D6FC-4f65-9D91-7224C49458BB}">
                  <c15:dlblFieldTable>
                    <c15:dlblFTEntry>
                      <c15:txfldGUID>{56763676-5610-4039-939E-59F0164B97AF}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61-4D46-949B-20D569F4AE9B}"/>
                </c:ext>
                <c:ext xmlns:c15="http://schemas.microsoft.com/office/drawing/2012/chart" uri="{CE6537A1-D6FC-4f65-9D91-7224C49458BB}">
                  <c15:dlblFieldTable>
                    <c15:dlblFTEntry>
                      <c15:txfldGUID>{4FE2D7AC-B985-473E-8144-A87ED4CE84A4}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61-4D46-949B-20D569F4AE9B}"/>
                </c:ext>
                <c:ext xmlns:c15="http://schemas.microsoft.com/office/drawing/2012/chart" uri="{CE6537A1-D6FC-4f65-9D91-7224C49458BB}">
                  <c15:dlblFieldTable>
                    <c15:dlblFTEntry>
                      <c15:txfldGUID>{2D634603-07C2-4D23-BBE3-208058E0DA72}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61-4D46-949B-20D569F4AE9B}"/>
                </c:ext>
                <c:ext xmlns:c15="http://schemas.microsoft.com/office/drawing/2012/chart" uri="{CE6537A1-D6FC-4f65-9D91-7224C49458BB}">
                  <c15:dlblFieldTable>
                    <c15:dlblFTEntry>
                      <c15:txfldGUID>{2676B00B-404C-43A3-8ECE-82FD33F5FC40}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61-4D46-949B-20D569F4AE9B}"/>
                </c:ext>
                <c:ext xmlns:c15="http://schemas.microsoft.com/office/drawing/2012/chart" uri="{CE6537A1-D6FC-4f65-9D91-7224C49458BB}">
                  <c15:dlblFieldTable>
                    <c15:dlblFTEntry>
                      <c15:txfldGUID>{D815E58D-7452-4030-A621-C0B90B3D4583}</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590033732671708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61-4D46-949B-20D569F4AE9B}"/>
                </c:ext>
                <c:ext xmlns:c15="http://schemas.microsoft.com/office/drawing/2012/chart" uri="{CE6537A1-D6FC-4f65-9D91-7224C49458BB}">
                  <c15:layout/>
                  <c15:dlblFieldTable>
                    <c15:dlblFTEntry>
                      <c15:txfldGUID>{16119D4B-8C97-4FF4-8F40-0AE3693AEDCB}</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839006361242753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61-4D46-949B-20D569F4AE9B}"/>
                </c:ext>
                <c:ext xmlns:c15="http://schemas.microsoft.com/office/drawing/2012/chart" uri="{CE6537A1-D6FC-4f65-9D91-7224C49458BB}">
                  <c15:layout/>
                  <c15:dlblFieldTable>
                    <c15:dlblFTEntry>
                      <c15:txfldGUID>{17E1A2E1-CAAC-4C2D-871C-CBCF6A0C8DCA}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61-4D46-949B-20D569F4AE9B}"/>
                </c:ext>
                <c:ext xmlns:c15="http://schemas.microsoft.com/office/drawing/2012/chart" uri="{CE6537A1-D6FC-4f65-9D91-7224C49458BB}">
                  <c15:layout/>
                  <c15:dlblFieldTable>
                    <c15:dlblFTEntry>
                      <c15:txfldGUID>{B42B5401-A7F4-4831-8120-8E1F06D59B69}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761-4D46-949B-20D569F4AE9B}"/>
            </c:ext>
          </c:extLst>
        </c:ser>
        <c:dLbls>
          <c:showLegendKey val="0"/>
          <c:showVal val="1"/>
          <c:showCatName val="0"/>
          <c:showSerName val="0"/>
          <c:showPercent val="0"/>
          <c:showBubbleSize val="0"/>
        </c:dLbls>
        <c:axId val="533825448"/>
        <c:axId val="533828584"/>
      </c:scatterChart>
      <c:valAx>
        <c:axId val="533825448"/>
        <c:scaling>
          <c:orientation val="minMax"/>
          <c:max val="70"/>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828584"/>
        <c:crosses val="autoZero"/>
        <c:crossBetween val="midCat"/>
      </c:valAx>
      <c:valAx>
        <c:axId val="53382858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82544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91-4D28-BF22-170D5DA63E28}"/>
                </c:ext>
                <c:ext xmlns:c15="http://schemas.microsoft.com/office/drawing/2012/chart" uri="{CE6537A1-D6FC-4f65-9D91-7224C49458BB}">
                  <c15:layout/>
                  <c15:dlblFieldTable>
                    <c15:dlblFTEntry>
                      <c15:txfldGUID>{A1FFA503-DB34-4578-AFA0-CAC4FBC6AA3D}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91-4D28-BF22-170D5DA63E28}"/>
                </c:ext>
                <c:ext xmlns:c15="http://schemas.microsoft.com/office/drawing/2012/chart" uri="{CE6537A1-D6FC-4f65-9D91-7224C49458BB}">
                  <c15:dlblFieldTable>
                    <c15:dlblFTEntry>
                      <c15:txfldGUID>{F0158378-4407-4C57-88D5-AEFDA9C542C2}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91-4D28-BF22-170D5DA63E28}"/>
                </c:ext>
                <c:ext xmlns:c15="http://schemas.microsoft.com/office/drawing/2012/chart" uri="{CE6537A1-D6FC-4f65-9D91-7224C49458BB}">
                  <c15:dlblFieldTable>
                    <c15:dlblFTEntry>
                      <c15:txfldGUID>{7A127B11-4A3B-4359-9705-6ADEBF992FBD}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91-4D28-BF22-170D5DA63E28}"/>
                </c:ext>
                <c:ext xmlns:c15="http://schemas.microsoft.com/office/drawing/2012/chart" uri="{CE6537A1-D6FC-4f65-9D91-7224C49458BB}">
                  <c15:dlblFieldTable>
                    <c15:dlblFTEntry>
                      <c15:txfldGUID>{98E535E5-4AD9-43FD-A591-FBE7C7F51320}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91-4D28-BF22-170D5DA63E28}"/>
                </c:ext>
                <c:ext xmlns:c15="http://schemas.microsoft.com/office/drawing/2012/chart" uri="{CE6537A1-D6FC-4f65-9D91-7224C49458BB}">
                  <c15:dlblFieldTable>
                    <c15:dlblFTEntry>
                      <c15:txfldGUID>{6A9FC007-96AF-4AAC-B79D-07607E8300ED}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91-4D28-BF22-170D5DA63E28}"/>
                </c:ext>
                <c:ext xmlns:c15="http://schemas.microsoft.com/office/drawing/2012/chart" uri="{CE6537A1-D6FC-4f65-9D91-7224C49458BB}">
                  <c15:layout/>
                  <c15:dlblFieldTable>
                    <c15:dlblFTEntry>
                      <c15:txfldGUID>{14DB1662-A6FC-4322-93C0-C10E42CEA72C}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91-4D28-BF22-170D5DA63E28}"/>
                </c:ext>
                <c:ext xmlns:c15="http://schemas.microsoft.com/office/drawing/2012/chart" uri="{CE6537A1-D6FC-4f65-9D91-7224C49458BB}">
                  <c15:layout/>
                  <c15:dlblFieldTable>
                    <c15:dlblFTEntry>
                      <c15:txfldGUID>{C57FFDF7-B6D1-4F45-89F6-8B30D53C6D6D}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91-4D28-BF22-170D5DA63E28}"/>
                </c:ext>
                <c:ext xmlns:c15="http://schemas.microsoft.com/office/drawing/2012/chart" uri="{CE6537A1-D6FC-4f65-9D91-7224C49458BB}">
                  <c15:dlblFieldTable>
                    <c15:dlblFTEntry>
                      <c15:txfldGUID>{918DE440-DEBA-48F9-8BEA-E875717E4E58}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91-4D28-BF22-170D5DA63E28}"/>
                </c:ext>
                <c:ext xmlns:c15="http://schemas.microsoft.com/office/drawing/2012/chart" uri="{CE6537A1-D6FC-4f65-9D91-7224C49458BB}">
                  <c15:layout/>
                  <c15:dlblFieldTable>
                    <c15:dlblFTEntry>
                      <c15:txfldGUID>{E43C5A2E-355A-47B8-9B09-C0635FB4B6CF}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c:v>
                </c:pt>
                <c:pt idx="16">
                  <c:v>9.4</c:v>
                </c:pt>
                <c:pt idx="24">
                  <c:v>9.3000000000000007</c:v>
                </c:pt>
                <c:pt idx="32">
                  <c:v>9.5</c:v>
                </c:pt>
              </c:numCache>
            </c:numRef>
          </c:xVal>
          <c:yVal>
            <c:numRef>
              <c:f>公会計指標分析・財政指標組合せ分析表!$BP$73:$DC$73</c:f>
              <c:numCache>
                <c:formatCode>#,##0.0;"▲ "#,##0.0</c:formatCode>
                <c:ptCount val="40"/>
                <c:pt idx="0">
                  <c:v>15.4</c:v>
                </c:pt>
                <c:pt idx="8">
                  <c:v>30.9</c:v>
                </c:pt>
                <c:pt idx="16">
                  <c:v>25.4</c:v>
                </c:pt>
                <c:pt idx="32">
                  <c:v>20.7</c:v>
                </c:pt>
              </c:numCache>
            </c:numRef>
          </c:yVal>
          <c:smooth val="0"/>
          <c:extLst xmlns:c16r2="http://schemas.microsoft.com/office/drawing/2015/06/chart">
            <c:ext xmlns:c16="http://schemas.microsoft.com/office/drawing/2014/chart" uri="{C3380CC4-5D6E-409C-BE32-E72D297353CC}">
              <c16:uniqueId val="{00000009-2B91-4D28-BF22-170D5DA63E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91-4D28-BF22-170D5DA63E28}"/>
                </c:ext>
                <c:ext xmlns:c15="http://schemas.microsoft.com/office/drawing/2012/chart" uri="{CE6537A1-D6FC-4f65-9D91-7224C49458BB}">
                  <c15:layout/>
                  <c15:dlblFieldTable>
                    <c15:dlblFTEntry>
                      <c15:txfldGUID>{F3DF696C-8B11-4EB1-8023-FE07085C16E8}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91-4D28-BF22-170D5DA63E28}"/>
                </c:ext>
                <c:ext xmlns:c15="http://schemas.microsoft.com/office/drawing/2012/chart" uri="{CE6537A1-D6FC-4f65-9D91-7224C49458BB}">
                  <c15:dlblFieldTable>
                    <c15:dlblFTEntry>
                      <c15:txfldGUID>{6C49C743-F30F-4517-B9E9-5675753B44E5}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91-4D28-BF22-170D5DA63E28}"/>
                </c:ext>
                <c:ext xmlns:c15="http://schemas.microsoft.com/office/drawing/2012/chart" uri="{CE6537A1-D6FC-4f65-9D91-7224C49458BB}">
                  <c15:dlblFieldTable>
                    <c15:dlblFTEntry>
                      <c15:txfldGUID>{D2F92F99-390B-4AC0-AF92-511EF93B2F3D}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91-4D28-BF22-170D5DA63E28}"/>
                </c:ext>
                <c:ext xmlns:c15="http://schemas.microsoft.com/office/drawing/2012/chart" uri="{CE6537A1-D6FC-4f65-9D91-7224C49458BB}">
                  <c15:dlblFieldTable>
                    <c15:dlblFTEntry>
                      <c15:txfldGUID>{79CC5C0C-868B-4102-A72E-2FE387959120}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91-4D28-BF22-170D5DA63E28}"/>
                </c:ext>
                <c:ext xmlns:c15="http://schemas.microsoft.com/office/drawing/2012/chart" uri="{CE6537A1-D6FC-4f65-9D91-7224C49458BB}">
                  <c15:dlblFieldTable>
                    <c15:dlblFTEntry>
                      <c15:txfldGUID>{BC595F65-D7B2-4374-BF0C-2F45187AFCE2}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91-4D28-BF22-170D5DA63E28}"/>
                </c:ext>
                <c:ext xmlns:c15="http://schemas.microsoft.com/office/drawing/2012/chart" uri="{CE6537A1-D6FC-4f65-9D91-7224C49458BB}">
                  <c15:layout/>
                  <c15:dlblFieldTable>
                    <c15:dlblFTEntry>
                      <c15:txfldGUID>{B0876B07-617C-4DDC-8464-94678926B355}</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91-4D28-BF22-170D5DA63E28}"/>
                </c:ext>
                <c:ext xmlns:c15="http://schemas.microsoft.com/office/drawing/2012/chart" uri="{CE6537A1-D6FC-4f65-9D91-7224C49458BB}">
                  <c15:layout/>
                  <c15:dlblFieldTable>
                    <c15:dlblFTEntry>
                      <c15:txfldGUID>{7ED9CF51-6071-4151-87A0-DF2B30DD546E}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91-4D28-BF22-170D5DA63E28}"/>
                </c:ext>
                <c:ext xmlns:c15="http://schemas.microsoft.com/office/drawing/2012/chart" uri="{CE6537A1-D6FC-4f65-9D91-7224C49458BB}">
                  <c15:layout/>
                  <c15:dlblFieldTable>
                    <c15:dlblFTEntry>
                      <c15:txfldGUID>{FF328A99-2766-4D13-A8F0-95EE704D4198}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91-4D28-BF22-170D5DA63E28}"/>
                </c:ext>
                <c:ext xmlns:c15="http://schemas.microsoft.com/office/drawing/2012/chart" uri="{CE6537A1-D6FC-4f65-9D91-7224C49458BB}">
                  <c15:layout/>
                  <c15:dlblFieldTable>
                    <c15:dlblFTEntry>
                      <c15:txfldGUID>{E21B0AF2-345C-432A-BDBA-9250B42862FB}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B91-4D28-BF22-170D5DA63E28}"/>
            </c:ext>
          </c:extLst>
        </c:ser>
        <c:dLbls>
          <c:showLegendKey val="0"/>
          <c:showVal val="1"/>
          <c:showCatName val="0"/>
          <c:showSerName val="0"/>
          <c:showPercent val="0"/>
          <c:showBubbleSize val="0"/>
        </c:dLbls>
        <c:axId val="533825840"/>
        <c:axId val="533826624"/>
      </c:scatterChart>
      <c:valAx>
        <c:axId val="533825840"/>
        <c:scaling>
          <c:orientation val="minMax"/>
          <c:max val="10.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826624"/>
        <c:crosses val="autoZero"/>
        <c:crossBetween val="midCat"/>
      </c:valAx>
      <c:valAx>
        <c:axId val="533826624"/>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82584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過去５年間において元利償還金は減少傾向にある。また、過疎対策事業債等の地方交付税算入率の高い村債を活用しているので、実質公債比率（分子）においても減少傾向にある。</a:t>
          </a:r>
          <a:endParaRPr lang="ja-JP" altLang="ja-JP" sz="1400">
            <a:effectLst/>
          </a:endParaRPr>
        </a:p>
        <a:p>
          <a:r>
            <a:rPr kumimoji="1" lang="ja-JP" altLang="ja-JP" sz="1100">
              <a:solidFill>
                <a:schemeClr val="dk1"/>
              </a:solidFill>
              <a:effectLst/>
              <a:latin typeface="+mn-lt"/>
              <a:ea typeface="+mn-ea"/>
              <a:cs typeface="+mn-cs"/>
            </a:rPr>
            <a:t>今後も引き続き、地方交付税算入率の高い村債を活用すると共に、新規事業の精査や補助金等を活用するなど新規村債発行額の抑制し、実質公債費比率の減少に努めていく。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一般会計等に係る地方債の現在高については、年々減少傾向にある。また、公営企業債等繰入見込額及び退職手当負担見込額も減少傾向にある。</a:t>
          </a:r>
          <a:endParaRPr lang="ja-JP" altLang="ja-JP" sz="1400">
            <a:effectLst/>
          </a:endParaRPr>
        </a:p>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年度では、過疎対策事業債等の地方交付税の措置率の高い村債を活用</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今後も過疎対策事業債等の地方交付税の措置率の高い村債の活用や新規事業の精査等による新たな村債発行の抑制等に努め、将来負担比率の軽減を図っていく。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３０年度決算にて実質単年度収支が約１５，０００千円の赤字となり、１２，０００千円の財政調整基金を取り崩したことにより、財政調整基金が１２，０００千円減少している。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・普通交付税が年々減少していくことに伴い、一般会計の歳入総額が減少傾向にある。今後、基金の取り崩しが予想されるが、歳出の見直しを行い、取崩し額を最低限にしていく。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・地域福祉基金：活力ある豊かな長寿社会の形成と福祉活動の促進を図る。</a:t>
          </a:r>
          <a:endParaRPr lang="ja-JP" altLang="ja-JP" sz="1400">
            <a:effectLst/>
          </a:endParaRPr>
        </a:p>
        <a:p>
          <a:r>
            <a:rPr kumimoji="1" lang="ja-JP" altLang="ja-JP" sz="1100">
              <a:solidFill>
                <a:schemeClr val="dk1"/>
              </a:solidFill>
              <a:effectLst/>
              <a:latin typeface="+mn-lt"/>
              <a:ea typeface="+mn-ea"/>
              <a:cs typeface="+mn-cs"/>
            </a:rPr>
            <a:t>・ふるさとのせ川愛基金：</a:t>
          </a:r>
          <a:endParaRPr lang="ja-JP" altLang="ja-JP" sz="1400">
            <a:effectLst/>
          </a:endParaRPr>
        </a:p>
        <a:p>
          <a:r>
            <a:rPr kumimoji="1" lang="ja-JP" altLang="ja-JP" sz="1100">
              <a:solidFill>
                <a:schemeClr val="dk1"/>
              </a:solidFill>
              <a:effectLst/>
              <a:latin typeface="+mn-lt"/>
              <a:ea typeface="+mn-ea"/>
              <a:cs typeface="+mn-cs"/>
            </a:rPr>
            <a:t>豊かな自然と歴史に育まれた野迫川村への共感やふるさとへの思いを持つ人々からの寄付金を財源として、歴史文化遺産の保存や地域づくり、人づくり等村の活性化事業を行う。</a:t>
          </a:r>
          <a:endParaRPr lang="ja-JP" altLang="ja-JP" sz="1400">
            <a:effectLst/>
          </a:endParaRPr>
        </a:p>
        <a:p>
          <a:r>
            <a:rPr kumimoji="1" lang="ja-JP" altLang="ja-JP" sz="1100">
              <a:solidFill>
                <a:schemeClr val="dk1"/>
              </a:solidFill>
              <a:effectLst/>
              <a:latin typeface="+mn-lt"/>
              <a:ea typeface="+mn-ea"/>
              <a:cs typeface="+mn-cs"/>
            </a:rPr>
            <a:t>・地域振興基金：本格的な高齢化社会の到来に備え、地域の福祉活動の促進、快適な生活環境の形成等を図る。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・ふるさとのせ川愛基金：ふるさと納税者の増加による基金増加。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・地域福祉基金：今後の福祉活動促進事業の財源として、取崩しを視野に入れつつ、運用していく。</a:t>
          </a:r>
          <a:endParaRPr lang="ja-JP" altLang="ja-JP" sz="1400">
            <a:effectLst/>
          </a:endParaRPr>
        </a:p>
        <a:p>
          <a:r>
            <a:rPr kumimoji="1" lang="ja-JP" altLang="ja-JP" sz="1100">
              <a:solidFill>
                <a:schemeClr val="dk1"/>
              </a:solidFill>
              <a:effectLst/>
              <a:latin typeface="+mn-lt"/>
              <a:ea typeface="+mn-ea"/>
              <a:cs typeface="+mn-cs"/>
            </a:rPr>
            <a:t>・ふるさとのせ川愛基金：村の活性化のため、事業を精査しつつ、当該事業の財源に活用していく。</a:t>
          </a:r>
          <a:endParaRPr lang="ja-JP" altLang="ja-JP" sz="1400">
            <a:effectLst/>
          </a:endParaRPr>
        </a:p>
        <a:p>
          <a:r>
            <a:rPr kumimoji="1" lang="ja-JP" altLang="ja-JP" sz="1100">
              <a:solidFill>
                <a:schemeClr val="dk1"/>
              </a:solidFill>
              <a:effectLst/>
              <a:latin typeface="+mn-lt"/>
              <a:ea typeface="+mn-ea"/>
              <a:cs typeface="+mn-cs"/>
            </a:rPr>
            <a:t>・地域振興基金：今後の快適な生活環境の形成事業の財源として、取崩しを視野に入れつつ、運用していく。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平成３０年度決算にて実質単年度収支が約１５，０００千円の赤字となり、１２，０００千円の財政調整基金を取り崩したことにより、財政調整基金が１２，０００千円減少している。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普通交付税が年々減少していくことに伴い、一般会計の歳入総額が減少傾向にある。今後、財政調整基金の取り崩しが予想されるが、歳出の見直しを行い、取崩し額を最低限にしていく。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・過去３か年において、減債基金への積立を行わず、財政調整基金への積立を行ってきたため、大きな増額はない。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・普通交付税の減少に伴い、財政調整基金と同様に基金の取り崩しが予想される。平成３１年度より更に償還金の増加が見込まれるため、適切な基金運用を努めていく。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Ｈ３０年度に廃校舎の改修工事を行い移住・定住施設として整備したことにより、有形固定資産減価償却率は減少している。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6" name="直線コネクタ 65"/>
        <xdr:cNvCxnSpPr/>
      </xdr:nvCxnSpPr>
      <xdr:spPr>
        <a:xfrm flipV="1">
          <a:off x="4760595" y="468884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7"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8" name="直線コネクタ 67"/>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9"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0" name="直線コネクタ 69"/>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1" name="有形固定資産減価償却率平均値テキスト"/>
        <xdr:cNvSpPr txBox="1"/>
      </xdr:nvSpPr>
      <xdr:spPr>
        <a:xfrm>
          <a:off x="4813300" y="5235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2" name="フローチャート: 判断 71"/>
        <xdr:cNvSpPr/>
      </xdr:nvSpPr>
      <xdr:spPr>
        <a:xfrm>
          <a:off x="47117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3" name="フローチャート: 判断 72"/>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4" name="フローチャート: 判断 73"/>
        <xdr:cNvSpPr/>
      </xdr:nvSpPr>
      <xdr:spPr>
        <a:xfrm>
          <a:off x="3238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75" name="フローチャート: 判断 74"/>
        <xdr:cNvSpPr/>
      </xdr:nvSpPr>
      <xdr:spPr>
        <a:xfrm>
          <a:off x="2476500" y="541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1" name="楕円 80"/>
        <xdr:cNvSpPr/>
      </xdr:nvSpPr>
      <xdr:spPr>
        <a:xfrm>
          <a:off x="47117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2" name="有形固定資産減価償却率該当値テキスト"/>
        <xdr:cNvSpPr txBox="1"/>
      </xdr:nvSpPr>
      <xdr:spPr>
        <a:xfrm>
          <a:off x="4813300" y="479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3" name="楕円 82"/>
        <xdr:cNvSpPr/>
      </xdr:nvSpPr>
      <xdr:spPr>
        <a:xfrm>
          <a:off x="4000500" y="48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29</xdr:row>
      <xdr:rowOff>26247</xdr:rowOff>
    </xdr:to>
    <xdr:cxnSp macro="">
      <xdr:nvCxnSpPr>
        <xdr:cNvPr id="84" name="直線コネクタ 83"/>
        <xdr:cNvCxnSpPr/>
      </xdr:nvCxnSpPr>
      <xdr:spPr>
        <a:xfrm>
          <a:off x="4051300" y="4897543"/>
          <a:ext cx="7112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5" name="楕円 84"/>
        <xdr:cNvSpPr/>
      </xdr:nvSpPr>
      <xdr:spPr>
        <a:xfrm>
          <a:off x="32385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96943</xdr:rowOff>
    </xdr:from>
    <xdr:to>
      <xdr:col>19</xdr:col>
      <xdr:colOff>136525</xdr:colOff>
      <xdr:row>28</xdr:row>
      <xdr:rowOff>158115</xdr:rowOff>
    </xdr:to>
    <xdr:cxnSp macro="">
      <xdr:nvCxnSpPr>
        <xdr:cNvPr id="86" name="直線コネクタ 85"/>
        <xdr:cNvCxnSpPr/>
      </xdr:nvCxnSpPr>
      <xdr:spPr>
        <a:xfrm flipV="1">
          <a:off x="3289300" y="489754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7" name="n_1aveValue有形固定資産減価償却率"/>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xdr:cNvSpPr txBox="1"/>
      </xdr:nvSpPr>
      <xdr:spPr>
        <a:xfrm>
          <a:off x="3086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89" name="n_3aveValue有形固定資産減価償却率"/>
        <xdr:cNvSpPr txBox="1"/>
      </xdr:nvSpPr>
      <xdr:spPr>
        <a:xfrm>
          <a:off x="2324744" y="5194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0" name="n_1mainValue有形固定資産減価償却率"/>
        <xdr:cNvSpPr txBox="1"/>
      </xdr:nvSpPr>
      <xdr:spPr>
        <a:xfrm>
          <a:off x="3836044" y="462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1" name="n_2mainValue有形固定資産減価償却率"/>
        <xdr:cNvSpPr txBox="1"/>
      </xdr:nvSpPr>
      <xdr:spPr>
        <a:xfrm>
          <a:off x="30867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施設の老朽化が進んでいるため、債務償還比率が前年度に比べて高くなっており、全国平均も大きく上回っている。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0" name="直線コネクタ 119"/>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3" name="債務償還比率最大値テキスト"/>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4" name="直線コネクタ 123"/>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5" name="債務償還比率平均値テキスト"/>
        <xdr:cNvSpPr txBox="1"/>
      </xdr:nvSpPr>
      <xdr:spPr>
        <a:xfrm>
          <a:off x="14846300" y="542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6" name="フローチャート: 判断 125"/>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7" name="フローチャート: 判断 126"/>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149895</xdr:rowOff>
    </xdr:from>
    <xdr:to>
      <xdr:col>76</xdr:col>
      <xdr:colOff>73025</xdr:colOff>
      <xdr:row>29</xdr:row>
      <xdr:rowOff>80045</xdr:rowOff>
    </xdr:to>
    <xdr:sp macro="" textlink="">
      <xdr:nvSpPr>
        <xdr:cNvPr id="133" name="楕円 132"/>
        <xdr:cNvSpPr/>
      </xdr:nvSpPr>
      <xdr:spPr>
        <a:xfrm>
          <a:off x="14744700" y="49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1322</xdr:rowOff>
    </xdr:from>
    <xdr:ext cx="469744" cy="259045"/>
    <xdr:sp macro="" textlink="">
      <xdr:nvSpPr>
        <xdr:cNvPr id="134" name="債務償還比率該当値テキスト"/>
        <xdr:cNvSpPr txBox="1"/>
      </xdr:nvSpPr>
      <xdr:spPr>
        <a:xfrm>
          <a:off x="14846300" y="48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18267</xdr:rowOff>
    </xdr:from>
    <xdr:to>
      <xdr:col>72</xdr:col>
      <xdr:colOff>123825</xdr:colOff>
      <xdr:row>29</xdr:row>
      <xdr:rowOff>119867</xdr:rowOff>
    </xdr:to>
    <xdr:sp macro="" textlink="">
      <xdr:nvSpPr>
        <xdr:cNvPr id="135" name="楕円 134"/>
        <xdr:cNvSpPr/>
      </xdr:nvSpPr>
      <xdr:spPr>
        <a:xfrm>
          <a:off x="14033500" y="49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29245</xdr:rowOff>
    </xdr:from>
    <xdr:to>
      <xdr:col>76</xdr:col>
      <xdr:colOff>22225</xdr:colOff>
      <xdr:row>29</xdr:row>
      <xdr:rowOff>69067</xdr:rowOff>
    </xdr:to>
    <xdr:cxnSp macro="">
      <xdr:nvCxnSpPr>
        <xdr:cNvPr id="136" name="直線コネクタ 135"/>
        <xdr:cNvCxnSpPr/>
      </xdr:nvCxnSpPr>
      <xdr:spPr>
        <a:xfrm flipV="1">
          <a:off x="14084300" y="5001295"/>
          <a:ext cx="7112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7" name="n_1aveValue債務償還比率"/>
        <xdr:cNvSpPr txBox="1"/>
      </xdr:nvSpPr>
      <xdr:spPr>
        <a:xfrm>
          <a:off x="13836727" y="55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136394</xdr:rowOff>
    </xdr:from>
    <xdr:ext cx="469744" cy="259045"/>
    <xdr:sp macro="" textlink="">
      <xdr:nvSpPr>
        <xdr:cNvPr id="138" name="n_1mainValue債務償還比率"/>
        <xdr:cNvSpPr txBox="1"/>
      </xdr:nvSpPr>
      <xdr:spPr>
        <a:xfrm>
          <a:off x="13836727" y="476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9" name="楕円 68"/>
        <xdr:cNvSpPr/>
      </xdr:nvSpPr>
      <xdr:spPr>
        <a:xfrm>
          <a:off x="4584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18559</xdr:rowOff>
    </xdr:from>
    <xdr:ext cx="405111" cy="259045"/>
    <xdr:sp macro="" textlink="">
      <xdr:nvSpPr>
        <xdr:cNvPr id="70" name="【道路】&#10;有形固定資産減価償却率該当値テキスト"/>
        <xdr:cNvSpPr txBox="1"/>
      </xdr:nvSpPr>
      <xdr:spPr>
        <a:xfrm>
          <a:off x="4673600" y="619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41402</xdr:rowOff>
    </xdr:from>
    <xdr:to>
      <xdr:col>20</xdr:col>
      <xdr:colOff>38100</xdr:colOff>
      <xdr:row>37</xdr:row>
      <xdr:rowOff>143002</xdr:rowOff>
    </xdr:to>
    <xdr:sp macro="" textlink="">
      <xdr:nvSpPr>
        <xdr:cNvPr id="71" name="楕円 70"/>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92202</xdr:rowOff>
    </xdr:to>
    <xdr:cxnSp macro="">
      <xdr:nvCxnSpPr>
        <xdr:cNvPr id="72" name="直線コネクタ 71"/>
        <xdr:cNvCxnSpPr/>
      </xdr:nvCxnSpPr>
      <xdr:spPr>
        <a:xfrm flipV="1">
          <a:off x="3797300" y="6390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87122</xdr:rowOff>
    </xdr:from>
    <xdr:to>
      <xdr:col>15</xdr:col>
      <xdr:colOff>101600</xdr:colOff>
      <xdr:row>38</xdr:row>
      <xdr:rowOff>17272</xdr:rowOff>
    </xdr:to>
    <xdr:sp macro="" textlink="">
      <xdr:nvSpPr>
        <xdr:cNvPr id="73" name="楕円 72"/>
        <xdr:cNvSpPr/>
      </xdr:nvSpPr>
      <xdr:spPr>
        <a:xfrm>
          <a:off x="2857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92202</xdr:rowOff>
    </xdr:from>
    <xdr:to>
      <xdr:col>19</xdr:col>
      <xdr:colOff>177800</xdr:colOff>
      <xdr:row>37</xdr:row>
      <xdr:rowOff>137922</xdr:rowOff>
    </xdr:to>
    <xdr:cxnSp macro="">
      <xdr:nvCxnSpPr>
        <xdr:cNvPr id="74" name="直線コネクタ 73"/>
        <xdr:cNvCxnSpPr/>
      </xdr:nvCxnSpPr>
      <xdr:spPr>
        <a:xfrm flipV="1">
          <a:off x="2908300" y="6435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7" name="n_3aveValue【道路】&#10;有形固定資産減価償却率"/>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159529</xdr:rowOff>
    </xdr:from>
    <xdr:ext cx="405111" cy="259045"/>
    <xdr:sp macro="" textlink="">
      <xdr:nvSpPr>
        <xdr:cNvPr id="78" name="n_1mainValue【道路】&#10;有形固定資産減価償却率"/>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33799</xdr:rowOff>
    </xdr:from>
    <xdr:ext cx="405111" cy="259045"/>
    <xdr:sp macro="" textlink="">
      <xdr:nvSpPr>
        <xdr:cNvPr id="79" name="n_2mainValue【道路】&#10;有形固定資産減価償却率"/>
        <xdr:cNvSpPr txBox="1"/>
      </xdr:nvSpPr>
      <xdr:spPr>
        <a:xfrm>
          <a:off x="27057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10" name="フローチャート: 判断 109"/>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53230</xdr:rowOff>
    </xdr:from>
    <xdr:to>
      <xdr:col>55</xdr:col>
      <xdr:colOff>50800</xdr:colOff>
      <xdr:row>38</xdr:row>
      <xdr:rowOff>154830</xdr:rowOff>
    </xdr:to>
    <xdr:sp macro="" textlink="">
      <xdr:nvSpPr>
        <xdr:cNvPr id="116" name="楕円 115"/>
        <xdr:cNvSpPr/>
      </xdr:nvSpPr>
      <xdr:spPr>
        <a:xfrm>
          <a:off x="10426700" y="65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76107</xdr:rowOff>
    </xdr:from>
    <xdr:ext cx="599010" cy="259045"/>
    <xdr:sp macro="" textlink="">
      <xdr:nvSpPr>
        <xdr:cNvPr id="117" name="【道路】&#10;一人当たり延長該当値テキスト"/>
        <xdr:cNvSpPr txBox="1"/>
      </xdr:nvSpPr>
      <xdr:spPr>
        <a:xfrm>
          <a:off x="10515600" y="641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80543</xdr:rowOff>
    </xdr:from>
    <xdr:to>
      <xdr:col>50</xdr:col>
      <xdr:colOff>165100</xdr:colOff>
      <xdr:row>39</xdr:row>
      <xdr:rowOff>10693</xdr:rowOff>
    </xdr:to>
    <xdr:sp macro="" textlink="">
      <xdr:nvSpPr>
        <xdr:cNvPr id="118" name="楕円 117"/>
        <xdr:cNvSpPr/>
      </xdr:nvSpPr>
      <xdr:spPr>
        <a:xfrm>
          <a:off x="9588500" y="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104030</xdr:rowOff>
    </xdr:from>
    <xdr:to>
      <xdr:col>55</xdr:col>
      <xdr:colOff>0</xdr:colOff>
      <xdr:row>38</xdr:row>
      <xdr:rowOff>131343</xdr:rowOff>
    </xdr:to>
    <xdr:cxnSp macro="">
      <xdr:nvCxnSpPr>
        <xdr:cNvPr id="119" name="直線コネクタ 118"/>
        <xdr:cNvCxnSpPr/>
      </xdr:nvCxnSpPr>
      <xdr:spPr>
        <a:xfrm flipV="1">
          <a:off x="9639300" y="6619130"/>
          <a:ext cx="8382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84624</xdr:rowOff>
    </xdr:from>
    <xdr:to>
      <xdr:col>46</xdr:col>
      <xdr:colOff>38100</xdr:colOff>
      <xdr:row>37</xdr:row>
      <xdr:rowOff>14774</xdr:rowOff>
    </xdr:to>
    <xdr:sp macro="" textlink="">
      <xdr:nvSpPr>
        <xdr:cNvPr id="120" name="楕円 119"/>
        <xdr:cNvSpPr/>
      </xdr:nvSpPr>
      <xdr:spPr>
        <a:xfrm>
          <a:off x="8699500" y="62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135424</xdr:rowOff>
    </xdr:from>
    <xdr:to>
      <xdr:col>50</xdr:col>
      <xdr:colOff>114300</xdr:colOff>
      <xdr:row>38</xdr:row>
      <xdr:rowOff>131343</xdr:rowOff>
    </xdr:to>
    <xdr:cxnSp macro="">
      <xdr:nvCxnSpPr>
        <xdr:cNvPr id="121" name="直線コネクタ 120"/>
        <xdr:cNvCxnSpPr/>
      </xdr:nvCxnSpPr>
      <xdr:spPr>
        <a:xfrm>
          <a:off x="8750300" y="6307624"/>
          <a:ext cx="889000" cy="3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2"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24" name="n_3aveValue【道路】&#10;一人当たり延長"/>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27220</xdr:rowOff>
    </xdr:from>
    <xdr:ext cx="599010" cy="259045"/>
    <xdr:sp macro="" textlink="">
      <xdr:nvSpPr>
        <xdr:cNvPr id="125" name="n_1mainValue【道路】&#10;一人当たり延長"/>
        <xdr:cNvSpPr txBox="1"/>
      </xdr:nvSpPr>
      <xdr:spPr>
        <a:xfrm>
          <a:off x="9327094" y="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31301</xdr:rowOff>
    </xdr:from>
    <xdr:ext cx="599010" cy="259045"/>
    <xdr:sp macro="" textlink="">
      <xdr:nvSpPr>
        <xdr:cNvPr id="126" name="n_2mainValue【道路】&#10;一人当たり延長"/>
        <xdr:cNvSpPr txBox="1"/>
      </xdr:nvSpPr>
      <xdr:spPr>
        <a:xfrm>
          <a:off x="8450794" y="603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1" name="フローチャート: 判断 160"/>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39007</xdr:rowOff>
    </xdr:from>
    <xdr:to>
      <xdr:col>24</xdr:col>
      <xdr:colOff>114300</xdr:colOff>
      <xdr:row>64</xdr:row>
      <xdr:rowOff>140607</xdr:rowOff>
    </xdr:to>
    <xdr:sp macro="" textlink="">
      <xdr:nvSpPr>
        <xdr:cNvPr id="167" name="楕円 166"/>
        <xdr:cNvSpPr/>
      </xdr:nvSpPr>
      <xdr:spPr>
        <a:xfrm>
          <a:off x="45847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125384</xdr:rowOff>
    </xdr:from>
    <xdr:ext cx="340478" cy="259045"/>
    <xdr:sp macro="" textlink="">
      <xdr:nvSpPr>
        <xdr:cNvPr id="168" name="【橋りょう・トンネル】&#10;有形固定資産減価償却率該当値テキスト"/>
        <xdr:cNvSpPr txBox="1"/>
      </xdr:nvSpPr>
      <xdr:spPr>
        <a:xfrm>
          <a:off x="4673600" y="1092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9" name="楕円 168"/>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89807</xdr:rowOff>
    </xdr:from>
    <xdr:to>
      <xdr:col>24</xdr:col>
      <xdr:colOff>63500</xdr:colOff>
      <xdr:row>64</xdr:row>
      <xdr:rowOff>130628</xdr:rowOff>
    </xdr:to>
    <xdr:cxnSp macro="">
      <xdr:nvCxnSpPr>
        <xdr:cNvPr id="170" name="直線コネクタ 169"/>
        <xdr:cNvCxnSpPr/>
      </xdr:nvCxnSpPr>
      <xdr:spPr>
        <a:xfrm flipV="1">
          <a:off x="3797300" y="1106260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3"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74"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8" name="テキスト ボックス 18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0" name="テキスト ボックス 18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2" name="テキスト ボックス 19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6" name="テキスト ボックス 19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8" name="直線コネクタ 197"/>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9"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0" name="直線コネクタ 199"/>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1"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2" name="直線コネクタ 201"/>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3"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4" name="フローチャート: 判断 203"/>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5" name="フローチャート: 判断 204"/>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6" name="フローチャート: 判断 205"/>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207" name="フローチャート: 判断 206"/>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165261</xdr:rowOff>
    </xdr:from>
    <xdr:to>
      <xdr:col>55</xdr:col>
      <xdr:colOff>50800</xdr:colOff>
      <xdr:row>64</xdr:row>
      <xdr:rowOff>95411</xdr:rowOff>
    </xdr:to>
    <xdr:sp macro="" textlink="">
      <xdr:nvSpPr>
        <xdr:cNvPr id="213" name="楕円 212"/>
        <xdr:cNvSpPr/>
      </xdr:nvSpPr>
      <xdr:spPr>
        <a:xfrm>
          <a:off x="10426700" y="109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80188</xdr:rowOff>
    </xdr:from>
    <xdr:ext cx="599010" cy="259045"/>
    <xdr:sp macro="" textlink="">
      <xdr:nvSpPr>
        <xdr:cNvPr id="214" name="【橋りょう・トンネル】&#10;一人当たり有形固定資産（償却資産）額該当値テキスト"/>
        <xdr:cNvSpPr txBox="1"/>
      </xdr:nvSpPr>
      <xdr:spPr>
        <a:xfrm>
          <a:off x="10515600" y="1088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166848</xdr:rowOff>
    </xdr:from>
    <xdr:to>
      <xdr:col>50</xdr:col>
      <xdr:colOff>165100</xdr:colOff>
      <xdr:row>64</xdr:row>
      <xdr:rowOff>96998</xdr:rowOff>
    </xdr:to>
    <xdr:sp macro="" textlink="">
      <xdr:nvSpPr>
        <xdr:cNvPr id="215" name="楕円 214"/>
        <xdr:cNvSpPr/>
      </xdr:nvSpPr>
      <xdr:spPr>
        <a:xfrm>
          <a:off x="9588500" y="109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44611</xdr:rowOff>
    </xdr:from>
    <xdr:to>
      <xdr:col>55</xdr:col>
      <xdr:colOff>0</xdr:colOff>
      <xdr:row>64</xdr:row>
      <xdr:rowOff>46198</xdr:rowOff>
    </xdr:to>
    <xdr:cxnSp macro="">
      <xdr:nvCxnSpPr>
        <xdr:cNvPr id="216" name="直線コネクタ 215"/>
        <xdr:cNvCxnSpPr/>
      </xdr:nvCxnSpPr>
      <xdr:spPr>
        <a:xfrm flipV="1">
          <a:off x="9639300" y="11017411"/>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7"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18"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19" name="n_3aveValue【橋りょう・トンネル】&#10;一人当たり有形固定資産（償却資産）額"/>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88125</xdr:rowOff>
    </xdr:from>
    <xdr:ext cx="599010" cy="259045"/>
    <xdr:sp macro="" textlink="">
      <xdr:nvSpPr>
        <xdr:cNvPr id="220" name="n_1mainValue【橋りょう・トンネル】&#10;一人当たり有形固定資産（償却資産）額"/>
        <xdr:cNvSpPr txBox="1"/>
      </xdr:nvSpPr>
      <xdr:spPr>
        <a:xfrm>
          <a:off x="9327095" y="110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45" name="直線コネクタ 244"/>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6"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7" name="直線コネクタ 246"/>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0"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1" name="フローチャート: 判断 250"/>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2" name="フローチャート: 判断 251"/>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3" name="フローチャート: 判断 252"/>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4" name="フローチャート: 判断 253"/>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60" name="楕円 259"/>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61"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62" name="楕円 261"/>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28575</xdr:rowOff>
    </xdr:to>
    <xdr:cxnSp macro="">
      <xdr:nvCxnSpPr>
        <xdr:cNvPr id="263" name="直線コネクタ 262"/>
        <xdr:cNvCxnSpPr/>
      </xdr:nvCxnSpPr>
      <xdr:spPr>
        <a:xfrm flipV="1">
          <a:off x="3797300" y="136969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264" name="楕円 263"/>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120014</xdr:rowOff>
    </xdr:to>
    <xdr:cxnSp macro="">
      <xdr:nvCxnSpPr>
        <xdr:cNvPr id="265" name="直線コネクタ 264"/>
        <xdr:cNvCxnSpPr/>
      </xdr:nvCxnSpPr>
      <xdr:spPr>
        <a:xfrm flipV="1">
          <a:off x="2908300" y="137445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6"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67"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8"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269" name="n_1mainValue【公営住宅】&#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270" name="n_2mainValue【公営住宅】&#10;有形固定資産減価償却率"/>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0" name="テキスト ボックス 28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2" name="テキスト ボックス 29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96" name="直線コネクタ 295"/>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97"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98" name="直線コネクタ 297"/>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99"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0" name="直線コネクタ 299"/>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1"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2" name="フローチャート: 判断 301"/>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3" name="フローチャート: 判断 302"/>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04" name="フローチャート: 判断 303"/>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305" name="フローチャート: 判断 304"/>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161037</xdr:rowOff>
    </xdr:from>
    <xdr:to>
      <xdr:col>55</xdr:col>
      <xdr:colOff>50800</xdr:colOff>
      <xdr:row>83</xdr:row>
      <xdr:rowOff>91187</xdr:rowOff>
    </xdr:to>
    <xdr:sp macro="" textlink="">
      <xdr:nvSpPr>
        <xdr:cNvPr id="311" name="楕円 310"/>
        <xdr:cNvSpPr/>
      </xdr:nvSpPr>
      <xdr:spPr>
        <a:xfrm>
          <a:off x="10426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12464</xdr:rowOff>
    </xdr:from>
    <xdr:ext cx="469744" cy="259045"/>
    <xdr:sp macro="" textlink="">
      <xdr:nvSpPr>
        <xdr:cNvPr id="312" name="【公営住宅】&#10;一人当たり面積該当値テキスト"/>
        <xdr:cNvSpPr txBox="1"/>
      </xdr:nvSpPr>
      <xdr:spPr>
        <a:xfrm>
          <a:off x="10515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21808</xdr:rowOff>
    </xdr:from>
    <xdr:to>
      <xdr:col>50</xdr:col>
      <xdr:colOff>165100</xdr:colOff>
      <xdr:row>83</xdr:row>
      <xdr:rowOff>123408</xdr:rowOff>
    </xdr:to>
    <xdr:sp macro="" textlink="">
      <xdr:nvSpPr>
        <xdr:cNvPr id="313" name="楕円 312"/>
        <xdr:cNvSpPr/>
      </xdr:nvSpPr>
      <xdr:spPr>
        <a:xfrm>
          <a:off x="9588500" y="142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40387</xdr:rowOff>
    </xdr:from>
    <xdr:to>
      <xdr:col>55</xdr:col>
      <xdr:colOff>0</xdr:colOff>
      <xdr:row>83</xdr:row>
      <xdr:rowOff>72608</xdr:rowOff>
    </xdr:to>
    <xdr:cxnSp macro="">
      <xdr:nvCxnSpPr>
        <xdr:cNvPr id="314" name="直線コネクタ 313"/>
        <xdr:cNvCxnSpPr/>
      </xdr:nvCxnSpPr>
      <xdr:spPr>
        <a:xfrm flipV="1">
          <a:off x="9639300" y="1427073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26163</xdr:rowOff>
    </xdr:from>
    <xdr:to>
      <xdr:col>46</xdr:col>
      <xdr:colOff>38100</xdr:colOff>
      <xdr:row>83</xdr:row>
      <xdr:rowOff>127763</xdr:rowOff>
    </xdr:to>
    <xdr:sp macro="" textlink="">
      <xdr:nvSpPr>
        <xdr:cNvPr id="315" name="楕円 314"/>
        <xdr:cNvSpPr/>
      </xdr:nvSpPr>
      <xdr:spPr>
        <a:xfrm>
          <a:off x="8699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72608</xdr:rowOff>
    </xdr:from>
    <xdr:to>
      <xdr:col>50</xdr:col>
      <xdr:colOff>114300</xdr:colOff>
      <xdr:row>83</xdr:row>
      <xdr:rowOff>76963</xdr:rowOff>
    </xdr:to>
    <xdr:cxnSp macro="">
      <xdr:nvCxnSpPr>
        <xdr:cNvPr id="316" name="直線コネクタ 315"/>
        <xdr:cNvCxnSpPr/>
      </xdr:nvCxnSpPr>
      <xdr:spPr>
        <a:xfrm flipV="1">
          <a:off x="8750300" y="1430295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17"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18"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319" name="n_3aveValue【公営住宅】&#10;一人当たり面積"/>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139935</xdr:rowOff>
    </xdr:from>
    <xdr:ext cx="469744" cy="259045"/>
    <xdr:sp macro="" textlink="">
      <xdr:nvSpPr>
        <xdr:cNvPr id="320" name="n_1mainValue【公営住宅】&#10;一人当たり面積"/>
        <xdr:cNvSpPr txBox="1"/>
      </xdr:nvSpPr>
      <xdr:spPr>
        <a:xfrm>
          <a:off x="9391727" y="140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144290</xdr:rowOff>
    </xdr:from>
    <xdr:ext cx="469744" cy="259045"/>
    <xdr:sp macro="" textlink="">
      <xdr:nvSpPr>
        <xdr:cNvPr id="321" name="n_2mainValue【公営住宅】&#10;一人当たり面積"/>
        <xdr:cNvSpPr txBox="1"/>
      </xdr:nvSpPr>
      <xdr:spPr>
        <a:xfrm>
          <a:off x="8515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3" name="直線コネクタ 362"/>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64"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65" name="直線コネクタ 364"/>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7" name="直線コネクタ 36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68"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69" name="フローチャート: 判断 368"/>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0" name="フローチャート: 判断 369"/>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1" name="フローチャート: 判断 370"/>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2" name="フローチャート: 判断 371"/>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378" name="楕円 377"/>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20337</xdr:rowOff>
    </xdr:from>
    <xdr:ext cx="340478" cy="259045"/>
    <xdr:sp macro="" textlink="">
      <xdr:nvSpPr>
        <xdr:cNvPr id="379" name="【認定こども園・幼稚園・保育所】&#10;有形固定資産減価償却率該当値テキスト"/>
        <xdr:cNvSpPr txBox="1"/>
      </xdr:nvSpPr>
      <xdr:spPr>
        <a:xfrm>
          <a:off x="163576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141333</xdr:rowOff>
    </xdr:from>
    <xdr:to>
      <xdr:col>81</xdr:col>
      <xdr:colOff>101600</xdr:colOff>
      <xdr:row>42</xdr:row>
      <xdr:rowOff>71483</xdr:rowOff>
    </xdr:to>
    <xdr:sp macro="" textlink="">
      <xdr:nvSpPr>
        <xdr:cNvPr id="380" name="楕円 379"/>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20683</xdr:rowOff>
    </xdr:to>
    <xdr:cxnSp macro="">
      <xdr:nvCxnSpPr>
        <xdr:cNvPr id="381" name="直線コネクタ 380"/>
        <xdr:cNvCxnSpPr/>
      </xdr:nvCxnSpPr>
      <xdr:spPr>
        <a:xfrm flipV="1">
          <a:off x="15481300" y="7185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5806</xdr:rowOff>
    </xdr:from>
    <xdr:to>
      <xdr:col>76</xdr:col>
      <xdr:colOff>165100</xdr:colOff>
      <xdr:row>42</xdr:row>
      <xdr:rowOff>107406</xdr:rowOff>
    </xdr:to>
    <xdr:sp macro="" textlink="">
      <xdr:nvSpPr>
        <xdr:cNvPr id="382" name="楕円 381"/>
        <xdr:cNvSpPr/>
      </xdr:nvSpPr>
      <xdr:spPr>
        <a:xfrm>
          <a:off x="14541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20683</xdr:rowOff>
    </xdr:from>
    <xdr:to>
      <xdr:col>81</xdr:col>
      <xdr:colOff>50800</xdr:colOff>
      <xdr:row>42</xdr:row>
      <xdr:rowOff>56606</xdr:rowOff>
    </xdr:to>
    <xdr:cxnSp macro="">
      <xdr:nvCxnSpPr>
        <xdr:cNvPr id="383" name="直線コネクタ 382"/>
        <xdr:cNvCxnSpPr/>
      </xdr:nvCxnSpPr>
      <xdr:spPr>
        <a:xfrm flipV="1">
          <a:off x="14592300" y="72215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84"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85"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86"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62610</xdr:rowOff>
    </xdr:from>
    <xdr:ext cx="340478" cy="259045"/>
    <xdr:sp macro="" textlink="">
      <xdr:nvSpPr>
        <xdr:cNvPr id="387" name="n_1mainValue【認定こども園・幼稚園・保育所】&#10;有形固定資産減価償却率"/>
        <xdr:cNvSpPr txBox="1"/>
      </xdr:nvSpPr>
      <xdr:spPr>
        <a:xfrm>
          <a:off x="152983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98533</xdr:rowOff>
    </xdr:from>
    <xdr:ext cx="340478" cy="259045"/>
    <xdr:sp macro="" textlink="">
      <xdr:nvSpPr>
        <xdr:cNvPr id="388" name="n_2mainValue【認定こども園・幼稚園・保育所】&#10;有形固定資産減価償却率"/>
        <xdr:cNvSpPr txBox="1"/>
      </xdr:nvSpPr>
      <xdr:spPr>
        <a:xfrm>
          <a:off x="144220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399" name="直線コネクタ 398"/>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162577</xdr:rowOff>
    </xdr:from>
    <xdr:ext cx="467179" cy="259045"/>
    <xdr:sp macro="" textlink="">
      <xdr:nvSpPr>
        <xdr:cNvPr id="400" name="テキスト ボックス 399"/>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01" name="直線コネクタ 40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02" name="テキスト ボックス 401"/>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03" name="直線コネクタ 402"/>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105427</xdr:rowOff>
    </xdr:from>
    <xdr:ext cx="467179" cy="259045"/>
    <xdr:sp macro="" textlink="">
      <xdr:nvSpPr>
        <xdr:cNvPr id="404" name="テキスト ボックス 403"/>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6" name="テキスト ボックス 4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07" name="直線コネクタ 406"/>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48277</xdr:rowOff>
    </xdr:from>
    <xdr:ext cx="467179" cy="259045"/>
    <xdr:sp macro="" textlink="">
      <xdr:nvSpPr>
        <xdr:cNvPr id="408" name="テキスト ボックス 407"/>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9" name="直線コネクタ 40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10" name="テキスト ボックス 409"/>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11" name="直線コネクタ 410"/>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162577</xdr:rowOff>
    </xdr:from>
    <xdr:ext cx="467179" cy="259045"/>
    <xdr:sp macro="" textlink="">
      <xdr:nvSpPr>
        <xdr:cNvPr id="412" name="テキスト ボックス 411"/>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157163</xdr:rowOff>
    </xdr:to>
    <xdr:cxnSp macro="">
      <xdr:nvCxnSpPr>
        <xdr:cNvPr id="416" name="直線コネクタ 415"/>
        <xdr:cNvCxnSpPr/>
      </xdr:nvCxnSpPr>
      <xdr:spPr>
        <a:xfrm flipV="1">
          <a:off x="22160864" y="5968365"/>
          <a:ext cx="0" cy="121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160990</xdr:rowOff>
    </xdr:from>
    <xdr:ext cx="469744" cy="259045"/>
    <xdr:sp macro="" textlink="">
      <xdr:nvSpPr>
        <xdr:cNvPr id="417" name="【認定こども園・幼稚園・保育所】&#10;一人当たり面積最小値テキスト"/>
        <xdr:cNvSpPr txBox="1"/>
      </xdr:nvSpPr>
      <xdr:spPr>
        <a:xfrm>
          <a:off x="22199600" y="71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157163</xdr:rowOff>
    </xdr:from>
    <xdr:to>
      <xdr:col>116</xdr:col>
      <xdr:colOff>152400</xdr:colOff>
      <xdr:row>41</xdr:row>
      <xdr:rowOff>157163</xdr:rowOff>
    </xdr:to>
    <xdr:cxnSp macro="">
      <xdr:nvCxnSpPr>
        <xdr:cNvPr id="418" name="直線コネクタ 417"/>
        <xdr:cNvCxnSpPr/>
      </xdr:nvCxnSpPr>
      <xdr:spPr>
        <a:xfrm>
          <a:off x="22072600" y="7186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19"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20" name="直線コネクタ 419"/>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143845</xdr:rowOff>
    </xdr:from>
    <xdr:ext cx="469744" cy="259045"/>
    <xdr:sp macro="" textlink="">
      <xdr:nvSpPr>
        <xdr:cNvPr id="421" name="【認定こども園・幼稚園・保育所】&#10;一人当たり面積平均値テキスト"/>
        <xdr:cNvSpPr txBox="1"/>
      </xdr:nvSpPr>
      <xdr:spPr>
        <a:xfrm>
          <a:off x="22199600" y="6830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165418</xdr:rowOff>
    </xdr:from>
    <xdr:to>
      <xdr:col>116</xdr:col>
      <xdr:colOff>114300</xdr:colOff>
      <xdr:row>40</xdr:row>
      <xdr:rowOff>95568</xdr:rowOff>
    </xdr:to>
    <xdr:sp macro="" textlink="">
      <xdr:nvSpPr>
        <xdr:cNvPr id="422" name="フローチャート: 判断 421"/>
        <xdr:cNvSpPr/>
      </xdr:nvSpPr>
      <xdr:spPr>
        <a:xfrm>
          <a:off x="22110700" y="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35878</xdr:rowOff>
    </xdr:from>
    <xdr:to>
      <xdr:col>112</xdr:col>
      <xdr:colOff>38100</xdr:colOff>
      <xdr:row>40</xdr:row>
      <xdr:rowOff>137478</xdr:rowOff>
    </xdr:to>
    <xdr:sp macro="" textlink="">
      <xdr:nvSpPr>
        <xdr:cNvPr id="423" name="フローチャート: 判断 422"/>
        <xdr:cNvSpPr/>
      </xdr:nvSpPr>
      <xdr:spPr>
        <a:xfrm>
          <a:off x="21272500" y="68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37782</xdr:rowOff>
    </xdr:from>
    <xdr:to>
      <xdr:col>107</xdr:col>
      <xdr:colOff>101600</xdr:colOff>
      <xdr:row>40</xdr:row>
      <xdr:rowOff>139382</xdr:rowOff>
    </xdr:to>
    <xdr:sp macro="" textlink="">
      <xdr:nvSpPr>
        <xdr:cNvPr id="424" name="フローチャート: 判断 423"/>
        <xdr:cNvSpPr/>
      </xdr:nvSpPr>
      <xdr:spPr>
        <a:xfrm>
          <a:off x="20383500" y="68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66357</xdr:rowOff>
    </xdr:from>
    <xdr:to>
      <xdr:col>102</xdr:col>
      <xdr:colOff>165100</xdr:colOff>
      <xdr:row>40</xdr:row>
      <xdr:rowOff>167957</xdr:rowOff>
    </xdr:to>
    <xdr:sp macro="" textlink="">
      <xdr:nvSpPr>
        <xdr:cNvPr id="425" name="フローチャート: 判断 424"/>
        <xdr:cNvSpPr/>
      </xdr:nvSpPr>
      <xdr:spPr>
        <a:xfrm>
          <a:off x="19494500" y="69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45403</xdr:rowOff>
    </xdr:from>
    <xdr:to>
      <xdr:col>116</xdr:col>
      <xdr:colOff>114300</xdr:colOff>
      <xdr:row>39</xdr:row>
      <xdr:rowOff>147003</xdr:rowOff>
    </xdr:to>
    <xdr:sp macro="" textlink="">
      <xdr:nvSpPr>
        <xdr:cNvPr id="431" name="楕円 430"/>
        <xdr:cNvSpPr/>
      </xdr:nvSpPr>
      <xdr:spPr>
        <a:xfrm>
          <a:off x="22110700" y="6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68280</xdr:rowOff>
    </xdr:from>
    <xdr:ext cx="469744" cy="259045"/>
    <xdr:sp macro="" textlink="">
      <xdr:nvSpPr>
        <xdr:cNvPr id="432" name="【認定こども園・幼稚園・保育所】&#10;一人当たり面積該当値テキスト"/>
        <xdr:cNvSpPr txBox="1"/>
      </xdr:nvSpPr>
      <xdr:spPr>
        <a:xfrm>
          <a:off x="22199600" y="65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73025</xdr:rowOff>
    </xdr:from>
    <xdr:to>
      <xdr:col>112</xdr:col>
      <xdr:colOff>38100</xdr:colOff>
      <xdr:row>40</xdr:row>
      <xdr:rowOff>3175</xdr:rowOff>
    </xdr:to>
    <xdr:sp macro="" textlink="">
      <xdr:nvSpPr>
        <xdr:cNvPr id="433" name="楕円 432"/>
        <xdr:cNvSpPr/>
      </xdr:nvSpPr>
      <xdr:spPr>
        <a:xfrm>
          <a:off x="2127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96203</xdr:rowOff>
    </xdr:from>
    <xdr:to>
      <xdr:col>116</xdr:col>
      <xdr:colOff>63500</xdr:colOff>
      <xdr:row>39</xdr:row>
      <xdr:rowOff>123825</xdr:rowOff>
    </xdr:to>
    <xdr:cxnSp macro="">
      <xdr:nvCxnSpPr>
        <xdr:cNvPr id="434" name="直線コネクタ 433"/>
        <xdr:cNvCxnSpPr/>
      </xdr:nvCxnSpPr>
      <xdr:spPr>
        <a:xfrm flipV="1">
          <a:off x="21323300" y="6782753"/>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76835</xdr:rowOff>
    </xdr:from>
    <xdr:to>
      <xdr:col>107</xdr:col>
      <xdr:colOff>101600</xdr:colOff>
      <xdr:row>34</xdr:row>
      <xdr:rowOff>6985</xdr:rowOff>
    </xdr:to>
    <xdr:sp macro="" textlink="">
      <xdr:nvSpPr>
        <xdr:cNvPr id="435" name="楕円 434"/>
        <xdr:cNvSpPr/>
      </xdr:nvSpPr>
      <xdr:spPr>
        <a:xfrm>
          <a:off x="20383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127635</xdr:rowOff>
    </xdr:from>
    <xdr:to>
      <xdr:col>111</xdr:col>
      <xdr:colOff>177800</xdr:colOff>
      <xdr:row>39</xdr:row>
      <xdr:rowOff>123825</xdr:rowOff>
    </xdr:to>
    <xdr:cxnSp macro="">
      <xdr:nvCxnSpPr>
        <xdr:cNvPr id="436" name="直線コネクタ 435"/>
        <xdr:cNvCxnSpPr/>
      </xdr:nvCxnSpPr>
      <xdr:spPr>
        <a:xfrm>
          <a:off x="20434300" y="5785485"/>
          <a:ext cx="8890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128605</xdr:rowOff>
    </xdr:from>
    <xdr:ext cx="469744" cy="259045"/>
    <xdr:sp macro="" textlink="">
      <xdr:nvSpPr>
        <xdr:cNvPr id="437" name="n_1aveValue【認定こども園・幼稚園・保育所】&#10;一人当たり面積"/>
        <xdr:cNvSpPr txBox="1"/>
      </xdr:nvSpPr>
      <xdr:spPr>
        <a:xfrm>
          <a:off x="21075727" y="698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130509</xdr:rowOff>
    </xdr:from>
    <xdr:ext cx="469744" cy="259045"/>
    <xdr:sp macro="" textlink="">
      <xdr:nvSpPr>
        <xdr:cNvPr id="438" name="n_2aveValue【認定こども園・幼稚園・保育所】&#10;一人当たり面積"/>
        <xdr:cNvSpPr txBox="1"/>
      </xdr:nvSpPr>
      <xdr:spPr>
        <a:xfrm>
          <a:off x="20199427" y="69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13034</xdr:rowOff>
    </xdr:from>
    <xdr:ext cx="469744" cy="259045"/>
    <xdr:sp macro="" textlink="">
      <xdr:nvSpPr>
        <xdr:cNvPr id="439" name="n_3aveValue【認定こども園・幼稚園・保育所】&#10;一人当たり面積"/>
        <xdr:cNvSpPr txBox="1"/>
      </xdr:nvSpPr>
      <xdr:spPr>
        <a:xfrm>
          <a:off x="19310427" y="669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19702</xdr:rowOff>
    </xdr:from>
    <xdr:ext cx="469744" cy="259045"/>
    <xdr:sp macro="" textlink="">
      <xdr:nvSpPr>
        <xdr:cNvPr id="440" name="n_1mainValue【認定こども園・幼稚園・保育所】&#10;一人当たり面積"/>
        <xdr:cNvSpPr txBox="1"/>
      </xdr:nvSpPr>
      <xdr:spPr>
        <a:xfrm>
          <a:off x="21075727"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23512</xdr:rowOff>
    </xdr:from>
    <xdr:ext cx="469744" cy="259045"/>
    <xdr:sp macro="" textlink="">
      <xdr:nvSpPr>
        <xdr:cNvPr id="441" name="n_2mainValue【認定こども園・幼稚園・保育所】&#10;一人当たり面積"/>
        <xdr:cNvSpPr txBox="1"/>
      </xdr:nvSpPr>
      <xdr:spPr>
        <a:xfrm>
          <a:off x="20199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66" name="直線コネクタ 465"/>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67"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68" name="直線コネクタ 467"/>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69"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0" name="直線コネクタ 46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1"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2" name="フローチャート: 判断 471"/>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3" name="フローチャート: 判断 472"/>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4" name="フローチャート: 判断 473"/>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75" name="フローチャート: 判断 474"/>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81" name="楕円 480"/>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482" name="【学校施設】&#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483" name="楕円 482"/>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32385</xdr:rowOff>
    </xdr:to>
    <xdr:cxnSp macro="">
      <xdr:nvCxnSpPr>
        <xdr:cNvPr id="484" name="直線コネクタ 483"/>
        <xdr:cNvCxnSpPr/>
      </xdr:nvCxnSpPr>
      <xdr:spPr>
        <a:xfrm flipV="1">
          <a:off x="15481300" y="102793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80645</xdr:rowOff>
    </xdr:from>
    <xdr:to>
      <xdr:col>76</xdr:col>
      <xdr:colOff>165100</xdr:colOff>
      <xdr:row>64</xdr:row>
      <xdr:rowOff>10795</xdr:rowOff>
    </xdr:to>
    <xdr:sp macro="" textlink="">
      <xdr:nvSpPr>
        <xdr:cNvPr id="485" name="楕円 484"/>
        <xdr:cNvSpPr/>
      </xdr:nvSpPr>
      <xdr:spPr>
        <a:xfrm>
          <a:off x="1454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63</xdr:row>
      <xdr:rowOff>131445</xdr:rowOff>
    </xdr:to>
    <xdr:cxnSp macro="">
      <xdr:nvCxnSpPr>
        <xdr:cNvPr id="486" name="直線コネクタ 485"/>
        <xdr:cNvCxnSpPr/>
      </xdr:nvCxnSpPr>
      <xdr:spPr>
        <a:xfrm flipV="1">
          <a:off x="14592300" y="10319385"/>
          <a:ext cx="8890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87"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88"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89" name="n_3ave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490" name="n_1mainValue【学校施設】&#10;有形固定資産減価償却率"/>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1922</xdr:rowOff>
    </xdr:from>
    <xdr:ext cx="405111" cy="259045"/>
    <xdr:sp macro="" textlink="">
      <xdr:nvSpPr>
        <xdr:cNvPr id="491" name="n_2mainValue【学校施設】&#10;有形固定資産減価償却率"/>
        <xdr:cNvSpPr txBox="1"/>
      </xdr:nvSpPr>
      <xdr:spPr>
        <a:xfrm>
          <a:off x="14389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2" name="直線コネクタ 50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3" name="テキスト ボックス 50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5" name="テキスト ボックス 50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6" name="直線コネクタ 50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07" name="テキスト ボックス 506"/>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1" name="直線コネクタ 510"/>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2"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3" name="直線コネクタ 512"/>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4"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5" name="直線コネクタ 514"/>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16"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17" name="フローチャート: 判断 516"/>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18" name="フローチャート: 判断 517"/>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19" name="フローチャート: 判断 518"/>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520" name="フローチャート: 判断 519"/>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59899</xdr:rowOff>
    </xdr:from>
    <xdr:to>
      <xdr:col>116</xdr:col>
      <xdr:colOff>114300</xdr:colOff>
      <xdr:row>58</xdr:row>
      <xdr:rowOff>161499</xdr:rowOff>
    </xdr:to>
    <xdr:sp macro="" textlink="">
      <xdr:nvSpPr>
        <xdr:cNvPr id="526" name="楕円 525"/>
        <xdr:cNvSpPr/>
      </xdr:nvSpPr>
      <xdr:spPr>
        <a:xfrm>
          <a:off x="22110700" y="100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82776</xdr:rowOff>
    </xdr:from>
    <xdr:ext cx="534377" cy="259045"/>
    <xdr:sp macro="" textlink="">
      <xdr:nvSpPr>
        <xdr:cNvPr id="527" name="【学校施設】&#10;一人当たり面積該当値テキスト"/>
        <xdr:cNvSpPr txBox="1"/>
      </xdr:nvSpPr>
      <xdr:spPr>
        <a:xfrm>
          <a:off x="22199600" y="98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100305</xdr:rowOff>
    </xdr:from>
    <xdr:to>
      <xdr:col>112</xdr:col>
      <xdr:colOff>38100</xdr:colOff>
      <xdr:row>59</xdr:row>
      <xdr:rowOff>30455</xdr:rowOff>
    </xdr:to>
    <xdr:sp macro="" textlink="">
      <xdr:nvSpPr>
        <xdr:cNvPr id="528" name="楕円 527"/>
        <xdr:cNvSpPr/>
      </xdr:nvSpPr>
      <xdr:spPr>
        <a:xfrm>
          <a:off x="21272500" y="100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110699</xdr:rowOff>
    </xdr:from>
    <xdr:to>
      <xdr:col>116</xdr:col>
      <xdr:colOff>63500</xdr:colOff>
      <xdr:row>58</xdr:row>
      <xdr:rowOff>151105</xdr:rowOff>
    </xdr:to>
    <xdr:cxnSp macro="">
      <xdr:nvCxnSpPr>
        <xdr:cNvPr id="529" name="直線コネクタ 528"/>
        <xdr:cNvCxnSpPr/>
      </xdr:nvCxnSpPr>
      <xdr:spPr>
        <a:xfrm flipV="1">
          <a:off x="21323300" y="10054799"/>
          <a:ext cx="838200" cy="4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98761</xdr:rowOff>
    </xdr:from>
    <xdr:to>
      <xdr:col>107</xdr:col>
      <xdr:colOff>101600</xdr:colOff>
      <xdr:row>62</xdr:row>
      <xdr:rowOff>28911</xdr:rowOff>
    </xdr:to>
    <xdr:sp macro="" textlink="">
      <xdr:nvSpPr>
        <xdr:cNvPr id="530" name="楕円 529"/>
        <xdr:cNvSpPr/>
      </xdr:nvSpPr>
      <xdr:spPr>
        <a:xfrm>
          <a:off x="20383500" y="10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151105</xdr:rowOff>
    </xdr:from>
    <xdr:to>
      <xdr:col>111</xdr:col>
      <xdr:colOff>177800</xdr:colOff>
      <xdr:row>61</xdr:row>
      <xdr:rowOff>149561</xdr:rowOff>
    </xdr:to>
    <xdr:cxnSp macro="">
      <xdr:nvCxnSpPr>
        <xdr:cNvPr id="531" name="直線コネクタ 530"/>
        <xdr:cNvCxnSpPr/>
      </xdr:nvCxnSpPr>
      <xdr:spPr>
        <a:xfrm flipV="1">
          <a:off x="20434300" y="10095205"/>
          <a:ext cx="889000" cy="5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32"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33"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534" name="n_3aveValue【学校施設】&#10;一人当たり面積"/>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46982</xdr:rowOff>
    </xdr:from>
    <xdr:ext cx="534377" cy="259045"/>
    <xdr:sp macro="" textlink="">
      <xdr:nvSpPr>
        <xdr:cNvPr id="535" name="n_1mainValue【学校施設】&#10;一人当たり面積"/>
        <xdr:cNvSpPr txBox="1"/>
      </xdr:nvSpPr>
      <xdr:spPr>
        <a:xfrm>
          <a:off x="21043411" y="98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45438</xdr:rowOff>
    </xdr:from>
    <xdr:ext cx="469744" cy="259045"/>
    <xdr:sp macro="" textlink="">
      <xdr:nvSpPr>
        <xdr:cNvPr id="536" name="n_2mainValue【学校施設】&#10;一人当たり面積"/>
        <xdr:cNvSpPr txBox="1"/>
      </xdr:nvSpPr>
      <xdr:spPr>
        <a:xfrm>
          <a:off x="20199427" y="103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8" name="テキスト ボックス 5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8" name="テキスト ボックス 5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0" name="テキスト ボックス 5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562" name="直線コネクタ 561"/>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563" name="【児童館】&#10;有形固定資産減価償却率最小値テキスト"/>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64" name="直線コネクタ 563"/>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6" name="直線コネクタ 56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567" name="【児童館】&#10;有形固定資産減価償却率平均値テキスト"/>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568" name="フローチャート: 判断 567"/>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569" name="フローチャート: 判断 568"/>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570" name="フローチャート: 判断 569"/>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71" name="フローチャート: 判断 570"/>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577" name="楕円 576"/>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578" name="【児童館】&#10;有形固定資産減価償却率該当値テキスト"/>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11793</xdr:rowOff>
    </xdr:from>
    <xdr:to>
      <xdr:col>81</xdr:col>
      <xdr:colOff>101600</xdr:colOff>
      <xdr:row>79</xdr:row>
      <xdr:rowOff>113393</xdr:rowOff>
    </xdr:to>
    <xdr:sp macro="" textlink="">
      <xdr:nvSpPr>
        <xdr:cNvPr id="579" name="楕円 578"/>
        <xdr:cNvSpPr/>
      </xdr:nvSpPr>
      <xdr:spPr>
        <a:xfrm>
          <a:off x="15430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62593</xdr:rowOff>
    </xdr:to>
    <xdr:cxnSp macro="">
      <xdr:nvCxnSpPr>
        <xdr:cNvPr id="580" name="直線コネクタ 579"/>
        <xdr:cNvCxnSpPr/>
      </xdr:nvCxnSpPr>
      <xdr:spPr>
        <a:xfrm flipV="1">
          <a:off x="15481300" y="1357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581" name="楕円 580"/>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95250</xdr:rowOff>
    </xdr:to>
    <xdr:cxnSp macro="">
      <xdr:nvCxnSpPr>
        <xdr:cNvPr id="582" name="直線コネクタ 581"/>
        <xdr:cNvCxnSpPr/>
      </xdr:nvCxnSpPr>
      <xdr:spPr>
        <a:xfrm flipV="1">
          <a:off x="14592300" y="1360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583" name="n_1aveValue【児童館】&#10;有形固定資産減価償却率"/>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584" name="n_2aveValue【児童館】&#10;有形固定資産減価償却率"/>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85" name="n_3aveValue【児童館】&#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129920</xdr:rowOff>
    </xdr:from>
    <xdr:ext cx="405111" cy="259045"/>
    <xdr:sp macro="" textlink="">
      <xdr:nvSpPr>
        <xdr:cNvPr id="586" name="n_1mainValue【児童館】&#10;有形固定資産減価償却率"/>
        <xdr:cNvSpPr txBox="1"/>
      </xdr:nvSpPr>
      <xdr:spPr>
        <a:xfrm>
          <a:off x="152660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587" name="n_2mainValue【児童館】&#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13" name="直線コネクタ 612"/>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14" name="【児童館】&#10;一人当たり面積最小値テキスト"/>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15" name="直線コネクタ 614"/>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16" name="【児童館】&#10;一人当たり面積最大値テキスト"/>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17" name="直線コネクタ 616"/>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18" name="【児童館】&#10;一人当たり面積平均値テキスト"/>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19" name="フローチャート: 判断 618"/>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20" name="フローチャート: 判断 619"/>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21" name="フローチャート: 判断 620"/>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622" name="フローチャート: 判断 621"/>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96701</xdr:rowOff>
    </xdr:from>
    <xdr:to>
      <xdr:col>116</xdr:col>
      <xdr:colOff>114300</xdr:colOff>
      <xdr:row>78</xdr:row>
      <xdr:rowOff>26851</xdr:rowOff>
    </xdr:to>
    <xdr:sp macro="" textlink="">
      <xdr:nvSpPr>
        <xdr:cNvPr id="628" name="楕円 627"/>
        <xdr:cNvSpPr/>
      </xdr:nvSpPr>
      <xdr:spPr>
        <a:xfrm>
          <a:off x="221107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49728</xdr:rowOff>
    </xdr:from>
    <xdr:ext cx="469744" cy="259045"/>
    <xdr:sp macro="" textlink="">
      <xdr:nvSpPr>
        <xdr:cNvPr id="629" name="【児童館】&#10;一人当たり面積該当値テキスト"/>
        <xdr:cNvSpPr txBox="1"/>
      </xdr:nvSpPr>
      <xdr:spPr>
        <a:xfrm>
          <a:off x="22199600" y="1325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3629</xdr:rowOff>
    </xdr:from>
    <xdr:to>
      <xdr:col>112</xdr:col>
      <xdr:colOff>38100</xdr:colOff>
      <xdr:row>78</xdr:row>
      <xdr:rowOff>105229</xdr:rowOff>
    </xdr:to>
    <xdr:sp macro="" textlink="">
      <xdr:nvSpPr>
        <xdr:cNvPr id="630" name="楕円 629"/>
        <xdr:cNvSpPr/>
      </xdr:nvSpPr>
      <xdr:spPr>
        <a:xfrm>
          <a:off x="2127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147501</xdr:rowOff>
    </xdr:from>
    <xdr:to>
      <xdr:col>116</xdr:col>
      <xdr:colOff>63500</xdr:colOff>
      <xdr:row>78</xdr:row>
      <xdr:rowOff>54429</xdr:rowOff>
    </xdr:to>
    <xdr:cxnSp macro="">
      <xdr:nvCxnSpPr>
        <xdr:cNvPr id="631" name="直線コネクタ 630"/>
        <xdr:cNvCxnSpPr/>
      </xdr:nvCxnSpPr>
      <xdr:spPr>
        <a:xfrm flipV="1">
          <a:off x="21323300" y="1334915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49349</xdr:rowOff>
    </xdr:from>
    <xdr:to>
      <xdr:col>107</xdr:col>
      <xdr:colOff>101600</xdr:colOff>
      <xdr:row>78</xdr:row>
      <xdr:rowOff>150949</xdr:rowOff>
    </xdr:to>
    <xdr:sp macro="" textlink="">
      <xdr:nvSpPr>
        <xdr:cNvPr id="632" name="楕円 631"/>
        <xdr:cNvSpPr/>
      </xdr:nvSpPr>
      <xdr:spPr>
        <a:xfrm>
          <a:off x="20383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54429</xdr:rowOff>
    </xdr:from>
    <xdr:to>
      <xdr:col>111</xdr:col>
      <xdr:colOff>177800</xdr:colOff>
      <xdr:row>78</xdr:row>
      <xdr:rowOff>100149</xdr:rowOff>
    </xdr:to>
    <xdr:cxnSp macro="">
      <xdr:nvCxnSpPr>
        <xdr:cNvPr id="633" name="直線コネクタ 632"/>
        <xdr:cNvCxnSpPr/>
      </xdr:nvCxnSpPr>
      <xdr:spPr>
        <a:xfrm flipV="1">
          <a:off x="20434300" y="134275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151872</xdr:rowOff>
    </xdr:from>
    <xdr:ext cx="469744" cy="259045"/>
    <xdr:sp macro="" textlink="">
      <xdr:nvSpPr>
        <xdr:cNvPr id="634" name="n_1aveValue【児童館】&#10;一人当たり面積"/>
        <xdr:cNvSpPr txBox="1"/>
      </xdr:nvSpPr>
      <xdr:spPr>
        <a:xfrm>
          <a:off x="210757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635" name="n_2aveValue【児童館】&#10;一人当たり面積"/>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636" name="n_3aveValue【児童館】&#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121756</xdr:rowOff>
    </xdr:from>
    <xdr:ext cx="469744" cy="259045"/>
    <xdr:sp macro="" textlink="">
      <xdr:nvSpPr>
        <xdr:cNvPr id="637" name="n_1mainValue【児童館】&#10;一人当たり面積"/>
        <xdr:cNvSpPr txBox="1"/>
      </xdr:nvSpPr>
      <xdr:spPr>
        <a:xfrm>
          <a:off x="210757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167476</xdr:rowOff>
    </xdr:from>
    <xdr:ext cx="469744" cy="259045"/>
    <xdr:sp macro="" textlink="">
      <xdr:nvSpPr>
        <xdr:cNvPr id="638" name="n_2mainValue【児童館】&#10;一人当たり面積"/>
        <xdr:cNvSpPr txBox="1"/>
      </xdr:nvSpPr>
      <xdr:spPr>
        <a:xfrm>
          <a:off x="20199427" y="131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0" name="テキスト ボックス 6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0" name="テキスト ボックス 6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4" name="直線コネクタ 663"/>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5"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66" name="直線コネクタ 665"/>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69"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70" name="フローチャート: 判断 669"/>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71" name="フローチャート: 判断 67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72" name="フローチャート: 判断 67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73" name="フローチャート: 判断 672"/>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679" name="楕円 678"/>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109963</xdr:rowOff>
    </xdr:from>
    <xdr:ext cx="405111" cy="259045"/>
    <xdr:sp macro="" textlink="">
      <xdr:nvSpPr>
        <xdr:cNvPr id="680" name="【公民館】&#10;有形固定資産減価償却率該当値テキスト"/>
        <xdr:cNvSpPr txBox="1"/>
      </xdr:nvSpPr>
      <xdr:spPr>
        <a:xfrm>
          <a:off x="16357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681" name="楕円 680"/>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43543</xdr:rowOff>
    </xdr:to>
    <xdr:cxnSp macro="">
      <xdr:nvCxnSpPr>
        <xdr:cNvPr id="682" name="直線コネクタ 681"/>
        <xdr:cNvCxnSpPr/>
      </xdr:nvCxnSpPr>
      <xdr:spPr>
        <a:xfrm flipV="1">
          <a:off x="15481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3" name="楕円 682"/>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684" name="直線コネクタ 683"/>
        <xdr:cNvCxnSpPr/>
      </xdr:nvCxnSpPr>
      <xdr:spPr>
        <a:xfrm flipV="1">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85"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86"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87"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85470</xdr:rowOff>
    </xdr:from>
    <xdr:ext cx="405111" cy="259045"/>
    <xdr:sp macro="" textlink="">
      <xdr:nvSpPr>
        <xdr:cNvPr id="688" name="n_1mainValue【公民館】&#10;有形固定資産減価償却率"/>
        <xdr:cNvSpPr txBox="1"/>
      </xdr:nvSpPr>
      <xdr:spPr>
        <a:xfrm>
          <a:off x="15266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89" name="n_2main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11" name="直線コネクタ 710"/>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12"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13" name="直線コネクタ 712"/>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4"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5" name="直線コネクタ 714"/>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16"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17" name="フローチャート: 判断 716"/>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18" name="フローチャート: 判断 717"/>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19" name="フローチャート: 判断 718"/>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46431</xdr:rowOff>
    </xdr:from>
    <xdr:to>
      <xdr:col>102</xdr:col>
      <xdr:colOff>165100</xdr:colOff>
      <xdr:row>107</xdr:row>
      <xdr:rowOff>148031</xdr:rowOff>
    </xdr:to>
    <xdr:sp macro="" textlink="">
      <xdr:nvSpPr>
        <xdr:cNvPr id="720" name="フローチャート: 判断 719"/>
        <xdr:cNvSpPr/>
      </xdr:nvSpPr>
      <xdr:spPr>
        <a:xfrm>
          <a:off x="19494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40717</xdr:rowOff>
    </xdr:from>
    <xdr:to>
      <xdr:col>116</xdr:col>
      <xdr:colOff>114300</xdr:colOff>
      <xdr:row>103</xdr:row>
      <xdr:rowOff>142317</xdr:rowOff>
    </xdr:to>
    <xdr:sp macro="" textlink="">
      <xdr:nvSpPr>
        <xdr:cNvPr id="726" name="楕円 725"/>
        <xdr:cNvSpPr/>
      </xdr:nvSpPr>
      <xdr:spPr>
        <a:xfrm>
          <a:off x="22110700" y="177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63594</xdr:rowOff>
    </xdr:from>
    <xdr:ext cx="469744" cy="259045"/>
    <xdr:sp macro="" textlink="">
      <xdr:nvSpPr>
        <xdr:cNvPr id="727" name="【公民館】&#10;一人当たり面積該当値テキスト"/>
        <xdr:cNvSpPr txBox="1"/>
      </xdr:nvSpPr>
      <xdr:spPr>
        <a:xfrm>
          <a:off x="22199600" y="1755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83007</xdr:rowOff>
    </xdr:from>
    <xdr:to>
      <xdr:col>112</xdr:col>
      <xdr:colOff>38100</xdr:colOff>
      <xdr:row>104</xdr:row>
      <xdr:rowOff>13157</xdr:rowOff>
    </xdr:to>
    <xdr:sp macro="" textlink="">
      <xdr:nvSpPr>
        <xdr:cNvPr id="728" name="楕円 727"/>
        <xdr:cNvSpPr/>
      </xdr:nvSpPr>
      <xdr:spPr>
        <a:xfrm>
          <a:off x="21272500" y="177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91517</xdr:rowOff>
    </xdr:from>
    <xdr:to>
      <xdr:col>116</xdr:col>
      <xdr:colOff>63500</xdr:colOff>
      <xdr:row>103</xdr:row>
      <xdr:rowOff>133807</xdr:rowOff>
    </xdr:to>
    <xdr:cxnSp macro="">
      <xdr:nvCxnSpPr>
        <xdr:cNvPr id="729" name="直線コネクタ 728"/>
        <xdr:cNvCxnSpPr/>
      </xdr:nvCxnSpPr>
      <xdr:spPr>
        <a:xfrm flipV="1">
          <a:off x="21323300" y="17750867"/>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55575</xdr:rowOff>
    </xdr:from>
    <xdr:to>
      <xdr:col>107</xdr:col>
      <xdr:colOff>101600</xdr:colOff>
      <xdr:row>104</xdr:row>
      <xdr:rowOff>157175</xdr:rowOff>
    </xdr:to>
    <xdr:sp macro="" textlink="">
      <xdr:nvSpPr>
        <xdr:cNvPr id="730" name="楕円 729"/>
        <xdr:cNvSpPr/>
      </xdr:nvSpPr>
      <xdr:spPr>
        <a:xfrm>
          <a:off x="20383500" y="178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133807</xdr:rowOff>
    </xdr:from>
    <xdr:to>
      <xdr:col>111</xdr:col>
      <xdr:colOff>177800</xdr:colOff>
      <xdr:row>104</xdr:row>
      <xdr:rowOff>106375</xdr:rowOff>
    </xdr:to>
    <xdr:cxnSp macro="">
      <xdr:nvCxnSpPr>
        <xdr:cNvPr id="731" name="直線コネクタ 730"/>
        <xdr:cNvCxnSpPr/>
      </xdr:nvCxnSpPr>
      <xdr:spPr>
        <a:xfrm flipV="1">
          <a:off x="20434300" y="17793157"/>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732"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33"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164558</xdr:rowOff>
    </xdr:from>
    <xdr:ext cx="469744" cy="259045"/>
    <xdr:sp macro="" textlink="">
      <xdr:nvSpPr>
        <xdr:cNvPr id="734" name="n_3aveValue【公民館】&#10;一人当たり面積"/>
        <xdr:cNvSpPr txBox="1"/>
      </xdr:nvSpPr>
      <xdr:spPr>
        <a:xfrm>
          <a:off x="19310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29684</xdr:rowOff>
    </xdr:from>
    <xdr:ext cx="469744" cy="259045"/>
    <xdr:sp macro="" textlink="">
      <xdr:nvSpPr>
        <xdr:cNvPr id="735" name="n_1mainValue【公民館】&#10;一人当たり面積"/>
        <xdr:cNvSpPr txBox="1"/>
      </xdr:nvSpPr>
      <xdr:spPr>
        <a:xfrm>
          <a:off x="21075727" y="1751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2252</xdr:rowOff>
    </xdr:from>
    <xdr:ext cx="469744" cy="259045"/>
    <xdr:sp macro="" textlink="">
      <xdr:nvSpPr>
        <xdr:cNvPr id="736" name="n_2mainValue【公民館】&#10;一人当たり面積"/>
        <xdr:cNvSpPr txBox="1"/>
      </xdr:nvSpPr>
      <xdr:spPr>
        <a:xfrm>
          <a:off x="20199427" y="1766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人口密度が少ないこと、また人口が減少傾向にあり、人口自体が著しく少ないこと等から、一人当たりの施設ごとの面積や、道路延長等は類似団体と比較しても全てにおいて、高い数値となっている。</a:t>
          </a:r>
          <a:endParaRPr lang="ja-JP" altLang="ja-JP" sz="1400">
            <a:effectLst/>
          </a:endParaRPr>
        </a:p>
        <a:p>
          <a:r>
            <a:rPr kumimoji="1" lang="ja-JP" altLang="ja-JP" sz="1100">
              <a:solidFill>
                <a:schemeClr val="dk1"/>
              </a:solidFill>
              <a:effectLst/>
              <a:latin typeface="+mn-lt"/>
              <a:ea typeface="+mn-ea"/>
              <a:cs typeface="+mn-cs"/>
            </a:rPr>
            <a:t>道路、公営住宅、児童館においては、老朽化が進んでおり、高い数値となっている。</a:t>
          </a:r>
          <a:endParaRPr lang="ja-JP" altLang="ja-JP" sz="1400">
            <a:effectLst/>
          </a:endParaRPr>
        </a:p>
        <a:p>
          <a:r>
            <a:rPr kumimoji="1" lang="ja-JP" altLang="ja-JP" sz="1100">
              <a:solidFill>
                <a:schemeClr val="dk1"/>
              </a:solidFill>
              <a:effectLst/>
              <a:latin typeface="+mn-lt"/>
              <a:ea typeface="+mn-ea"/>
              <a:cs typeface="+mn-cs"/>
            </a:rPr>
            <a:t>保育所、学校、公民館については、全て平成の建物であり、今後の負担額が大きくなることが見込まれる。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97"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99"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00" name="フローチャート: 判断 99"/>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01" name="n_3aveValue【福祉施設】&#10;有形固定資産減価償却率"/>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150586</xdr:rowOff>
    </xdr:from>
    <xdr:to>
      <xdr:col>15</xdr:col>
      <xdr:colOff>101600</xdr:colOff>
      <xdr:row>83</xdr:row>
      <xdr:rowOff>80736</xdr:rowOff>
    </xdr:to>
    <xdr:sp macro="" textlink="">
      <xdr:nvSpPr>
        <xdr:cNvPr id="107" name="楕円 106"/>
        <xdr:cNvSpPr/>
      </xdr:nvSpPr>
      <xdr:spPr>
        <a:xfrm>
          <a:off x="2857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71863</xdr:rowOff>
    </xdr:from>
    <xdr:ext cx="405111" cy="259045"/>
    <xdr:sp macro="" textlink="">
      <xdr:nvSpPr>
        <xdr:cNvPr id="108" name="n_2mainValue【福祉施設】&#10;有形固定資産減価償却率"/>
        <xdr:cNvSpPr txBox="1"/>
      </xdr:nvSpPr>
      <xdr:spPr>
        <a:xfrm>
          <a:off x="2705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9" name="正方形/長方形 1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0" name="正方形/長方形 1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1" name="正方形/長方形 1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2" name="正方形/長方形 1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3" name="正方形/長方形 1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4" name="正方形/長方形 1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5" name="正方形/長方形 1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6" name="正方形/長方形 1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7" name="テキスト ボックス 1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8" name="直線コネクタ 1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9" name="直線コネクタ 1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0" name="テキスト ボックス 1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1" name="直線コネクタ 1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2" name="テキスト ボックス 1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3" name="直線コネクタ 1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4" name="テキスト ボックス 1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5" name="直線コネクタ 1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6" name="テキスト ボックス 1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7" name="直線コネクタ 1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8" name="テキスト ボックス 1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9" name="直線コネクタ 1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0" name="テキスト ボックス 1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132" name="直線コネクタ 131"/>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133"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134" name="直線コネクタ 133"/>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135"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136" name="直線コネクタ 135"/>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137"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138" name="フローチャート: 判断 137"/>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139" name="フローチャート: 判断 138"/>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140"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141" name="フローチャート: 判断 140"/>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142"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108077</xdr:rowOff>
    </xdr:from>
    <xdr:to>
      <xdr:col>41</xdr:col>
      <xdr:colOff>101600</xdr:colOff>
      <xdr:row>85</xdr:row>
      <xdr:rowOff>38227</xdr:rowOff>
    </xdr:to>
    <xdr:sp macro="" textlink="">
      <xdr:nvSpPr>
        <xdr:cNvPr id="143" name="フローチャート: 判断 142"/>
        <xdr:cNvSpPr/>
      </xdr:nvSpPr>
      <xdr:spPr>
        <a:xfrm>
          <a:off x="7810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54754</xdr:rowOff>
    </xdr:from>
    <xdr:ext cx="469744" cy="259045"/>
    <xdr:sp macro="" textlink="">
      <xdr:nvSpPr>
        <xdr:cNvPr id="144" name="n_3aveValue【福祉施設】&#10;一人当たり面積"/>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5" name="テキスト ボックス 1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6" name="テキスト ボックス 1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7" name="テキスト ボックス 1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8" name="テキスト ボックス 1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9" name="テキスト ボックス 1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16638</xdr:rowOff>
    </xdr:from>
    <xdr:to>
      <xdr:col>46</xdr:col>
      <xdr:colOff>38100</xdr:colOff>
      <xdr:row>82</xdr:row>
      <xdr:rowOff>118238</xdr:rowOff>
    </xdr:to>
    <xdr:sp macro="" textlink="">
      <xdr:nvSpPr>
        <xdr:cNvPr id="150" name="楕円 149"/>
        <xdr:cNvSpPr/>
      </xdr:nvSpPr>
      <xdr:spPr>
        <a:xfrm>
          <a:off x="8699500" y="140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134765</xdr:rowOff>
    </xdr:from>
    <xdr:ext cx="469744" cy="259045"/>
    <xdr:sp macro="" textlink="">
      <xdr:nvSpPr>
        <xdr:cNvPr id="151" name="n_2mainValue【福祉施設】&#10;一人当たり面積"/>
        <xdr:cNvSpPr txBox="1"/>
      </xdr:nvSpPr>
      <xdr:spPr>
        <a:xfrm>
          <a:off x="8515427" y="138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2" name="正方形/長方形 1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3" name="正方形/長方形 1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4" name="正方形/長方形 1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5" name="正方形/長方形 1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6" name="正方形/長方形 1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7" name="正方形/長方形 1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8" name="正方形/長方形 1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9" name="正方形/長方形 1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0" name="正方形/長方形 1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1" name="正方形/長方形 1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2" name="正方形/長方形 1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3" name="正方形/長方形 1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4" name="正方形/長方形 1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5" name="正方形/長方形 1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6" name="正方形/長方形 1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7" name="正方形/長方形 1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8" name="正方形/長方形 1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9" name="正方形/長方形 1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0" name="正方形/長方形 1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1" name="正方形/長方形 1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2" name="正方形/長方形 1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3" name="正方形/長方形 1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4" name="正方形/長方形 1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5" name="正方形/長方形 17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6" name="正方形/長方形 1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7" name="正方形/長方形 1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8" name="正方形/長方形 1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9" name="正方形/長方形 1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0" name="正方形/長方形 1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1" name="正方形/長方形 1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2" name="正方形/長方形 1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3" name="正方形/長方形 1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4" name="正方形/長方形 1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5" name="正方形/長方形 1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6" name="正方形/長方形 1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7" name="正方形/長方形 1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8" name="正方形/長方形 1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9" name="正方形/長方形 1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0" name="正方形/長方形 1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1" name="正方形/長方形 19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2" name="正方形/長方形 1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3" name="正方形/長方形 1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4" name="正方形/長方形 1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5" name="正方形/長方形 1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6" name="正方形/長方形 1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7" name="正方形/長方形 1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8" name="正方形/長方形 1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99" name="正方形/長方形 19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0" name="正方形/長方形 1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1" name="正方形/長方形 2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2" name="正方形/長方形 2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3" name="正方形/長方形 2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4" name="正方形/長方形 2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5" name="正方形/長方形 2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6" name="正方形/長方形 2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7" name="正方形/長方形 2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8" name="テキスト ボックス 2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09" name="直線コネクタ 2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10" name="直線コネクタ 2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11" name="テキスト ボックス 2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2" name="直線コネクタ 2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3" name="テキスト ボックス 2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4" name="直線コネクタ 2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5" name="テキスト ボックス 2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6" name="直線コネクタ 2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7" name="テキスト ボックス 2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18" name="直線コネクタ 2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19" name="テキスト ボックス 2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0" name="直線コネクタ 2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21" name="テキスト ボックス 2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2" name="直線コネクタ 2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3" name="テキスト ボックス 2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85</xdr:row>
      <xdr:rowOff>74023</xdr:rowOff>
    </xdr:to>
    <xdr:cxnSp macro="">
      <xdr:nvCxnSpPr>
        <xdr:cNvPr id="225" name="直線コネクタ 224"/>
        <xdr:cNvCxnSpPr/>
      </xdr:nvCxnSpPr>
      <xdr:spPr>
        <a:xfrm flipV="1">
          <a:off x="16318864" y="13365480"/>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77850</xdr:rowOff>
    </xdr:from>
    <xdr:ext cx="405111" cy="259045"/>
    <xdr:sp macro="" textlink="">
      <xdr:nvSpPr>
        <xdr:cNvPr id="226" name="【消防施設】&#10;有形固定資産減価償却率最小値テキスト"/>
        <xdr:cNvSpPr txBox="1"/>
      </xdr:nvSpPr>
      <xdr:spPr>
        <a:xfrm>
          <a:off x="16357600" y="1465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74023</xdr:rowOff>
    </xdr:from>
    <xdr:to>
      <xdr:col>86</xdr:col>
      <xdr:colOff>25400</xdr:colOff>
      <xdr:row>85</xdr:row>
      <xdr:rowOff>74023</xdr:rowOff>
    </xdr:to>
    <xdr:cxnSp macro="">
      <xdr:nvCxnSpPr>
        <xdr:cNvPr id="227" name="直線コネクタ 226"/>
        <xdr:cNvCxnSpPr/>
      </xdr:nvCxnSpPr>
      <xdr:spPr>
        <a:xfrm>
          <a:off x="16230600" y="146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228"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229" name="直線コネクタ 228"/>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230" name="【消防施設】&#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231" name="フローチャート: 判断 230"/>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158750</xdr:rowOff>
    </xdr:from>
    <xdr:to>
      <xdr:col>81</xdr:col>
      <xdr:colOff>101600</xdr:colOff>
      <xdr:row>81</xdr:row>
      <xdr:rowOff>88900</xdr:rowOff>
    </xdr:to>
    <xdr:sp macro="" textlink="">
      <xdr:nvSpPr>
        <xdr:cNvPr id="232" name="フローチャート: 判断 231"/>
        <xdr:cNvSpPr/>
      </xdr:nvSpPr>
      <xdr:spPr>
        <a:xfrm>
          <a:off x="15430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233" name="n_1ave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72208</xdr:rowOff>
    </xdr:from>
    <xdr:to>
      <xdr:col>76</xdr:col>
      <xdr:colOff>165100</xdr:colOff>
      <xdr:row>82</xdr:row>
      <xdr:rowOff>2358</xdr:rowOff>
    </xdr:to>
    <xdr:sp macro="" textlink="">
      <xdr:nvSpPr>
        <xdr:cNvPr id="234" name="フローチャート: 判断 233"/>
        <xdr:cNvSpPr/>
      </xdr:nvSpPr>
      <xdr:spPr>
        <a:xfrm>
          <a:off x="14541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18885</xdr:rowOff>
    </xdr:from>
    <xdr:ext cx="405111" cy="259045"/>
    <xdr:sp macro="" textlink="">
      <xdr:nvSpPr>
        <xdr:cNvPr id="235" name="n_2aveValue【消防施設】&#10;有形固定資産減価償却率"/>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236" name="フローチャート: 判断 235"/>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237"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8" name="テキスト ボックス 2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9" name="テキスト ボックス 2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0" name="テキスト ボックス 2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1" name="テキスト ボックス 2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2" name="テキスト ボックス 2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73842</xdr:rowOff>
    </xdr:from>
    <xdr:to>
      <xdr:col>76</xdr:col>
      <xdr:colOff>165100</xdr:colOff>
      <xdr:row>87</xdr:row>
      <xdr:rowOff>3992</xdr:rowOff>
    </xdr:to>
    <xdr:sp macro="" textlink="">
      <xdr:nvSpPr>
        <xdr:cNvPr id="243" name="楕円 242"/>
        <xdr:cNvSpPr/>
      </xdr:nvSpPr>
      <xdr:spPr>
        <a:xfrm>
          <a:off x="14541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86</xdr:row>
      <xdr:rowOff>166569</xdr:rowOff>
    </xdr:from>
    <xdr:ext cx="340478" cy="259045"/>
    <xdr:sp macro="" textlink="">
      <xdr:nvSpPr>
        <xdr:cNvPr id="244" name="n_2mainValue【消防施設】&#10;有形固定資産減価償却率"/>
        <xdr:cNvSpPr txBox="1"/>
      </xdr:nvSpPr>
      <xdr:spPr>
        <a:xfrm>
          <a:off x="14422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5" name="正方形/長方形 2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6" name="正方形/長方形 2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7" name="正方形/長方形 2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8" name="正方形/長方形 2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9" name="正方形/長方形 2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0" name="正方形/長方形 2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1" name="正方形/長方形 2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2" name="正方形/長方形 2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3" name="テキスト ボックス 2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4" name="直線コネクタ 2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55" name="直線コネクタ 2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56" name="テキスト ボックス 2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57" name="直線コネクタ 2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58" name="テキスト ボックス 2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59" name="直線コネクタ 2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0" name="テキスト ボックス 2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1" name="直線コネクタ 2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2" name="テキスト ボックス 2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3" name="直線コネクタ 2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4" name="テキスト ボックス 2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266" name="直線コネクタ 265"/>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267"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268" name="直線コネクタ 267"/>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269"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270" name="直線コネクタ 269"/>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271"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272" name="フローチャート: 判断 271"/>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273" name="フローチャート: 判断 272"/>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274"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275" name="フローチャート: 判断 27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276"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277" name="フローチャート: 判断 276"/>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278" name="n_3aveValue【消防施設】&#10;一人当たり面積"/>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79" name="テキスト ボックス 2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0" name="テキスト ボックス 2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1" name="テキスト ボックス 2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2" name="テキスト ボックス 2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3" name="テキスト ボックス 2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29363</xdr:rowOff>
    </xdr:from>
    <xdr:to>
      <xdr:col>107</xdr:col>
      <xdr:colOff>101600</xdr:colOff>
      <xdr:row>85</xdr:row>
      <xdr:rowOff>130963</xdr:rowOff>
    </xdr:to>
    <xdr:sp macro="" textlink="">
      <xdr:nvSpPr>
        <xdr:cNvPr id="284" name="楕円 283"/>
        <xdr:cNvSpPr/>
      </xdr:nvSpPr>
      <xdr:spPr>
        <a:xfrm>
          <a:off x="20383500" y="146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147490</xdr:rowOff>
    </xdr:from>
    <xdr:ext cx="469744" cy="259045"/>
    <xdr:sp macro="" textlink="">
      <xdr:nvSpPr>
        <xdr:cNvPr id="285" name="n_2mainValue【消防施設】&#10;一人当たり面積"/>
        <xdr:cNvSpPr txBox="1"/>
      </xdr:nvSpPr>
      <xdr:spPr>
        <a:xfrm>
          <a:off x="20199427" y="14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86" name="正方形/長方形 2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7" name="正方形/長方形 2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8" name="正方形/長方形 2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9" name="正方形/長方形 2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0" name="正方形/長方形 2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1" name="正方形/長方形 2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2" name="正方形/長方形 2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正方形/長方形 2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4" name="テキスト ボックス 2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5" name="直線コネクタ 2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6" name="直線コネクタ 2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7" name="テキスト ボックス 2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8" name="直線コネクタ 2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9" name="テキスト ボックス 2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0" name="直線コネクタ 2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1" name="テキスト ボックス 3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2" name="直線コネクタ 3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3" name="テキスト ボックス 3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4" name="直線コネクタ 3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5" name="テキスト ボックス 3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6" name="直線コネクタ 3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7" name="テキスト ボックス 3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8" name="直線コネクタ 3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9" name="テキスト ボックス 3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311" name="直線コネクタ 310"/>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1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13" name="直線コネクタ 31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1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15" name="直線コネクタ 3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316"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317" name="フローチャート: 判断 31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318" name="フローチャート: 判断 317"/>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319"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320" name="フローチャート: 判断 319"/>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321"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322" name="フローチャート: 判断 321"/>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323" name="n_3aveValue【庁舎】&#10;有形固定資産減価償却率"/>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4" name="テキスト ボックス 3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5" name="テキスト ボックス 3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6" name="テキスト ボックス 3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7" name="テキスト ボックス 3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8" name="テキスト ボックス 3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329" name="楕円 328"/>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330"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331" name="楕円 330"/>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332" name="直線コネクタ 331"/>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333" name="楕円 332"/>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334" name="直線コネクタ 333"/>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335"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336"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7" name="正方形/長方形 3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8" name="正方形/長方形 3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9" name="正方形/長方形 3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0" name="正方形/長方形 3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1" name="正方形/長方形 3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2" name="正方形/長方形 3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3" name="正方形/長方形 3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4" name="正方形/長方形 3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5" name="テキスト ボックス 3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6" name="直線コネクタ 3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47" name="直線コネクタ 3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8" name="テキスト ボックス 3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9" name="直線コネクタ 3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50" name="テキスト ボックス 3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1" name="直線コネクタ 3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2" name="テキスト ボックス 3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3" name="直線コネクタ 3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4" name="テキスト ボックス 3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5" name="直線コネクタ 3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6" name="テキスト ボックス 3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7" name="直線コネクタ 3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58" name="テキスト ボックス 35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9" name="直線コネクタ 3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60" name="テキスト ボックス 35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362" name="直線コネクタ 361"/>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363"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364" name="直線コネクタ 363"/>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365"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366" name="直線コネクタ 365"/>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367"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368" name="フローチャート: 判断 367"/>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369" name="フローチャート: 判断 368"/>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370"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371" name="フローチャート: 判断 370"/>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372"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373" name="フローチャート: 判断 372"/>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374" name="n_3aveValue【庁舎】&#10;一人当たり面積"/>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5" name="テキスト ボックス 3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6" name="テキスト ボックス 3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7" name="テキスト ボックス 3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8" name="テキスト ボックス 3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9" name="テキスト ボックス 3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95450</xdr:rowOff>
    </xdr:from>
    <xdr:to>
      <xdr:col>116</xdr:col>
      <xdr:colOff>114300</xdr:colOff>
      <xdr:row>107</xdr:row>
      <xdr:rowOff>25600</xdr:rowOff>
    </xdr:to>
    <xdr:sp macro="" textlink="">
      <xdr:nvSpPr>
        <xdr:cNvPr id="380" name="楕円 379"/>
        <xdr:cNvSpPr/>
      </xdr:nvSpPr>
      <xdr:spPr>
        <a:xfrm>
          <a:off x="22110700" y="182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118327</xdr:rowOff>
    </xdr:from>
    <xdr:ext cx="469744" cy="259045"/>
    <xdr:sp macro="" textlink="">
      <xdr:nvSpPr>
        <xdr:cNvPr id="381" name="【庁舎】&#10;一人当たり面積該当値テキスト"/>
        <xdr:cNvSpPr txBox="1"/>
      </xdr:nvSpPr>
      <xdr:spPr>
        <a:xfrm>
          <a:off x="22199600" y="181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115697</xdr:rowOff>
    </xdr:from>
    <xdr:to>
      <xdr:col>112</xdr:col>
      <xdr:colOff>38100</xdr:colOff>
      <xdr:row>107</xdr:row>
      <xdr:rowOff>45847</xdr:rowOff>
    </xdr:to>
    <xdr:sp macro="" textlink="">
      <xdr:nvSpPr>
        <xdr:cNvPr id="382" name="楕円 381"/>
        <xdr:cNvSpPr/>
      </xdr:nvSpPr>
      <xdr:spPr>
        <a:xfrm>
          <a:off x="21272500" y="18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146250</xdr:rowOff>
    </xdr:from>
    <xdr:to>
      <xdr:col>116</xdr:col>
      <xdr:colOff>63500</xdr:colOff>
      <xdr:row>106</xdr:row>
      <xdr:rowOff>166497</xdr:rowOff>
    </xdr:to>
    <xdr:cxnSp macro="">
      <xdr:nvCxnSpPr>
        <xdr:cNvPr id="383" name="直線コネクタ 382"/>
        <xdr:cNvCxnSpPr/>
      </xdr:nvCxnSpPr>
      <xdr:spPr>
        <a:xfrm flipV="1">
          <a:off x="21323300" y="18319950"/>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127290</xdr:rowOff>
    </xdr:from>
    <xdr:to>
      <xdr:col>107</xdr:col>
      <xdr:colOff>101600</xdr:colOff>
      <xdr:row>107</xdr:row>
      <xdr:rowOff>57440</xdr:rowOff>
    </xdr:to>
    <xdr:sp macro="" textlink="">
      <xdr:nvSpPr>
        <xdr:cNvPr id="384" name="楕円 383"/>
        <xdr:cNvSpPr/>
      </xdr:nvSpPr>
      <xdr:spPr>
        <a:xfrm>
          <a:off x="20383500" y="183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166497</xdr:rowOff>
    </xdr:from>
    <xdr:to>
      <xdr:col>111</xdr:col>
      <xdr:colOff>177800</xdr:colOff>
      <xdr:row>107</xdr:row>
      <xdr:rowOff>6640</xdr:rowOff>
    </xdr:to>
    <xdr:cxnSp macro="">
      <xdr:nvCxnSpPr>
        <xdr:cNvPr id="385" name="直線コネクタ 384"/>
        <xdr:cNvCxnSpPr/>
      </xdr:nvCxnSpPr>
      <xdr:spPr>
        <a:xfrm flipV="1">
          <a:off x="20434300" y="18340197"/>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62374</xdr:rowOff>
    </xdr:from>
    <xdr:ext cx="469744" cy="259045"/>
    <xdr:sp macro="" textlink="">
      <xdr:nvSpPr>
        <xdr:cNvPr id="386" name="n_1mainValue【庁舎】&#10;一人当たり面積"/>
        <xdr:cNvSpPr txBox="1"/>
      </xdr:nvSpPr>
      <xdr:spPr>
        <a:xfrm>
          <a:off x="21075727" y="180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73967</xdr:rowOff>
    </xdr:from>
    <xdr:ext cx="469744" cy="259045"/>
    <xdr:sp macro="" textlink="">
      <xdr:nvSpPr>
        <xdr:cNvPr id="387" name="n_2mainValue【庁舎】&#10;一人当たり面積"/>
        <xdr:cNvSpPr txBox="1"/>
      </xdr:nvSpPr>
      <xdr:spPr>
        <a:xfrm>
          <a:off x="20199427" y="180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8" name="正方形/長方形 3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9" name="正方形/長方形 3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0" name="テキスト ボックス 3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人口密度が少ないこと、また人口が減少傾向にあり、人口自体が著しく少ないこと等から、一人当たりの施設ごとの面積や、道路延長等は類似団体と比較しても全てにおいて、高い数値となっている。</a:t>
          </a:r>
          <a:endParaRPr lang="ja-JP" altLang="ja-JP" sz="1400">
            <a:effectLst/>
          </a:endParaRPr>
        </a:p>
        <a:p>
          <a:r>
            <a:rPr kumimoji="1" lang="ja-JP" altLang="ja-JP" sz="1100">
              <a:solidFill>
                <a:schemeClr val="dk1"/>
              </a:solidFill>
              <a:effectLst/>
              <a:latin typeface="+mn-lt"/>
              <a:ea typeface="+mn-ea"/>
              <a:cs typeface="+mn-cs"/>
            </a:rPr>
            <a:t>庁舎については、減価償却率が１００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に達しており、早急に対処する必要があるが、財政的な課題を抱えており、執行には至っていないため、出来る限り早く実現可能な対策を講じていく必要がある。</a:t>
          </a:r>
          <a:endParaRPr lang="ja-JP" altLang="ja-JP" sz="1400">
            <a:effectLst/>
          </a:endParaRPr>
        </a:p>
        <a:p>
          <a:r>
            <a:rPr kumimoji="1" lang="ja-JP" altLang="ja-JP" sz="1100">
              <a:solidFill>
                <a:schemeClr val="dk1"/>
              </a:solidFill>
              <a:effectLst/>
              <a:latin typeface="+mn-lt"/>
              <a:ea typeface="+mn-ea"/>
              <a:cs typeface="+mn-cs"/>
            </a:rPr>
            <a:t>消防施設は、平成２８年度に建設されたため、減価償却率は低い。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年度は依然として高齢化率が高く（約４９％）、人口も更に減少していることに加え（</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人減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、中心となる産業がないこと等により財政基盤が弱く、類似団体平均を下回っている。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一方、前年度と比較し、基準財政需要額が前年度よりも減少し（８</a:t>
          </a:r>
          <a:r>
            <a:rPr kumimoji="1" lang="ja-JP" altLang="en-US" sz="1100">
              <a:solidFill>
                <a:schemeClr val="dk1"/>
              </a:solidFill>
              <a:effectLst/>
              <a:latin typeface="+mn-lt"/>
              <a:ea typeface="+mn-ea"/>
              <a:cs typeface="+mn-cs"/>
            </a:rPr>
            <a:t>３，３９１</a:t>
          </a:r>
          <a:r>
            <a:rPr kumimoji="1" lang="ja-JP" altLang="ja-JP" sz="1100">
              <a:solidFill>
                <a:schemeClr val="dk1"/>
              </a:solidFill>
              <a:effectLst/>
              <a:latin typeface="+mn-lt"/>
              <a:ea typeface="+mn-ea"/>
              <a:cs typeface="+mn-cs"/>
            </a:rPr>
            <a:t>千円減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前年比約１０％減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）、また基準財政収入額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前年度よりも</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５１１</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前年比約２％</a:t>
          </a:r>
          <a:r>
            <a:rPr kumimoji="1" lang="ja-JP" altLang="en-US"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、財政力指数は前年度</a:t>
          </a:r>
          <a:r>
            <a:rPr kumimoji="1" lang="ja-JP" altLang="en-US" sz="1100">
              <a:solidFill>
                <a:schemeClr val="dk1"/>
              </a:solidFill>
              <a:effectLst/>
              <a:latin typeface="+mn-lt"/>
              <a:ea typeface="+mn-ea"/>
              <a:cs typeface="+mn-cs"/>
            </a:rPr>
            <a:t>より０．０１上昇し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今後も、補助事業等を活用しながら活力あるむらづくりを展開しつつ、歳出の見直しなどを行い、行政の効率化に努め、財政の健全化を図る。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78232</xdr:rowOff>
    </xdr:to>
    <xdr:cxnSp macro="">
      <xdr:nvCxnSpPr>
        <xdr:cNvPr id="66" name="直線コネクタ 65"/>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87884</xdr:rowOff>
    </xdr:to>
    <xdr:cxnSp macro="">
      <xdr:nvCxnSpPr>
        <xdr:cNvPr id="72" name="直線コネクタ 71"/>
        <xdr:cNvCxnSpPr/>
      </xdr:nvCxnSpPr>
      <xdr:spPr>
        <a:xfrm flipV="1">
          <a:off x="2336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87884</xdr:rowOff>
    </xdr:from>
    <xdr:to>
      <xdr:col>11</xdr:col>
      <xdr:colOff>31750</xdr:colOff>
      <xdr:row>44</xdr:row>
      <xdr:rowOff>87884</xdr:rowOff>
    </xdr:to>
    <xdr:cxnSp macro="">
      <xdr:nvCxnSpPr>
        <xdr:cNvPr id="75" name="直線コネクタ 74"/>
        <xdr:cNvCxnSpPr/>
      </xdr:nvCxnSpPr>
      <xdr:spPr>
        <a:xfrm>
          <a:off x="1447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37084</xdr:rowOff>
    </xdr:from>
    <xdr:to>
      <xdr:col>11</xdr:col>
      <xdr:colOff>82550</xdr:colOff>
      <xdr:row>44</xdr:row>
      <xdr:rowOff>138684</xdr:rowOff>
    </xdr:to>
    <xdr:sp macro="" textlink="">
      <xdr:nvSpPr>
        <xdr:cNvPr id="91" name="楕円 90"/>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123461</xdr:rowOff>
    </xdr:from>
    <xdr:ext cx="762000" cy="259045"/>
    <xdr:sp macro="" textlink="">
      <xdr:nvSpPr>
        <xdr:cNvPr id="92" name="テキスト ボックス 91"/>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平成２５年度と比較し、平成２６年度の経常収支比率が１６．１ポイント悪化しているのは、当該年度より奈良県広域消防組合に加入したことによる負担金の増額が要因となっている。</a:t>
          </a:r>
          <a:endParaRPr lang="ja-JP" altLang="ja-JP" sz="1400">
            <a:effectLst/>
          </a:endParaRPr>
        </a:p>
        <a:p>
          <a:r>
            <a:rPr kumimoji="1" lang="ja-JP" altLang="ja-JP" sz="1100">
              <a:solidFill>
                <a:schemeClr val="dk1"/>
              </a:solidFill>
              <a:effectLst/>
              <a:latin typeface="+mn-lt"/>
              <a:ea typeface="+mn-ea"/>
              <a:cs typeface="+mn-cs"/>
            </a:rPr>
            <a:t>　また、平成２９年度の同比率が平成２８年度と比較し、５．９ポイント悪化し、１００％を超えた要因として、歳入面では普通交付税が減少し（約８４，５３６千円の減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前年比：約１１％減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）、歳出面では、冬季における連日の積雪による村道等の雪寒対策費の増加（約２８，４２１千円増加の増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前年比：約５８％増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）、並びに奈良県広域消防組合負担金の増加（２０，６２０千円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前年比：約６２％増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平成３０年度は前年度より雪寒対策費が減少（約４３，８８３千円減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したことの他、村財政の緊縮に努めたこと等により経常費用が減少したことから、平成２９年度より経常収支比率が減少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前年比：約</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今後も、適宜、経常的な経費の見直しなどを行い、経費の抑制に努める。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50906</xdr:rowOff>
    </xdr:from>
    <xdr:to>
      <xdr:col>23</xdr:col>
      <xdr:colOff>133350</xdr:colOff>
      <xdr:row>65</xdr:row>
      <xdr:rowOff>99166</xdr:rowOff>
    </xdr:to>
    <xdr:cxnSp macro="">
      <xdr:nvCxnSpPr>
        <xdr:cNvPr id="129" name="直線コネクタ 128"/>
        <xdr:cNvCxnSpPr/>
      </xdr:nvCxnSpPr>
      <xdr:spPr>
        <a:xfrm flipV="1">
          <a:off x="4114800" y="111951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99166</xdr:rowOff>
    </xdr:to>
    <xdr:cxnSp macro="">
      <xdr:nvCxnSpPr>
        <xdr:cNvPr id="132" name="直線コネクタ 131"/>
        <xdr:cNvCxnSpPr/>
      </xdr:nvCxnSpPr>
      <xdr:spPr>
        <a:xfrm>
          <a:off x="3225800" y="11124777"/>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151977</xdr:rowOff>
    </xdr:to>
    <xdr:cxnSp macro="">
      <xdr:nvCxnSpPr>
        <xdr:cNvPr id="135" name="直線コネクタ 134"/>
        <xdr:cNvCxnSpPr/>
      </xdr:nvCxnSpPr>
      <xdr:spPr>
        <a:xfrm>
          <a:off x="2336800" y="110121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69532</xdr:rowOff>
    </xdr:to>
    <xdr:cxnSp macro="">
      <xdr:nvCxnSpPr>
        <xdr:cNvPr id="138" name="直線コネクタ 137"/>
        <xdr:cNvCxnSpPr/>
      </xdr:nvCxnSpPr>
      <xdr:spPr>
        <a:xfrm flipV="1">
          <a:off x="1447800" y="110121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xdr:rowOff>
    </xdr:from>
    <xdr:to>
      <xdr:col>23</xdr:col>
      <xdr:colOff>184150</xdr:colOff>
      <xdr:row>65</xdr:row>
      <xdr:rowOff>101706</xdr:rowOff>
    </xdr:to>
    <xdr:sp macro="" textlink="">
      <xdr:nvSpPr>
        <xdr:cNvPr id="148" name="楕円 147"/>
        <xdr:cNvSpPr/>
      </xdr:nvSpPr>
      <xdr:spPr>
        <a:xfrm>
          <a:off x="49022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67433</xdr:rowOff>
    </xdr:from>
    <xdr:ext cx="762000" cy="259045"/>
    <xdr:sp macro="" textlink="">
      <xdr:nvSpPr>
        <xdr:cNvPr id="149" name="財政構造の弾力性該当値テキスト"/>
        <xdr:cNvSpPr txBox="1"/>
      </xdr:nvSpPr>
      <xdr:spPr>
        <a:xfrm>
          <a:off x="5041900" y="1104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48366</xdr:rowOff>
    </xdr:from>
    <xdr:to>
      <xdr:col>19</xdr:col>
      <xdr:colOff>184150</xdr:colOff>
      <xdr:row>65</xdr:row>
      <xdr:rowOff>149966</xdr:rowOff>
    </xdr:to>
    <xdr:sp macro="" textlink="">
      <xdr:nvSpPr>
        <xdr:cNvPr id="150" name="楕円 149"/>
        <xdr:cNvSpPr/>
      </xdr:nvSpPr>
      <xdr:spPr>
        <a:xfrm>
          <a:off x="4064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134743</xdr:rowOff>
    </xdr:from>
    <xdr:ext cx="736600" cy="259045"/>
    <xdr:sp macro="" textlink="">
      <xdr:nvSpPr>
        <xdr:cNvPr id="151" name="テキスト ボックス 150"/>
        <xdr:cNvSpPr txBox="1"/>
      </xdr:nvSpPr>
      <xdr:spPr>
        <a:xfrm>
          <a:off x="3733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2" name="楕円 151"/>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3" name="テキスト ボックス 152"/>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6" name="楕円 155"/>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7" name="テキスト ボックス 156"/>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年度における人口１人当たり人件費・物件費等の決算額は平成２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比較し、同決算額が</a:t>
          </a:r>
          <a:r>
            <a:rPr kumimoji="1" lang="ja-JP" altLang="en-US" sz="1100">
              <a:solidFill>
                <a:schemeClr val="dk1"/>
              </a:solidFill>
              <a:effectLst/>
              <a:latin typeface="+mn-lt"/>
              <a:ea typeface="+mn-ea"/>
              <a:cs typeface="+mn-cs"/>
            </a:rPr>
            <a:t>３０，４３６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し、類似平均団体平均を上回っているのは村人口が過疎化・高齢化の影響により減少していることが挙げられる。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163939</xdr:rowOff>
    </xdr:from>
    <xdr:to>
      <xdr:col>23</xdr:col>
      <xdr:colOff>133350</xdr:colOff>
      <xdr:row>83</xdr:row>
      <xdr:rowOff>2981</xdr:rowOff>
    </xdr:to>
    <xdr:cxnSp macro="">
      <xdr:nvCxnSpPr>
        <xdr:cNvPr id="193" name="直線コネクタ 192"/>
        <xdr:cNvCxnSpPr/>
      </xdr:nvCxnSpPr>
      <xdr:spPr>
        <a:xfrm flipV="1">
          <a:off x="4114800" y="14222839"/>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166647</xdr:rowOff>
    </xdr:from>
    <xdr:to>
      <xdr:col>19</xdr:col>
      <xdr:colOff>133350</xdr:colOff>
      <xdr:row>83</xdr:row>
      <xdr:rowOff>2981</xdr:rowOff>
    </xdr:to>
    <xdr:cxnSp macro="">
      <xdr:nvCxnSpPr>
        <xdr:cNvPr id="196" name="直線コネクタ 195"/>
        <xdr:cNvCxnSpPr/>
      </xdr:nvCxnSpPr>
      <xdr:spPr>
        <a:xfrm>
          <a:off x="3225800" y="14225547"/>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117543</xdr:rowOff>
    </xdr:from>
    <xdr:to>
      <xdr:col>15</xdr:col>
      <xdr:colOff>82550</xdr:colOff>
      <xdr:row>82</xdr:row>
      <xdr:rowOff>166647</xdr:rowOff>
    </xdr:to>
    <xdr:cxnSp macro="">
      <xdr:nvCxnSpPr>
        <xdr:cNvPr id="199" name="直線コネクタ 198"/>
        <xdr:cNvCxnSpPr/>
      </xdr:nvCxnSpPr>
      <xdr:spPr>
        <a:xfrm>
          <a:off x="2336800" y="14176443"/>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68780</xdr:rowOff>
    </xdr:from>
    <xdr:to>
      <xdr:col>11</xdr:col>
      <xdr:colOff>31750</xdr:colOff>
      <xdr:row>82</xdr:row>
      <xdr:rowOff>117543</xdr:rowOff>
    </xdr:to>
    <xdr:cxnSp macro="">
      <xdr:nvCxnSpPr>
        <xdr:cNvPr id="202" name="直線コネクタ 201"/>
        <xdr:cNvCxnSpPr/>
      </xdr:nvCxnSpPr>
      <xdr:spPr>
        <a:xfrm>
          <a:off x="1447800" y="14127680"/>
          <a:ext cx="889000" cy="4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50161</xdr:rowOff>
    </xdr:from>
    <xdr:ext cx="762000" cy="259045"/>
    <xdr:sp macro="" textlink="">
      <xdr:nvSpPr>
        <xdr:cNvPr id="204" name="テキスト ボックス 203"/>
        <xdr:cNvSpPr txBox="1"/>
      </xdr:nvSpPr>
      <xdr:spPr>
        <a:xfrm>
          <a:off x="1955800" y="135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107708</xdr:rowOff>
    </xdr:from>
    <xdr:to>
      <xdr:col>7</xdr:col>
      <xdr:colOff>31750</xdr:colOff>
      <xdr:row>81</xdr:row>
      <xdr:rowOff>37858</xdr:rowOff>
    </xdr:to>
    <xdr:sp macro="" textlink="">
      <xdr:nvSpPr>
        <xdr:cNvPr id="205" name="フローチャート: 判断 204"/>
        <xdr:cNvSpPr/>
      </xdr:nvSpPr>
      <xdr:spPr>
        <a:xfrm>
          <a:off x="1397000" y="138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48035</xdr:rowOff>
    </xdr:from>
    <xdr:ext cx="762000" cy="259045"/>
    <xdr:sp macro="" textlink="">
      <xdr:nvSpPr>
        <xdr:cNvPr id="206" name="テキスト ボックス 205"/>
        <xdr:cNvSpPr txBox="1"/>
      </xdr:nvSpPr>
      <xdr:spPr>
        <a:xfrm>
          <a:off x="1066800" y="1359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113139</xdr:rowOff>
    </xdr:from>
    <xdr:to>
      <xdr:col>23</xdr:col>
      <xdr:colOff>184150</xdr:colOff>
      <xdr:row>83</xdr:row>
      <xdr:rowOff>43289</xdr:rowOff>
    </xdr:to>
    <xdr:sp macro="" textlink="">
      <xdr:nvSpPr>
        <xdr:cNvPr id="212" name="楕円 211"/>
        <xdr:cNvSpPr/>
      </xdr:nvSpPr>
      <xdr:spPr>
        <a:xfrm>
          <a:off x="4902200" y="141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85216</xdr:rowOff>
    </xdr:from>
    <xdr:ext cx="762000" cy="259045"/>
    <xdr:sp macro="" textlink="">
      <xdr:nvSpPr>
        <xdr:cNvPr id="213" name="人件費・物件費等の状況該当値テキスト"/>
        <xdr:cNvSpPr txBox="1"/>
      </xdr:nvSpPr>
      <xdr:spPr>
        <a:xfrm>
          <a:off x="5041900" y="1414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123631</xdr:rowOff>
    </xdr:from>
    <xdr:to>
      <xdr:col>19</xdr:col>
      <xdr:colOff>184150</xdr:colOff>
      <xdr:row>83</xdr:row>
      <xdr:rowOff>53781</xdr:rowOff>
    </xdr:to>
    <xdr:sp macro="" textlink="">
      <xdr:nvSpPr>
        <xdr:cNvPr id="214" name="楕円 213"/>
        <xdr:cNvSpPr/>
      </xdr:nvSpPr>
      <xdr:spPr>
        <a:xfrm>
          <a:off x="4064000" y="141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38558</xdr:rowOff>
    </xdr:from>
    <xdr:ext cx="736600" cy="259045"/>
    <xdr:sp macro="" textlink="">
      <xdr:nvSpPr>
        <xdr:cNvPr id="215" name="テキスト ボックス 214"/>
        <xdr:cNvSpPr txBox="1"/>
      </xdr:nvSpPr>
      <xdr:spPr>
        <a:xfrm>
          <a:off x="3733800" y="1426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115847</xdr:rowOff>
    </xdr:from>
    <xdr:to>
      <xdr:col>15</xdr:col>
      <xdr:colOff>133350</xdr:colOff>
      <xdr:row>83</xdr:row>
      <xdr:rowOff>45997</xdr:rowOff>
    </xdr:to>
    <xdr:sp macro="" textlink="">
      <xdr:nvSpPr>
        <xdr:cNvPr id="216" name="楕円 215"/>
        <xdr:cNvSpPr/>
      </xdr:nvSpPr>
      <xdr:spPr>
        <a:xfrm>
          <a:off x="3175000" y="141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30774</xdr:rowOff>
    </xdr:from>
    <xdr:ext cx="762000" cy="259045"/>
    <xdr:sp macro="" textlink="">
      <xdr:nvSpPr>
        <xdr:cNvPr id="217" name="テキスト ボックス 216"/>
        <xdr:cNvSpPr txBox="1"/>
      </xdr:nvSpPr>
      <xdr:spPr>
        <a:xfrm>
          <a:off x="2844800" y="1426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66743</xdr:rowOff>
    </xdr:from>
    <xdr:to>
      <xdr:col>11</xdr:col>
      <xdr:colOff>82550</xdr:colOff>
      <xdr:row>82</xdr:row>
      <xdr:rowOff>168343</xdr:rowOff>
    </xdr:to>
    <xdr:sp macro="" textlink="">
      <xdr:nvSpPr>
        <xdr:cNvPr id="218" name="楕円 217"/>
        <xdr:cNvSpPr/>
      </xdr:nvSpPr>
      <xdr:spPr>
        <a:xfrm>
          <a:off x="2286000" y="141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153120</xdr:rowOff>
    </xdr:from>
    <xdr:ext cx="762000" cy="259045"/>
    <xdr:sp macro="" textlink="">
      <xdr:nvSpPr>
        <xdr:cNvPr id="219" name="テキスト ボックス 218"/>
        <xdr:cNvSpPr txBox="1"/>
      </xdr:nvSpPr>
      <xdr:spPr>
        <a:xfrm>
          <a:off x="1955800" y="1421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17980</xdr:rowOff>
    </xdr:from>
    <xdr:to>
      <xdr:col>7</xdr:col>
      <xdr:colOff>31750</xdr:colOff>
      <xdr:row>82</xdr:row>
      <xdr:rowOff>119580</xdr:rowOff>
    </xdr:to>
    <xdr:sp macro="" textlink="">
      <xdr:nvSpPr>
        <xdr:cNvPr id="220" name="楕円 219"/>
        <xdr:cNvSpPr/>
      </xdr:nvSpPr>
      <xdr:spPr>
        <a:xfrm>
          <a:off x="1397000" y="140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104357</xdr:rowOff>
    </xdr:from>
    <xdr:ext cx="762000" cy="259045"/>
    <xdr:sp macro="" textlink="">
      <xdr:nvSpPr>
        <xdr:cNvPr id="221" name="テキスト ボックス 220"/>
        <xdr:cNvSpPr txBox="1"/>
      </xdr:nvSpPr>
      <xdr:spPr>
        <a:xfrm>
          <a:off x="1066800" y="141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平成２４年度から平成２５年度において、８．２ポイント減少したのは、経験年数階層の変化があったため。</a:t>
          </a:r>
          <a:endParaRPr lang="ja-JP" altLang="ja-JP" sz="1400">
            <a:effectLst/>
          </a:endParaRPr>
        </a:p>
        <a:p>
          <a:r>
            <a:rPr kumimoji="1" lang="ja-JP" altLang="ja-JP" sz="1100">
              <a:solidFill>
                <a:schemeClr val="dk1"/>
              </a:solidFill>
              <a:effectLst/>
              <a:latin typeface="+mn-lt"/>
              <a:ea typeface="+mn-ea"/>
              <a:cs typeface="+mn-cs"/>
            </a:rPr>
            <a:t>　一方、平成２９年度においては平成２８年度と同水準となっており、類似団体平均よりも２．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29211</xdr:rowOff>
    </xdr:to>
    <xdr:cxnSp macro="">
      <xdr:nvCxnSpPr>
        <xdr:cNvPr id="251" name="直線コネクタ 250"/>
        <xdr:cNvCxnSpPr/>
      </xdr:nvCxnSpPr>
      <xdr:spPr>
        <a:xfrm flipV="1">
          <a:off x="16179800" y="146653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86</xdr:row>
      <xdr:rowOff>29211</xdr:rowOff>
    </xdr:to>
    <xdr:cxnSp macro="">
      <xdr:nvCxnSpPr>
        <xdr:cNvPr id="254" name="直線コネクタ 253"/>
        <xdr:cNvCxnSpPr/>
      </xdr:nvCxnSpPr>
      <xdr:spPr>
        <a:xfrm>
          <a:off x="15290800" y="147135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85</xdr:row>
      <xdr:rowOff>140336</xdr:rowOff>
    </xdr:to>
    <xdr:cxnSp macro="">
      <xdr:nvCxnSpPr>
        <xdr:cNvPr id="257" name="直線コネクタ 256"/>
        <xdr:cNvCxnSpPr/>
      </xdr:nvCxnSpPr>
      <xdr:spPr>
        <a:xfrm>
          <a:off x="14401800" y="146170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87</xdr:row>
      <xdr:rowOff>2539</xdr:rowOff>
    </xdr:to>
    <xdr:cxnSp macro="">
      <xdr:nvCxnSpPr>
        <xdr:cNvPr id="260" name="直線コネクタ 259"/>
        <xdr:cNvCxnSpPr/>
      </xdr:nvCxnSpPr>
      <xdr:spPr>
        <a:xfrm flipV="1">
          <a:off x="13512800" y="14617064"/>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0" name="楕円 269"/>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1"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2" name="楕円 271"/>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3" name="テキスト ボックス 272"/>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76" name="楕円 275"/>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77" name="テキスト ボックス 276"/>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8" name="楕円 277"/>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9" name="テキスト ボックス 278"/>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年度は依然として、類似平均団体数値よりも上回っており、平成２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年度と比較し、人口千人あたり職員数が</a:t>
          </a:r>
          <a:r>
            <a:rPr kumimoji="1" lang="ja-JP" altLang="en-US" sz="1100">
              <a:solidFill>
                <a:schemeClr val="dk1"/>
              </a:solidFill>
              <a:effectLst/>
              <a:latin typeface="+mn-lt"/>
              <a:ea typeface="+mn-ea"/>
              <a:cs typeface="+mn-cs"/>
            </a:rPr>
            <a:t>３．６３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したのは、人口が減少している</a:t>
          </a:r>
          <a:r>
            <a:rPr kumimoji="1" lang="ja-JP" altLang="en-US" sz="1100">
              <a:solidFill>
                <a:schemeClr val="dk1"/>
              </a:solidFill>
              <a:effectLst/>
              <a:latin typeface="+mn-lt"/>
              <a:ea typeface="+mn-ea"/>
              <a:cs typeface="+mn-cs"/>
            </a:rPr>
            <a:t>が職員が２名退職したが、補充を行えていないことから減少したと考えられる。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113737</xdr:rowOff>
    </xdr:from>
    <xdr:to>
      <xdr:col>81</xdr:col>
      <xdr:colOff>44450</xdr:colOff>
      <xdr:row>62</xdr:row>
      <xdr:rowOff>155448</xdr:rowOff>
    </xdr:to>
    <xdr:cxnSp macro="">
      <xdr:nvCxnSpPr>
        <xdr:cNvPr id="315" name="直線コネクタ 314"/>
        <xdr:cNvCxnSpPr/>
      </xdr:nvCxnSpPr>
      <xdr:spPr>
        <a:xfrm flipV="1">
          <a:off x="16179800" y="10743637"/>
          <a:ext cx="8382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103167</xdr:rowOff>
    </xdr:from>
    <xdr:to>
      <xdr:col>77</xdr:col>
      <xdr:colOff>44450</xdr:colOff>
      <xdr:row>62</xdr:row>
      <xdr:rowOff>155448</xdr:rowOff>
    </xdr:to>
    <xdr:cxnSp macro="">
      <xdr:nvCxnSpPr>
        <xdr:cNvPr id="318" name="直線コネクタ 317"/>
        <xdr:cNvCxnSpPr/>
      </xdr:nvCxnSpPr>
      <xdr:spPr>
        <a:xfrm>
          <a:off x="15290800" y="1073306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18252</xdr:rowOff>
    </xdr:from>
    <xdr:to>
      <xdr:col>72</xdr:col>
      <xdr:colOff>203200</xdr:colOff>
      <xdr:row>62</xdr:row>
      <xdr:rowOff>103167</xdr:rowOff>
    </xdr:to>
    <xdr:cxnSp macro="">
      <xdr:nvCxnSpPr>
        <xdr:cNvPr id="321" name="直線コネクタ 320"/>
        <xdr:cNvCxnSpPr/>
      </xdr:nvCxnSpPr>
      <xdr:spPr>
        <a:xfrm>
          <a:off x="14401800" y="10648152"/>
          <a:ext cx="8890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140867</xdr:rowOff>
    </xdr:from>
    <xdr:to>
      <xdr:col>68</xdr:col>
      <xdr:colOff>152400</xdr:colOff>
      <xdr:row>62</xdr:row>
      <xdr:rowOff>18252</xdr:rowOff>
    </xdr:to>
    <xdr:cxnSp macro="">
      <xdr:nvCxnSpPr>
        <xdr:cNvPr id="324" name="直線コネクタ 323"/>
        <xdr:cNvCxnSpPr/>
      </xdr:nvCxnSpPr>
      <xdr:spPr>
        <a:xfrm>
          <a:off x="13512800" y="10599317"/>
          <a:ext cx="8890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122355</xdr:rowOff>
    </xdr:from>
    <xdr:ext cx="762000" cy="259045"/>
    <xdr:sp macro="" textlink="">
      <xdr:nvSpPr>
        <xdr:cNvPr id="326" name="テキスト ボックス 325"/>
        <xdr:cNvSpPr txBox="1"/>
      </xdr:nvSpPr>
      <xdr:spPr>
        <a:xfrm>
          <a:off x="14020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27" name="フローチャート: 判断 326"/>
        <xdr:cNvSpPr/>
      </xdr:nvSpPr>
      <xdr:spPr>
        <a:xfrm>
          <a:off x="13462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28" name="テキスト ボックス 327"/>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62937</xdr:rowOff>
    </xdr:from>
    <xdr:to>
      <xdr:col>81</xdr:col>
      <xdr:colOff>95250</xdr:colOff>
      <xdr:row>62</xdr:row>
      <xdr:rowOff>164537</xdr:rowOff>
    </xdr:to>
    <xdr:sp macro="" textlink="">
      <xdr:nvSpPr>
        <xdr:cNvPr id="334" name="楕円 333"/>
        <xdr:cNvSpPr/>
      </xdr:nvSpPr>
      <xdr:spPr>
        <a:xfrm>
          <a:off x="16967200" y="10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35014</xdr:rowOff>
    </xdr:from>
    <xdr:ext cx="762000" cy="259045"/>
    <xdr:sp macro="" textlink="">
      <xdr:nvSpPr>
        <xdr:cNvPr id="335" name="定員管理の状況該当値テキスト"/>
        <xdr:cNvSpPr txBox="1"/>
      </xdr:nvSpPr>
      <xdr:spPr>
        <a:xfrm>
          <a:off x="17106900" y="1066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104648</xdr:rowOff>
    </xdr:from>
    <xdr:to>
      <xdr:col>77</xdr:col>
      <xdr:colOff>95250</xdr:colOff>
      <xdr:row>63</xdr:row>
      <xdr:rowOff>34798</xdr:rowOff>
    </xdr:to>
    <xdr:sp macro="" textlink="">
      <xdr:nvSpPr>
        <xdr:cNvPr id="336" name="楕円 335"/>
        <xdr:cNvSpPr/>
      </xdr:nvSpPr>
      <xdr:spPr>
        <a:xfrm>
          <a:off x="16129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19575</xdr:rowOff>
    </xdr:from>
    <xdr:ext cx="736600" cy="259045"/>
    <xdr:sp macro="" textlink="">
      <xdr:nvSpPr>
        <xdr:cNvPr id="337" name="テキスト ボックス 336"/>
        <xdr:cNvSpPr txBox="1"/>
      </xdr:nvSpPr>
      <xdr:spPr>
        <a:xfrm>
          <a:off x="15798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52367</xdr:rowOff>
    </xdr:from>
    <xdr:to>
      <xdr:col>73</xdr:col>
      <xdr:colOff>44450</xdr:colOff>
      <xdr:row>62</xdr:row>
      <xdr:rowOff>153967</xdr:rowOff>
    </xdr:to>
    <xdr:sp macro="" textlink="">
      <xdr:nvSpPr>
        <xdr:cNvPr id="338" name="楕円 337"/>
        <xdr:cNvSpPr/>
      </xdr:nvSpPr>
      <xdr:spPr>
        <a:xfrm>
          <a:off x="15240000" y="10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138744</xdr:rowOff>
    </xdr:from>
    <xdr:ext cx="762000" cy="259045"/>
    <xdr:sp macro="" textlink="">
      <xdr:nvSpPr>
        <xdr:cNvPr id="339" name="テキスト ボックス 338"/>
        <xdr:cNvSpPr txBox="1"/>
      </xdr:nvSpPr>
      <xdr:spPr>
        <a:xfrm>
          <a:off x="14909800" y="1076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138902</xdr:rowOff>
    </xdr:from>
    <xdr:to>
      <xdr:col>68</xdr:col>
      <xdr:colOff>203200</xdr:colOff>
      <xdr:row>62</xdr:row>
      <xdr:rowOff>69052</xdr:rowOff>
    </xdr:to>
    <xdr:sp macro="" textlink="">
      <xdr:nvSpPr>
        <xdr:cNvPr id="340" name="楕円 339"/>
        <xdr:cNvSpPr/>
      </xdr:nvSpPr>
      <xdr:spPr>
        <a:xfrm>
          <a:off x="14351000" y="10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53829</xdr:rowOff>
    </xdr:from>
    <xdr:ext cx="762000" cy="259045"/>
    <xdr:sp macro="" textlink="">
      <xdr:nvSpPr>
        <xdr:cNvPr id="341" name="テキスト ボックス 340"/>
        <xdr:cNvSpPr txBox="1"/>
      </xdr:nvSpPr>
      <xdr:spPr>
        <a:xfrm>
          <a:off x="14020800" y="106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90067</xdr:rowOff>
    </xdr:from>
    <xdr:to>
      <xdr:col>64</xdr:col>
      <xdr:colOff>152400</xdr:colOff>
      <xdr:row>62</xdr:row>
      <xdr:rowOff>20217</xdr:rowOff>
    </xdr:to>
    <xdr:sp macro="" textlink="">
      <xdr:nvSpPr>
        <xdr:cNvPr id="342" name="楕円 341"/>
        <xdr:cNvSpPr/>
      </xdr:nvSpPr>
      <xdr:spPr>
        <a:xfrm>
          <a:off x="13462000" y="105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4994</xdr:rowOff>
    </xdr:from>
    <xdr:ext cx="762000" cy="259045"/>
    <xdr:sp macro="" textlink="">
      <xdr:nvSpPr>
        <xdr:cNvPr id="343" name="テキスト ボックス 342"/>
        <xdr:cNvSpPr txBox="1"/>
      </xdr:nvSpPr>
      <xdr:spPr>
        <a:xfrm>
          <a:off x="13131800" y="106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年度は依然として、類似平均団体数値よりも上回っているが、平成２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年度と比較し、実質公債費負担率が０．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している。その主な要因は平成１７年度に借入を行った過疎対策事業債等の償還が終了した一方、平成２６年度に借入を行った辺地対策事業債等の元金償還</a:t>
          </a:r>
          <a:r>
            <a:rPr kumimoji="1" lang="ja-JP" altLang="en-US" sz="1100">
              <a:solidFill>
                <a:schemeClr val="dk1"/>
              </a:solidFill>
              <a:effectLst/>
              <a:latin typeface="+mn-lt"/>
              <a:ea typeface="+mn-ea"/>
              <a:cs typeface="+mn-cs"/>
            </a:rPr>
            <a:t>や平成２８年度に借入を行った過疎対策事業債の元金償還（消防署建設事業等）等</a:t>
          </a:r>
          <a:r>
            <a:rPr kumimoji="1" lang="ja-JP" altLang="ja-JP" sz="1100">
              <a:solidFill>
                <a:schemeClr val="dk1"/>
              </a:solidFill>
              <a:effectLst/>
              <a:latin typeface="+mn-lt"/>
              <a:ea typeface="+mn-ea"/>
              <a:cs typeface="+mn-cs"/>
            </a:rPr>
            <a:t>が始まり、その差分だけ微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となったためである。　今後も引き続き、地方交付税算入率の良い村債を活用していくことや補助金を活用し、新規村債発行額を抑制するなど可能な限り実質公債比率を軽減していくことに努める。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1270</xdr:rowOff>
    </xdr:to>
    <xdr:cxnSp macro="">
      <xdr:nvCxnSpPr>
        <xdr:cNvPr id="374" name="直線コネクタ 373"/>
        <xdr:cNvCxnSpPr/>
      </xdr:nvCxnSpPr>
      <xdr:spPr>
        <a:xfrm>
          <a:off x="16179800" y="719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41</xdr:row>
      <xdr:rowOff>167894</xdr:rowOff>
    </xdr:to>
    <xdr:cxnSp macro="">
      <xdr:nvCxnSpPr>
        <xdr:cNvPr id="377" name="直線コネクタ 376"/>
        <xdr:cNvCxnSpPr/>
      </xdr:nvCxnSpPr>
      <xdr:spPr>
        <a:xfrm flipV="1">
          <a:off x="15290800" y="719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25400</xdr:rowOff>
    </xdr:to>
    <xdr:cxnSp macro="">
      <xdr:nvCxnSpPr>
        <xdr:cNvPr id="380" name="直線コネクタ 379"/>
        <xdr:cNvCxnSpPr/>
      </xdr:nvCxnSpPr>
      <xdr:spPr>
        <a:xfrm flipV="1">
          <a:off x="14401800" y="71973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25400</xdr:rowOff>
    </xdr:to>
    <xdr:cxnSp macro="">
      <xdr:nvCxnSpPr>
        <xdr:cNvPr id="383" name="直線コネクタ 382"/>
        <xdr:cNvCxnSpPr/>
      </xdr:nvCxnSpPr>
      <xdr:spPr>
        <a:xfrm>
          <a:off x="13512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5" name="テキスト ボックス 384"/>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6" name="フローチャート: 判断 385"/>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7" name="テキスト ボックス 386"/>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3" name="楕円 392"/>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4"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395" name="楕円 394"/>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396" name="テキスト ボックス 395"/>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397" name="楕円 396"/>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398" name="テキスト ボックス 397"/>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9" name="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1" name="楕円 40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2" name="テキスト ボックス 40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６年度と比較し、平成２７年度の将来負担比率が１５．５ポイント増加したのは、当該年度より南和広域医療企業団（旧名称：南和広域医療組合）にかかる負担金が債務負担行為に基づく支出予算額として加わったためによるものである。</a:t>
          </a:r>
          <a:endParaRPr lang="ja-JP" altLang="ja-JP" sz="1400">
            <a:effectLst/>
          </a:endParaRPr>
        </a:p>
        <a:p>
          <a:r>
            <a:rPr kumimoji="1" lang="ja-JP" altLang="ja-JP" sz="1100">
              <a:solidFill>
                <a:schemeClr val="dk1"/>
              </a:solidFill>
              <a:effectLst/>
              <a:latin typeface="+mn-lt"/>
              <a:ea typeface="+mn-ea"/>
              <a:cs typeface="+mn-cs"/>
            </a:rPr>
            <a:t>　一方、平成２８年度と比較し、平成２９年度の同比率が２５．４ポイント減少したのは、財政調整基金に約２００，０００千円の積立を行ったためである。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また、平成２９年度と比較し、平成３０年度の同比率が２５．４ポイント増加したのは、平成２９年度に財政調整基金に</a:t>
          </a:r>
          <a:r>
            <a:rPr kumimoji="1" lang="ja-JP" altLang="ja-JP" sz="1100">
              <a:solidFill>
                <a:schemeClr val="dk1"/>
              </a:solidFill>
              <a:effectLst/>
              <a:latin typeface="+mn-lt"/>
              <a:ea typeface="+mn-ea"/>
              <a:cs typeface="+mn-cs"/>
            </a:rPr>
            <a:t>約２００，０００千円の積立を行った</a:t>
          </a:r>
          <a:r>
            <a:rPr kumimoji="1" lang="ja-JP" altLang="en-US" sz="1100">
              <a:solidFill>
                <a:schemeClr val="dk1"/>
              </a:solidFill>
              <a:effectLst/>
              <a:latin typeface="+mn-lt"/>
              <a:ea typeface="+mn-ea"/>
              <a:cs typeface="+mn-cs"/>
            </a:rPr>
            <a:t>が、継続して積立を行うことができず２０．７ポイント増加した。</a:t>
          </a: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今後も引き続き、地方交付税算入率の良い村債を活用していく等を行い、将来負担比率を可能な限り軽減していくことに努める。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3217</xdr:rowOff>
    </xdr:from>
    <xdr:to>
      <xdr:col>72</xdr:col>
      <xdr:colOff>203200</xdr:colOff>
      <xdr:row>15</xdr:row>
      <xdr:rowOff>47456</xdr:rowOff>
    </xdr:to>
    <xdr:cxnSp macro="">
      <xdr:nvCxnSpPr>
        <xdr:cNvPr id="438" name="直線コネクタ 437"/>
        <xdr:cNvCxnSpPr/>
      </xdr:nvCxnSpPr>
      <xdr:spPr>
        <a:xfrm flipV="1">
          <a:off x="14401800" y="2574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94234</xdr:rowOff>
    </xdr:from>
    <xdr:to>
      <xdr:col>68</xdr:col>
      <xdr:colOff>152400</xdr:colOff>
      <xdr:row>15</xdr:row>
      <xdr:rowOff>47456</xdr:rowOff>
    </xdr:to>
    <xdr:cxnSp macro="">
      <xdr:nvCxnSpPr>
        <xdr:cNvPr id="441" name="直線コネクタ 440"/>
        <xdr:cNvCxnSpPr/>
      </xdr:nvCxnSpPr>
      <xdr:spPr>
        <a:xfrm>
          <a:off x="13512800" y="249453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86064</xdr:rowOff>
    </xdr:from>
    <xdr:to>
      <xdr:col>81</xdr:col>
      <xdr:colOff>95250</xdr:colOff>
      <xdr:row>15</xdr:row>
      <xdr:rowOff>16214</xdr:rowOff>
    </xdr:to>
    <xdr:sp macro="" textlink="">
      <xdr:nvSpPr>
        <xdr:cNvPr id="453" name="楕円 452"/>
        <xdr:cNvSpPr/>
      </xdr:nvSpPr>
      <xdr:spPr>
        <a:xfrm>
          <a:off x="169672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58141</xdr:rowOff>
    </xdr:from>
    <xdr:ext cx="762000" cy="259045"/>
    <xdr:sp macro="" textlink="">
      <xdr:nvSpPr>
        <xdr:cNvPr id="454" name="将来負担の状況該当値テキスト"/>
        <xdr:cNvSpPr txBox="1"/>
      </xdr:nvSpPr>
      <xdr:spPr>
        <a:xfrm>
          <a:off x="17106900" y="245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123867</xdr:rowOff>
    </xdr:from>
    <xdr:to>
      <xdr:col>73</xdr:col>
      <xdr:colOff>44450</xdr:colOff>
      <xdr:row>15</xdr:row>
      <xdr:rowOff>54017</xdr:rowOff>
    </xdr:to>
    <xdr:sp macro="" textlink="">
      <xdr:nvSpPr>
        <xdr:cNvPr id="455" name="楕円 454"/>
        <xdr:cNvSpPr/>
      </xdr:nvSpPr>
      <xdr:spPr>
        <a:xfrm>
          <a:off x="15240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38794</xdr:rowOff>
    </xdr:from>
    <xdr:ext cx="762000" cy="259045"/>
    <xdr:sp macro="" textlink="">
      <xdr:nvSpPr>
        <xdr:cNvPr id="456" name="テキスト ボックス 455"/>
        <xdr:cNvSpPr txBox="1"/>
      </xdr:nvSpPr>
      <xdr:spPr>
        <a:xfrm>
          <a:off x="14909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168106</xdr:rowOff>
    </xdr:from>
    <xdr:to>
      <xdr:col>68</xdr:col>
      <xdr:colOff>203200</xdr:colOff>
      <xdr:row>15</xdr:row>
      <xdr:rowOff>98256</xdr:rowOff>
    </xdr:to>
    <xdr:sp macro="" textlink="">
      <xdr:nvSpPr>
        <xdr:cNvPr id="457" name="楕円 456"/>
        <xdr:cNvSpPr/>
      </xdr:nvSpPr>
      <xdr:spPr>
        <a:xfrm>
          <a:off x="14351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83033</xdr:rowOff>
    </xdr:from>
    <xdr:ext cx="762000" cy="259045"/>
    <xdr:sp macro="" textlink="">
      <xdr:nvSpPr>
        <xdr:cNvPr id="458" name="テキスト ボックス 457"/>
        <xdr:cNvSpPr txBox="1"/>
      </xdr:nvSpPr>
      <xdr:spPr>
        <a:xfrm>
          <a:off x="140208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43434</xdr:rowOff>
    </xdr:from>
    <xdr:to>
      <xdr:col>64</xdr:col>
      <xdr:colOff>152400</xdr:colOff>
      <xdr:row>14</xdr:row>
      <xdr:rowOff>145034</xdr:rowOff>
    </xdr:to>
    <xdr:sp macro="" textlink="">
      <xdr:nvSpPr>
        <xdr:cNvPr id="459" name="楕円 458"/>
        <xdr:cNvSpPr/>
      </xdr:nvSpPr>
      <xdr:spPr>
        <a:xfrm>
          <a:off x="13462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129811</xdr:rowOff>
    </xdr:from>
    <xdr:ext cx="762000" cy="259045"/>
    <xdr:sp macro="" textlink="">
      <xdr:nvSpPr>
        <xdr:cNvPr id="460" name="テキスト ボックス 459"/>
        <xdr:cNvSpPr txBox="1"/>
      </xdr:nvSpPr>
      <xdr:spPr>
        <a:xfrm>
          <a:off x="131318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年度では類似団体平均よりも</a:t>
          </a:r>
          <a:r>
            <a:rPr kumimoji="1" lang="ja-JP" altLang="en-US" sz="1100">
              <a:solidFill>
                <a:schemeClr val="dk1"/>
              </a:solidFill>
              <a:effectLst/>
              <a:latin typeface="+mn-lt"/>
              <a:ea typeface="+mn-ea"/>
              <a:cs typeface="+mn-cs"/>
            </a:rPr>
            <a:t>９．９</a:t>
          </a:r>
          <a:r>
            <a:rPr kumimoji="1" lang="ja-JP" altLang="ja-JP" sz="1100">
              <a:solidFill>
                <a:schemeClr val="dk1"/>
              </a:solidFill>
              <a:effectLst/>
              <a:latin typeface="+mn-lt"/>
              <a:ea typeface="+mn-ea"/>
              <a:cs typeface="+mn-cs"/>
            </a:rPr>
            <a:t>ポイント上回り、また平成２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a:t>
          </a:r>
          <a:r>
            <a:rPr kumimoji="1" lang="ja-JP" altLang="en-US" sz="1100">
              <a:solidFill>
                <a:schemeClr val="dk1"/>
              </a:solidFill>
              <a:effectLst/>
              <a:latin typeface="+mn-lt"/>
              <a:ea typeface="+mn-ea"/>
              <a:cs typeface="+mn-cs"/>
            </a:rPr>
            <a:t>するとほぼ同様となっているが、年々増加傾向にあるため、今後も継続して、人件費削減に努める。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81280</xdr:rowOff>
    </xdr:from>
    <xdr:to>
      <xdr:col>24</xdr:col>
      <xdr:colOff>25400</xdr:colOff>
      <xdr:row>36</xdr:row>
      <xdr:rowOff>85090</xdr:rowOff>
    </xdr:to>
    <xdr:cxnSp macro="">
      <xdr:nvCxnSpPr>
        <xdr:cNvPr id="66" name="直線コネクタ 65"/>
        <xdr:cNvCxnSpPr/>
      </xdr:nvCxnSpPr>
      <xdr:spPr>
        <a:xfrm>
          <a:off x="3987800" y="608203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81280</xdr:rowOff>
    </xdr:to>
    <xdr:cxnSp macro="">
      <xdr:nvCxnSpPr>
        <xdr:cNvPr id="69" name="直線コネクタ 68"/>
        <xdr:cNvCxnSpPr/>
      </xdr:nvCxnSpPr>
      <xdr:spPr>
        <a:xfrm>
          <a:off x="3098800" y="59182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88900</xdr:rowOff>
    </xdr:to>
    <xdr:cxnSp macro="">
      <xdr:nvCxnSpPr>
        <xdr:cNvPr id="72" name="直線コネクタ 71"/>
        <xdr:cNvCxnSpPr/>
      </xdr:nvCxnSpPr>
      <xdr:spPr>
        <a:xfrm>
          <a:off x="2209800" y="58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107950</xdr:rowOff>
    </xdr:to>
    <xdr:cxnSp macro="">
      <xdr:nvCxnSpPr>
        <xdr:cNvPr id="75" name="直線コネクタ 74"/>
        <xdr:cNvCxnSpPr/>
      </xdr:nvCxnSpPr>
      <xdr:spPr>
        <a:xfrm flipV="1">
          <a:off x="1320800" y="584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78" name="フローチャート: 判断 77"/>
        <xdr:cNvSpPr/>
      </xdr:nvSpPr>
      <xdr:spPr>
        <a:xfrm>
          <a:off x="1270000" y="57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24147</xdr:rowOff>
    </xdr:from>
    <xdr:ext cx="762000" cy="259045"/>
    <xdr:sp macro="" textlink="">
      <xdr:nvSpPr>
        <xdr:cNvPr id="79" name="テキスト ボックス 78"/>
        <xdr:cNvSpPr txBox="1"/>
      </xdr:nvSpPr>
      <xdr:spPr>
        <a:xfrm>
          <a:off x="939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30480</xdr:rowOff>
    </xdr:from>
    <xdr:to>
      <xdr:col>20</xdr:col>
      <xdr:colOff>38100</xdr:colOff>
      <xdr:row>35</xdr:row>
      <xdr:rowOff>132080</xdr:rowOff>
    </xdr:to>
    <xdr:sp macro="" textlink="">
      <xdr:nvSpPr>
        <xdr:cNvPr id="87" name="楕円 86"/>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116857</xdr:rowOff>
    </xdr:from>
    <xdr:ext cx="736600" cy="259045"/>
    <xdr:sp macro="" textlink="">
      <xdr:nvSpPr>
        <xdr:cNvPr id="88" name="テキスト ボックス 87"/>
        <xdr:cNvSpPr txBox="1"/>
      </xdr:nvSpPr>
      <xdr:spPr>
        <a:xfrm>
          <a:off x="3606800" y="611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92" name="テキスト ボックス 91"/>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57150</xdr:rowOff>
    </xdr:from>
    <xdr:to>
      <xdr:col>6</xdr:col>
      <xdr:colOff>171450</xdr:colOff>
      <xdr:row>34</xdr:row>
      <xdr:rowOff>158750</xdr:rowOff>
    </xdr:to>
    <xdr:sp macro="" textlink="">
      <xdr:nvSpPr>
        <xdr:cNvPr id="93" name="楕円 92"/>
        <xdr:cNvSpPr/>
      </xdr:nvSpPr>
      <xdr:spPr>
        <a:xfrm>
          <a:off x="1270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143527</xdr:rowOff>
    </xdr:from>
    <xdr:ext cx="762000" cy="259045"/>
    <xdr:sp macro="" textlink="">
      <xdr:nvSpPr>
        <xdr:cNvPr id="94" name="テキスト ボックス 93"/>
        <xdr:cNvSpPr txBox="1"/>
      </xdr:nvSpPr>
      <xdr:spPr>
        <a:xfrm>
          <a:off x="939800" y="59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物件費の経常収支比率が類似団体平均よりも</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減少した主な要因として、経常経費である物件費の見直し等が挙げられる。今後も、適宜見直しを図り、経常経費の抑制に努めていく。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147574</xdr:rowOff>
    </xdr:to>
    <xdr:cxnSp macro="">
      <xdr:nvCxnSpPr>
        <xdr:cNvPr id="124" name="直線コネクタ 123"/>
        <xdr:cNvCxnSpPr/>
      </xdr:nvCxnSpPr>
      <xdr:spPr>
        <a:xfrm flipV="1">
          <a:off x="15671800" y="2819908"/>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3556</xdr:rowOff>
    </xdr:to>
    <xdr:cxnSp macro="">
      <xdr:nvCxnSpPr>
        <xdr:cNvPr id="127" name="直線コネクタ 126"/>
        <xdr:cNvCxnSpPr/>
      </xdr:nvCxnSpPr>
      <xdr:spPr>
        <a:xfrm flipV="1">
          <a:off x="14782800" y="3062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3556</xdr:rowOff>
    </xdr:to>
    <xdr:cxnSp macro="">
      <xdr:nvCxnSpPr>
        <xdr:cNvPr id="130" name="直線コネクタ 129"/>
        <xdr:cNvCxnSpPr/>
      </xdr:nvCxnSpPr>
      <xdr:spPr>
        <a:xfrm>
          <a:off x="13893800" y="3075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161290</xdr:rowOff>
    </xdr:to>
    <xdr:cxnSp macro="">
      <xdr:nvCxnSpPr>
        <xdr:cNvPr id="133" name="直線コネクタ 132"/>
        <xdr:cNvCxnSpPr/>
      </xdr:nvCxnSpPr>
      <xdr:spPr>
        <a:xfrm>
          <a:off x="13004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5" name="テキスト ボックス 134"/>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7" name="テキスト ボックス 136"/>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5" name="楕円 144"/>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6" name="テキスト ボックス 145"/>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7" name="楕円 146"/>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8" name="テキスト ボックス 147"/>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1" name="楕円 150"/>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2" name="テキスト ボックス 151"/>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乳幼児や子どもの数が全体的に少ないため、類似団体平均よりも下回り、人数の変化がないため前年度同水準になっている。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86178</xdr:rowOff>
    </xdr:to>
    <xdr:cxnSp macro="">
      <xdr:nvCxnSpPr>
        <xdr:cNvPr id="186" name="直線コネクタ 185"/>
        <xdr:cNvCxnSpPr/>
      </xdr:nvCxnSpPr>
      <xdr:spPr>
        <a:xfrm>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37193</xdr:rowOff>
    </xdr:to>
    <xdr:cxnSp macro="">
      <xdr:nvCxnSpPr>
        <xdr:cNvPr id="189" name="直線コネクタ 188"/>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37193</xdr:rowOff>
    </xdr:to>
    <xdr:cxnSp macro="">
      <xdr:nvCxnSpPr>
        <xdr:cNvPr id="192" name="直線コネクタ 191"/>
        <xdr:cNvCxnSpPr/>
      </xdr:nvCxnSpPr>
      <xdr:spPr>
        <a:xfrm>
          <a:off x="2209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37193</xdr:rowOff>
    </xdr:to>
    <xdr:cxnSp macro="">
      <xdr:nvCxnSpPr>
        <xdr:cNvPr id="195" name="直線コネクタ 194"/>
        <xdr:cNvCxnSpPr/>
      </xdr:nvCxnSpPr>
      <xdr:spPr>
        <a:xfrm>
          <a:off x="1320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5" name="楕円 204"/>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6"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7" name="楕円 206"/>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8" name="テキスト ボックス 207"/>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9" name="楕円 208"/>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0" name="テキスト ボックス 209"/>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1" name="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3" name="楕円 212"/>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4" name="テキスト ボックス 213"/>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その他に係る経常収支比率が類似団体平均を下回っているのは、繰出金の減少が主な要因である。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56</xdr:row>
      <xdr:rowOff>167005</xdr:rowOff>
    </xdr:to>
    <xdr:cxnSp macro="">
      <xdr:nvCxnSpPr>
        <xdr:cNvPr id="242" name="直線コネクタ 241"/>
        <xdr:cNvCxnSpPr/>
      </xdr:nvCxnSpPr>
      <xdr:spPr>
        <a:xfrm flipV="1">
          <a:off x="15671800" y="96253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167005</xdr:rowOff>
    </xdr:from>
    <xdr:to>
      <xdr:col>78</xdr:col>
      <xdr:colOff>69850</xdr:colOff>
      <xdr:row>58</xdr:row>
      <xdr:rowOff>86995</xdr:rowOff>
    </xdr:to>
    <xdr:cxnSp macro="">
      <xdr:nvCxnSpPr>
        <xdr:cNvPr id="245" name="直線コネクタ 244"/>
        <xdr:cNvCxnSpPr/>
      </xdr:nvCxnSpPr>
      <xdr:spPr>
        <a:xfrm flipV="1">
          <a:off x="14782800" y="976820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86995</xdr:rowOff>
    </xdr:from>
    <xdr:to>
      <xdr:col>73</xdr:col>
      <xdr:colOff>180975</xdr:colOff>
      <xdr:row>58</xdr:row>
      <xdr:rowOff>86995</xdr:rowOff>
    </xdr:to>
    <xdr:cxnSp macro="">
      <xdr:nvCxnSpPr>
        <xdr:cNvPr id="248" name="直線コネクタ 247"/>
        <xdr:cNvCxnSpPr/>
      </xdr:nvCxnSpPr>
      <xdr:spPr>
        <a:xfrm>
          <a:off x="13893800" y="968819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86995</xdr:rowOff>
    </xdr:from>
    <xdr:to>
      <xdr:col>69</xdr:col>
      <xdr:colOff>92075</xdr:colOff>
      <xdr:row>57</xdr:row>
      <xdr:rowOff>41275</xdr:rowOff>
    </xdr:to>
    <xdr:cxnSp macro="">
      <xdr:nvCxnSpPr>
        <xdr:cNvPr id="251" name="直線コネクタ 250"/>
        <xdr:cNvCxnSpPr/>
      </xdr:nvCxnSpPr>
      <xdr:spPr>
        <a:xfrm flipV="1">
          <a:off x="13004800" y="96881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3" name="テキスト ボックス 252"/>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4" name="フローチャート: 判断 253"/>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5" name="テキスト ボックス 254"/>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61" name="楕円 260"/>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2" name="その他該当値テキスト"/>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116205</xdr:rowOff>
    </xdr:from>
    <xdr:to>
      <xdr:col>78</xdr:col>
      <xdr:colOff>120650</xdr:colOff>
      <xdr:row>57</xdr:row>
      <xdr:rowOff>46355</xdr:rowOff>
    </xdr:to>
    <xdr:sp macro="" textlink="">
      <xdr:nvSpPr>
        <xdr:cNvPr id="263" name="楕円 262"/>
        <xdr:cNvSpPr/>
      </xdr:nvSpPr>
      <xdr:spPr>
        <a:xfrm>
          <a:off x="15621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56532</xdr:rowOff>
    </xdr:from>
    <xdr:ext cx="736600" cy="259045"/>
    <xdr:sp macro="" textlink="">
      <xdr:nvSpPr>
        <xdr:cNvPr id="264" name="テキスト ボックス 263"/>
        <xdr:cNvSpPr txBox="1"/>
      </xdr:nvSpPr>
      <xdr:spPr>
        <a:xfrm>
          <a:off x="15290800" y="948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5" name="楕円 264"/>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6" name="テキスト ボックス 265"/>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36195</xdr:rowOff>
    </xdr:from>
    <xdr:to>
      <xdr:col>69</xdr:col>
      <xdr:colOff>142875</xdr:colOff>
      <xdr:row>56</xdr:row>
      <xdr:rowOff>137795</xdr:rowOff>
    </xdr:to>
    <xdr:sp macro="" textlink="">
      <xdr:nvSpPr>
        <xdr:cNvPr id="267" name="楕円 266"/>
        <xdr:cNvSpPr/>
      </xdr:nvSpPr>
      <xdr:spPr>
        <a:xfrm>
          <a:off x="13843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147972</xdr:rowOff>
    </xdr:from>
    <xdr:ext cx="762000" cy="259045"/>
    <xdr:sp macro="" textlink="">
      <xdr:nvSpPr>
        <xdr:cNvPr id="268" name="テキスト ボックス 267"/>
        <xdr:cNvSpPr txBox="1"/>
      </xdr:nvSpPr>
      <xdr:spPr>
        <a:xfrm>
          <a:off x="13512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69" name="楕円 268"/>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70" name="テキスト ボックス 269"/>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年度において補助費等の経常収支比</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、今後も適宜補助費を見直し、経常経費の抑制に努めていく。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35</xdr:row>
      <xdr:rowOff>153670</xdr:rowOff>
    </xdr:to>
    <xdr:cxnSp macro="">
      <xdr:nvCxnSpPr>
        <xdr:cNvPr id="302" name="直線コネクタ 301"/>
        <xdr:cNvCxnSpPr/>
      </xdr:nvCxnSpPr>
      <xdr:spPr>
        <a:xfrm flipV="1">
          <a:off x="15671800" y="6150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161290</xdr:rowOff>
    </xdr:from>
    <xdr:to>
      <xdr:col>78</xdr:col>
      <xdr:colOff>69850</xdr:colOff>
      <xdr:row>35</xdr:row>
      <xdr:rowOff>153670</xdr:rowOff>
    </xdr:to>
    <xdr:cxnSp macro="">
      <xdr:nvCxnSpPr>
        <xdr:cNvPr id="305" name="直線コネクタ 304"/>
        <xdr:cNvCxnSpPr/>
      </xdr:nvCxnSpPr>
      <xdr:spPr>
        <a:xfrm>
          <a:off x="14782800" y="59905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161290</xdr:rowOff>
    </xdr:from>
    <xdr:to>
      <xdr:col>73</xdr:col>
      <xdr:colOff>180975</xdr:colOff>
      <xdr:row>35</xdr:row>
      <xdr:rowOff>27940</xdr:rowOff>
    </xdr:to>
    <xdr:cxnSp macro="">
      <xdr:nvCxnSpPr>
        <xdr:cNvPr id="308" name="直線コネクタ 307"/>
        <xdr:cNvCxnSpPr/>
      </xdr:nvCxnSpPr>
      <xdr:spPr>
        <a:xfrm flipV="1">
          <a:off x="13893800" y="5990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149860</xdr:rowOff>
    </xdr:from>
    <xdr:to>
      <xdr:col>69</xdr:col>
      <xdr:colOff>92075</xdr:colOff>
      <xdr:row>35</xdr:row>
      <xdr:rowOff>27940</xdr:rowOff>
    </xdr:to>
    <xdr:cxnSp macro="">
      <xdr:nvCxnSpPr>
        <xdr:cNvPr id="311" name="直線コネクタ 310"/>
        <xdr:cNvCxnSpPr/>
      </xdr:nvCxnSpPr>
      <xdr:spPr>
        <a:xfrm>
          <a:off x="13004800" y="58077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124477</xdr:rowOff>
    </xdr:from>
    <xdr:ext cx="762000" cy="259045"/>
    <xdr:sp macro="" textlink="">
      <xdr:nvSpPr>
        <xdr:cNvPr id="313" name="テキスト ボックス 312"/>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14" name="フローチャート: 判断 313"/>
        <xdr:cNvSpPr/>
      </xdr:nvSpPr>
      <xdr:spPr>
        <a:xfrm>
          <a:off x="12954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147337</xdr:rowOff>
    </xdr:from>
    <xdr:ext cx="762000" cy="259045"/>
    <xdr:sp macro="" textlink="">
      <xdr:nvSpPr>
        <xdr:cNvPr id="315" name="テキスト ボックス 314"/>
        <xdr:cNvSpPr txBox="1"/>
      </xdr:nvSpPr>
      <xdr:spPr>
        <a:xfrm>
          <a:off x="12623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21" name="楕円 320"/>
        <xdr:cNvSpPr/>
      </xdr:nvSpPr>
      <xdr:spPr>
        <a:xfrm>
          <a:off x="16459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115587</xdr:rowOff>
    </xdr:from>
    <xdr:ext cx="762000" cy="259045"/>
    <xdr:sp macro="" textlink="">
      <xdr:nvSpPr>
        <xdr:cNvPr id="322" name="補助費等該当値テキスト"/>
        <xdr:cNvSpPr txBox="1"/>
      </xdr:nvSpPr>
      <xdr:spPr>
        <a:xfrm>
          <a:off x="16598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23" name="楕円 322"/>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4" name="テキスト ボックス 323"/>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110490</xdr:rowOff>
    </xdr:from>
    <xdr:to>
      <xdr:col>74</xdr:col>
      <xdr:colOff>31750</xdr:colOff>
      <xdr:row>35</xdr:row>
      <xdr:rowOff>40640</xdr:rowOff>
    </xdr:to>
    <xdr:sp macro="" textlink="">
      <xdr:nvSpPr>
        <xdr:cNvPr id="325" name="楕円 324"/>
        <xdr:cNvSpPr/>
      </xdr:nvSpPr>
      <xdr:spPr>
        <a:xfrm>
          <a:off x="14732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50817</xdr:rowOff>
    </xdr:from>
    <xdr:ext cx="762000" cy="259045"/>
    <xdr:sp macro="" textlink="">
      <xdr:nvSpPr>
        <xdr:cNvPr id="326" name="テキスト ボックス 325"/>
        <xdr:cNvSpPr txBox="1"/>
      </xdr:nvSpPr>
      <xdr:spPr>
        <a:xfrm>
          <a:off x="14401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148590</xdr:rowOff>
    </xdr:from>
    <xdr:to>
      <xdr:col>69</xdr:col>
      <xdr:colOff>142875</xdr:colOff>
      <xdr:row>35</xdr:row>
      <xdr:rowOff>78740</xdr:rowOff>
    </xdr:to>
    <xdr:sp macro="" textlink="">
      <xdr:nvSpPr>
        <xdr:cNvPr id="327" name="楕円 326"/>
        <xdr:cNvSpPr/>
      </xdr:nvSpPr>
      <xdr:spPr>
        <a:xfrm>
          <a:off x="13843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88917</xdr:rowOff>
    </xdr:from>
    <xdr:ext cx="762000" cy="259045"/>
    <xdr:sp macro="" textlink="">
      <xdr:nvSpPr>
        <xdr:cNvPr id="328" name="テキスト ボックス 327"/>
        <xdr:cNvSpPr txBox="1"/>
      </xdr:nvSpPr>
      <xdr:spPr>
        <a:xfrm>
          <a:off x="13512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99060</xdr:rowOff>
    </xdr:from>
    <xdr:to>
      <xdr:col>65</xdr:col>
      <xdr:colOff>53975</xdr:colOff>
      <xdr:row>34</xdr:row>
      <xdr:rowOff>29210</xdr:rowOff>
    </xdr:to>
    <xdr:sp macro="" textlink="">
      <xdr:nvSpPr>
        <xdr:cNvPr id="329" name="楕円 328"/>
        <xdr:cNvSpPr/>
      </xdr:nvSpPr>
      <xdr:spPr>
        <a:xfrm>
          <a:off x="12954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39387</xdr:rowOff>
    </xdr:from>
    <xdr:ext cx="762000" cy="259045"/>
    <xdr:sp macro="" textlink="">
      <xdr:nvSpPr>
        <xdr:cNvPr id="330" name="テキスト ボックス 329"/>
        <xdr:cNvSpPr txBox="1"/>
      </xdr:nvSpPr>
      <xdr:spPr>
        <a:xfrm>
          <a:off x="12623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年度では依然として類似団体平均よりも</a:t>
          </a:r>
          <a:r>
            <a:rPr kumimoji="1" lang="ja-JP" altLang="en-US" sz="1100">
              <a:solidFill>
                <a:schemeClr val="dk1"/>
              </a:solidFill>
              <a:effectLst/>
              <a:latin typeface="+mn-lt"/>
              <a:ea typeface="+mn-ea"/>
              <a:cs typeface="+mn-cs"/>
            </a:rPr>
            <a:t>１３．０</a:t>
          </a:r>
          <a:r>
            <a:rPr kumimoji="1" lang="ja-JP" altLang="ja-JP" sz="1100">
              <a:solidFill>
                <a:schemeClr val="dk1"/>
              </a:solidFill>
              <a:effectLst/>
              <a:latin typeface="+mn-lt"/>
              <a:ea typeface="+mn-ea"/>
              <a:cs typeface="+mn-cs"/>
            </a:rPr>
            <a:t>ポイント上回っており、前年度と比較し、</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ポイント増加したのは、新たに過疎対策事業債等の村債の償還が開始したためである。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27939</xdr:rowOff>
    </xdr:to>
    <xdr:cxnSp macro="">
      <xdr:nvCxnSpPr>
        <xdr:cNvPr id="362" name="直線コネクタ 361"/>
        <xdr:cNvCxnSpPr/>
      </xdr:nvCxnSpPr>
      <xdr:spPr>
        <a:xfrm>
          <a:off x="3987800" y="13721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81280</xdr:rowOff>
    </xdr:from>
    <xdr:to>
      <xdr:col>19</xdr:col>
      <xdr:colOff>187325</xdr:colOff>
      <xdr:row>80</xdr:row>
      <xdr:rowOff>5080</xdr:rowOff>
    </xdr:to>
    <xdr:cxnSp macro="">
      <xdr:nvCxnSpPr>
        <xdr:cNvPr id="365" name="直線コネクタ 364"/>
        <xdr:cNvCxnSpPr/>
      </xdr:nvCxnSpPr>
      <xdr:spPr>
        <a:xfrm>
          <a:off x="3098800" y="136258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81280</xdr:rowOff>
    </xdr:from>
    <xdr:to>
      <xdr:col>15</xdr:col>
      <xdr:colOff>98425</xdr:colOff>
      <xdr:row>79</xdr:row>
      <xdr:rowOff>146050</xdr:rowOff>
    </xdr:to>
    <xdr:cxnSp macro="">
      <xdr:nvCxnSpPr>
        <xdr:cNvPr id="368" name="直線コネクタ 367"/>
        <xdr:cNvCxnSpPr/>
      </xdr:nvCxnSpPr>
      <xdr:spPr>
        <a:xfrm flipV="1">
          <a:off x="2209800" y="13625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85089</xdr:rowOff>
    </xdr:to>
    <xdr:cxnSp macro="">
      <xdr:nvCxnSpPr>
        <xdr:cNvPr id="371" name="直線コネクタ 370"/>
        <xdr:cNvCxnSpPr/>
      </xdr:nvCxnSpPr>
      <xdr:spPr>
        <a:xfrm flipV="1">
          <a:off x="1320800" y="136906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73" name="テキスト ボックス 372"/>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5" name="テキスト ボックス 37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81" name="楕円 380"/>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120666</xdr:rowOff>
    </xdr:from>
    <xdr:ext cx="762000" cy="259045"/>
    <xdr:sp macro="" textlink="">
      <xdr:nvSpPr>
        <xdr:cNvPr id="382"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83" name="楕円 382"/>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84" name="テキスト ボックス 383"/>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30480</xdr:rowOff>
    </xdr:from>
    <xdr:to>
      <xdr:col>15</xdr:col>
      <xdr:colOff>149225</xdr:colOff>
      <xdr:row>79</xdr:row>
      <xdr:rowOff>132080</xdr:rowOff>
    </xdr:to>
    <xdr:sp macro="" textlink="">
      <xdr:nvSpPr>
        <xdr:cNvPr id="385" name="楕円 384"/>
        <xdr:cNvSpPr/>
      </xdr:nvSpPr>
      <xdr:spPr>
        <a:xfrm>
          <a:off x="3048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116857</xdr:rowOff>
    </xdr:from>
    <xdr:ext cx="762000" cy="259045"/>
    <xdr:sp macro="" textlink="">
      <xdr:nvSpPr>
        <xdr:cNvPr id="386" name="テキスト ボックス 385"/>
        <xdr:cNvSpPr txBox="1"/>
      </xdr:nvSpPr>
      <xdr:spPr>
        <a:xfrm>
          <a:off x="2717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87" name="楕円 386"/>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8" name="テキスト ボックス 387"/>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34289</xdr:rowOff>
    </xdr:from>
    <xdr:to>
      <xdr:col>6</xdr:col>
      <xdr:colOff>171450</xdr:colOff>
      <xdr:row>80</xdr:row>
      <xdr:rowOff>135889</xdr:rowOff>
    </xdr:to>
    <xdr:sp macro="" textlink="">
      <xdr:nvSpPr>
        <xdr:cNvPr id="389" name="楕円 388"/>
        <xdr:cNvSpPr/>
      </xdr:nvSpPr>
      <xdr:spPr>
        <a:xfrm>
          <a:off x="1270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120666</xdr:rowOff>
    </xdr:from>
    <xdr:ext cx="762000" cy="259045"/>
    <xdr:sp macro="" textlink="">
      <xdr:nvSpPr>
        <xdr:cNvPr id="390" name="テキスト ボックス 389"/>
        <xdr:cNvSpPr txBox="1"/>
      </xdr:nvSpPr>
      <xdr:spPr>
        <a:xfrm>
          <a:off x="939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年度において公債費以外の経常経費比率が３．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している主な要因は冬季における連日の積雪による村道等の雪寒対策費の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４３，８８３</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）、等によるもの。</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78014</xdr:rowOff>
    </xdr:to>
    <xdr:cxnSp macro="">
      <xdr:nvCxnSpPr>
        <xdr:cNvPr id="425" name="直線コネクタ 424"/>
        <xdr:cNvCxnSpPr/>
      </xdr:nvCxnSpPr>
      <xdr:spPr>
        <a:xfrm flipV="1">
          <a:off x="15671800" y="133531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78014</xdr:rowOff>
    </xdr:to>
    <xdr:cxnSp macro="">
      <xdr:nvCxnSpPr>
        <xdr:cNvPr id="428" name="直線コネクタ 427"/>
        <xdr:cNvCxnSpPr/>
      </xdr:nvCxnSpPr>
      <xdr:spPr>
        <a:xfrm>
          <a:off x="14782800" y="133400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77</xdr:row>
      <xdr:rowOff>138430</xdr:rowOff>
    </xdr:to>
    <xdr:cxnSp macro="">
      <xdr:nvCxnSpPr>
        <xdr:cNvPr id="431" name="直線コネクタ 430"/>
        <xdr:cNvCxnSpPr/>
      </xdr:nvCxnSpPr>
      <xdr:spPr>
        <a:xfrm>
          <a:off x="13893800" y="13101682"/>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25763</xdr:rowOff>
    </xdr:from>
    <xdr:to>
      <xdr:col>69</xdr:col>
      <xdr:colOff>92075</xdr:colOff>
      <xdr:row>76</xdr:row>
      <xdr:rowOff>71482</xdr:rowOff>
    </xdr:to>
    <xdr:cxnSp macro="">
      <xdr:nvCxnSpPr>
        <xdr:cNvPr id="434" name="直線コネクタ 433"/>
        <xdr:cNvCxnSpPr/>
      </xdr:nvCxnSpPr>
      <xdr:spPr>
        <a:xfrm>
          <a:off x="13004800" y="130559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37" name="フローチャート: 判断 436"/>
        <xdr:cNvSpPr/>
      </xdr:nvSpPr>
      <xdr:spPr>
        <a:xfrm>
          <a:off x="12954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43378</xdr:rowOff>
    </xdr:from>
    <xdr:ext cx="762000" cy="259045"/>
    <xdr:sp macro="" textlink="">
      <xdr:nvSpPr>
        <xdr:cNvPr id="438" name="テキスト ボックス 437"/>
        <xdr:cNvSpPr txBox="1"/>
      </xdr:nvSpPr>
      <xdr:spPr>
        <a:xfrm>
          <a:off x="12623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4" name="楕円 443"/>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117220</xdr:rowOff>
    </xdr:from>
    <xdr:ext cx="762000" cy="259045"/>
    <xdr:sp macro="" textlink="">
      <xdr:nvSpPr>
        <xdr:cNvPr id="445" name="公債費以外該当値テキスト"/>
        <xdr:cNvSpPr txBox="1"/>
      </xdr:nvSpPr>
      <xdr:spPr>
        <a:xfrm>
          <a:off x="16598900" y="131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27214</xdr:rowOff>
    </xdr:from>
    <xdr:to>
      <xdr:col>78</xdr:col>
      <xdr:colOff>120650</xdr:colOff>
      <xdr:row>78</xdr:row>
      <xdr:rowOff>128814</xdr:rowOff>
    </xdr:to>
    <xdr:sp macro="" textlink="">
      <xdr:nvSpPr>
        <xdr:cNvPr id="446" name="楕円 445"/>
        <xdr:cNvSpPr/>
      </xdr:nvSpPr>
      <xdr:spPr>
        <a:xfrm>
          <a:off x="15621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113591</xdr:rowOff>
    </xdr:from>
    <xdr:ext cx="736600" cy="259045"/>
    <xdr:sp macro="" textlink="">
      <xdr:nvSpPr>
        <xdr:cNvPr id="447" name="テキスト ボックス 446"/>
        <xdr:cNvSpPr txBox="1"/>
      </xdr:nvSpPr>
      <xdr:spPr>
        <a:xfrm>
          <a:off x="15290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8" name="楕円 447"/>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9" name="テキスト ボックス 44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20682</xdr:rowOff>
    </xdr:from>
    <xdr:to>
      <xdr:col>69</xdr:col>
      <xdr:colOff>142875</xdr:colOff>
      <xdr:row>76</xdr:row>
      <xdr:rowOff>122282</xdr:rowOff>
    </xdr:to>
    <xdr:sp macro="" textlink="">
      <xdr:nvSpPr>
        <xdr:cNvPr id="450" name="楕円 449"/>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132460</xdr:rowOff>
    </xdr:from>
    <xdr:ext cx="762000" cy="259045"/>
    <xdr:sp macro="" textlink="">
      <xdr:nvSpPr>
        <xdr:cNvPr id="451" name="テキスト ボックス 450"/>
        <xdr:cNvSpPr txBox="1"/>
      </xdr:nvSpPr>
      <xdr:spPr>
        <a:xfrm>
          <a:off x="13512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52" name="楕円 451"/>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86740</xdr:rowOff>
    </xdr:from>
    <xdr:ext cx="762000" cy="259045"/>
    <xdr:sp macro="" textlink="">
      <xdr:nvSpPr>
        <xdr:cNvPr id="453" name="テキスト ボックス 452"/>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45299</xdr:rowOff>
    </xdr:from>
    <xdr:to>
      <xdr:col>29</xdr:col>
      <xdr:colOff>127000</xdr:colOff>
      <xdr:row>13</xdr:row>
      <xdr:rowOff>120037</xdr:rowOff>
    </xdr:to>
    <xdr:cxnSp macro="">
      <xdr:nvCxnSpPr>
        <xdr:cNvPr id="51" name="直線コネクタ 50"/>
        <xdr:cNvCxnSpPr/>
      </xdr:nvCxnSpPr>
      <xdr:spPr bwMode="auto">
        <a:xfrm flipV="1">
          <a:off x="5003800" y="2321774"/>
          <a:ext cx="647700" cy="7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120037</xdr:rowOff>
    </xdr:from>
    <xdr:to>
      <xdr:col>26</xdr:col>
      <xdr:colOff>50800</xdr:colOff>
      <xdr:row>14</xdr:row>
      <xdr:rowOff>77225</xdr:rowOff>
    </xdr:to>
    <xdr:cxnSp macro="">
      <xdr:nvCxnSpPr>
        <xdr:cNvPr id="54" name="直線コネクタ 53"/>
        <xdr:cNvCxnSpPr/>
      </xdr:nvCxnSpPr>
      <xdr:spPr bwMode="auto">
        <a:xfrm flipV="1">
          <a:off x="4305300" y="2396512"/>
          <a:ext cx="698500" cy="12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168696</xdr:rowOff>
    </xdr:from>
    <xdr:to>
      <xdr:col>22</xdr:col>
      <xdr:colOff>114300</xdr:colOff>
      <xdr:row>14</xdr:row>
      <xdr:rowOff>77225</xdr:rowOff>
    </xdr:to>
    <xdr:cxnSp macro="">
      <xdr:nvCxnSpPr>
        <xdr:cNvPr id="57" name="直線コネクタ 56"/>
        <xdr:cNvCxnSpPr/>
      </xdr:nvCxnSpPr>
      <xdr:spPr bwMode="auto">
        <a:xfrm>
          <a:off x="3606800" y="2445171"/>
          <a:ext cx="698500" cy="7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168696</xdr:rowOff>
    </xdr:from>
    <xdr:to>
      <xdr:col>18</xdr:col>
      <xdr:colOff>177800</xdr:colOff>
      <xdr:row>14</xdr:row>
      <xdr:rowOff>146796</xdr:rowOff>
    </xdr:to>
    <xdr:cxnSp macro="">
      <xdr:nvCxnSpPr>
        <xdr:cNvPr id="60" name="直線コネクタ 59"/>
        <xdr:cNvCxnSpPr/>
      </xdr:nvCxnSpPr>
      <xdr:spPr bwMode="auto">
        <a:xfrm flipV="1">
          <a:off x="2908300" y="2445171"/>
          <a:ext cx="698500" cy="14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131771</xdr:rowOff>
    </xdr:from>
    <xdr:ext cx="762000" cy="259045"/>
    <xdr:sp macro="" textlink="">
      <xdr:nvSpPr>
        <xdr:cNvPr id="62" name="テキスト ボックス 61"/>
        <xdr:cNvSpPr txBox="1"/>
      </xdr:nvSpPr>
      <xdr:spPr>
        <a:xfrm>
          <a:off x="32258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47091</xdr:rowOff>
    </xdr:from>
    <xdr:to>
      <xdr:col>15</xdr:col>
      <xdr:colOff>101600</xdr:colOff>
      <xdr:row>18</xdr:row>
      <xdr:rowOff>148691</xdr:rowOff>
    </xdr:to>
    <xdr:sp macro="" textlink="">
      <xdr:nvSpPr>
        <xdr:cNvPr id="63" name="フローチャート: 判断 62"/>
        <xdr:cNvSpPr/>
      </xdr:nvSpPr>
      <xdr:spPr bwMode="auto">
        <a:xfrm>
          <a:off x="2857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133468</xdr:rowOff>
    </xdr:from>
    <xdr:ext cx="762000" cy="259045"/>
    <xdr:sp macro="" textlink="">
      <xdr:nvSpPr>
        <xdr:cNvPr id="64" name="テキスト ボックス 63"/>
        <xdr:cNvSpPr txBox="1"/>
      </xdr:nvSpPr>
      <xdr:spPr>
        <a:xfrm>
          <a:off x="2527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165949</xdr:rowOff>
    </xdr:from>
    <xdr:to>
      <xdr:col>29</xdr:col>
      <xdr:colOff>177800</xdr:colOff>
      <xdr:row>13</xdr:row>
      <xdr:rowOff>96099</xdr:rowOff>
    </xdr:to>
    <xdr:sp macro="" textlink="">
      <xdr:nvSpPr>
        <xdr:cNvPr id="70" name="楕円 69"/>
        <xdr:cNvSpPr/>
      </xdr:nvSpPr>
      <xdr:spPr bwMode="auto">
        <a:xfrm>
          <a:off x="56007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11026</xdr:rowOff>
    </xdr:from>
    <xdr:ext cx="762000" cy="259045"/>
    <xdr:sp macro="" textlink="">
      <xdr:nvSpPr>
        <xdr:cNvPr id="71" name="人口1人当たり決算額の推移該当値テキスト130"/>
        <xdr:cNvSpPr txBox="1"/>
      </xdr:nvSpPr>
      <xdr:spPr>
        <a:xfrm>
          <a:off x="5740400" y="21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69237</xdr:rowOff>
    </xdr:from>
    <xdr:to>
      <xdr:col>26</xdr:col>
      <xdr:colOff>101600</xdr:colOff>
      <xdr:row>13</xdr:row>
      <xdr:rowOff>170837</xdr:rowOff>
    </xdr:to>
    <xdr:sp macro="" textlink="">
      <xdr:nvSpPr>
        <xdr:cNvPr id="72" name="楕円 71"/>
        <xdr:cNvSpPr/>
      </xdr:nvSpPr>
      <xdr:spPr bwMode="auto">
        <a:xfrm>
          <a:off x="49530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9564</xdr:rowOff>
    </xdr:from>
    <xdr:ext cx="736600" cy="259045"/>
    <xdr:sp macro="" textlink="">
      <xdr:nvSpPr>
        <xdr:cNvPr id="73" name="テキスト ボックス 72"/>
        <xdr:cNvSpPr txBox="1"/>
      </xdr:nvSpPr>
      <xdr:spPr>
        <a:xfrm>
          <a:off x="4622800" y="211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26425</xdr:rowOff>
    </xdr:from>
    <xdr:to>
      <xdr:col>22</xdr:col>
      <xdr:colOff>165100</xdr:colOff>
      <xdr:row>14</xdr:row>
      <xdr:rowOff>128025</xdr:rowOff>
    </xdr:to>
    <xdr:sp macro="" textlink="">
      <xdr:nvSpPr>
        <xdr:cNvPr id="74" name="楕円 73"/>
        <xdr:cNvSpPr/>
      </xdr:nvSpPr>
      <xdr:spPr bwMode="auto">
        <a:xfrm>
          <a:off x="42545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138202</xdr:rowOff>
    </xdr:from>
    <xdr:ext cx="762000" cy="259045"/>
    <xdr:sp macro="" textlink="">
      <xdr:nvSpPr>
        <xdr:cNvPr id="75" name="テキスト ボックス 74"/>
        <xdr:cNvSpPr txBox="1"/>
      </xdr:nvSpPr>
      <xdr:spPr>
        <a:xfrm>
          <a:off x="3924300" y="22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117896</xdr:rowOff>
    </xdr:from>
    <xdr:to>
      <xdr:col>19</xdr:col>
      <xdr:colOff>38100</xdr:colOff>
      <xdr:row>14</xdr:row>
      <xdr:rowOff>48046</xdr:rowOff>
    </xdr:to>
    <xdr:sp macro="" textlink="">
      <xdr:nvSpPr>
        <xdr:cNvPr id="76" name="楕円 75"/>
        <xdr:cNvSpPr/>
      </xdr:nvSpPr>
      <xdr:spPr bwMode="auto">
        <a:xfrm>
          <a:off x="3556000" y="239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58223</xdr:rowOff>
    </xdr:from>
    <xdr:ext cx="762000" cy="259045"/>
    <xdr:sp macro="" textlink="">
      <xdr:nvSpPr>
        <xdr:cNvPr id="77" name="テキスト ボックス 76"/>
        <xdr:cNvSpPr txBox="1"/>
      </xdr:nvSpPr>
      <xdr:spPr>
        <a:xfrm>
          <a:off x="3225800" y="21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95996</xdr:rowOff>
    </xdr:from>
    <xdr:to>
      <xdr:col>15</xdr:col>
      <xdr:colOff>101600</xdr:colOff>
      <xdr:row>15</xdr:row>
      <xdr:rowOff>26146</xdr:rowOff>
    </xdr:to>
    <xdr:sp macro="" textlink="">
      <xdr:nvSpPr>
        <xdr:cNvPr id="78" name="楕円 77"/>
        <xdr:cNvSpPr/>
      </xdr:nvSpPr>
      <xdr:spPr bwMode="auto">
        <a:xfrm>
          <a:off x="2857500" y="254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36323</xdr:rowOff>
    </xdr:from>
    <xdr:ext cx="762000" cy="259045"/>
    <xdr:sp macro="" textlink="">
      <xdr:nvSpPr>
        <xdr:cNvPr id="79" name="テキスト ボックス 78"/>
        <xdr:cNvSpPr txBox="1"/>
      </xdr:nvSpPr>
      <xdr:spPr>
        <a:xfrm>
          <a:off x="2527300" y="2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21674</xdr:rowOff>
    </xdr:from>
    <xdr:to>
      <xdr:col>29</xdr:col>
      <xdr:colOff>127000</xdr:colOff>
      <xdr:row>34</xdr:row>
      <xdr:rowOff>120044</xdr:rowOff>
    </xdr:to>
    <xdr:cxnSp macro="">
      <xdr:nvCxnSpPr>
        <xdr:cNvPr id="114" name="直線コネクタ 113"/>
        <xdr:cNvCxnSpPr/>
      </xdr:nvCxnSpPr>
      <xdr:spPr bwMode="auto">
        <a:xfrm>
          <a:off x="5003800" y="6289124"/>
          <a:ext cx="647700" cy="9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21674</xdr:rowOff>
    </xdr:from>
    <xdr:to>
      <xdr:col>26</xdr:col>
      <xdr:colOff>50800</xdr:colOff>
      <xdr:row>34</xdr:row>
      <xdr:rowOff>172668</xdr:rowOff>
    </xdr:to>
    <xdr:cxnSp macro="">
      <xdr:nvCxnSpPr>
        <xdr:cNvPr id="117" name="直線コネクタ 116"/>
        <xdr:cNvCxnSpPr/>
      </xdr:nvCxnSpPr>
      <xdr:spPr bwMode="auto">
        <a:xfrm flipV="1">
          <a:off x="4305300" y="6289124"/>
          <a:ext cx="698500" cy="15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937</xdr:rowOff>
    </xdr:from>
    <xdr:to>
      <xdr:col>22</xdr:col>
      <xdr:colOff>114300</xdr:colOff>
      <xdr:row>34</xdr:row>
      <xdr:rowOff>172668</xdr:rowOff>
    </xdr:to>
    <xdr:cxnSp macro="">
      <xdr:nvCxnSpPr>
        <xdr:cNvPr id="120" name="直線コネクタ 119"/>
        <xdr:cNvCxnSpPr/>
      </xdr:nvCxnSpPr>
      <xdr:spPr bwMode="auto">
        <a:xfrm>
          <a:off x="3606800" y="6268387"/>
          <a:ext cx="698500" cy="17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937</xdr:rowOff>
    </xdr:from>
    <xdr:to>
      <xdr:col>18</xdr:col>
      <xdr:colOff>177800</xdr:colOff>
      <xdr:row>34</xdr:row>
      <xdr:rowOff>6391</xdr:rowOff>
    </xdr:to>
    <xdr:cxnSp macro="">
      <xdr:nvCxnSpPr>
        <xdr:cNvPr id="123" name="直線コネクタ 122"/>
        <xdr:cNvCxnSpPr/>
      </xdr:nvCxnSpPr>
      <xdr:spPr bwMode="auto">
        <a:xfrm flipV="1">
          <a:off x="2908300" y="6268387"/>
          <a:ext cx="698500" cy="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90150</xdr:rowOff>
    </xdr:from>
    <xdr:ext cx="762000" cy="259045"/>
    <xdr:sp macro="" textlink="">
      <xdr:nvSpPr>
        <xdr:cNvPr id="125" name="テキスト ボックス 124"/>
        <xdr:cNvSpPr txBox="1"/>
      </xdr:nvSpPr>
      <xdr:spPr>
        <a:xfrm>
          <a:off x="3225800" y="70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325877</xdr:rowOff>
    </xdr:from>
    <xdr:to>
      <xdr:col>15</xdr:col>
      <xdr:colOff>101600</xdr:colOff>
      <xdr:row>36</xdr:row>
      <xdr:rowOff>84577</xdr:rowOff>
    </xdr:to>
    <xdr:sp macro="" textlink="">
      <xdr:nvSpPr>
        <xdr:cNvPr id="126" name="フローチャート: 判断 125"/>
        <xdr:cNvSpPr/>
      </xdr:nvSpPr>
      <xdr:spPr bwMode="auto">
        <a:xfrm>
          <a:off x="2857500" y="6936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69354</xdr:rowOff>
    </xdr:from>
    <xdr:ext cx="762000" cy="259045"/>
    <xdr:sp macro="" textlink="">
      <xdr:nvSpPr>
        <xdr:cNvPr id="127" name="テキスト ボックス 126"/>
        <xdr:cNvSpPr txBox="1"/>
      </xdr:nvSpPr>
      <xdr:spPr>
        <a:xfrm>
          <a:off x="2527300" y="70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69244</xdr:rowOff>
    </xdr:from>
    <xdr:to>
      <xdr:col>29</xdr:col>
      <xdr:colOff>177800</xdr:colOff>
      <xdr:row>34</xdr:row>
      <xdr:rowOff>170844</xdr:rowOff>
    </xdr:to>
    <xdr:sp macro="" textlink="">
      <xdr:nvSpPr>
        <xdr:cNvPr id="133" name="楕円 132"/>
        <xdr:cNvSpPr/>
      </xdr:nvSpPr>
      <xdr:spPr bwMode="auto">
        <a:xfrm>
          <a:off x="5600700" y="633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257221</xdr:rowOff>
    </xdr:from>
    <xdr:ext cx="762000" cy="259045"/>
    <xdr:sp macro="" textlink="">
      <xdr:nvSpPr>
        <xdr:cNvPr id="134" name="人口1人当たり決算額の推移該当値テキスト445"/>
        <xdr:cNvSpPr txBox="1"/>
      </xdr:nvSpPr>
      <xdr:spPr>
        <a:xfrm>
          <a:off x="5740400" y="618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313774</xdr:rowOff>
    </xdr:from>
    <xdr:to>
      <xdr:col>26</xdr:col>
      <xdr:colOff>101600</xdr:colOff>
      <xdr:row>34</xdr:row>
      <xdr:rowOff>72474</xdr:rowOff>
    </xdr:to>
    <xdr:sp macro="" textlink="">
      <xdr:nvSpPr>
        <xdr:cNvPr id="135" name="楕円 134"/>
        <xdr:cNvSpPr/>
      </xdr:nvSpPr>
      <xdr:spPr bwMode="auto">
        <a:xfrm>
          <a:off x="4953000" y="623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82651</xdr:rowOff>
    </xdr:from>
    <xdr:ext cx="736600" cy="259045"/>
    <xdr:sp macro="" textlink="">
      <xdr:nvSpPr>
        <xdr:cNvPr id="136" name="テキスト ボックス 135"/>
        <xdr:cNvSpPr txBox="1"/>
      </xdr:nvSpPr>
      <xdr:spPr>
        <a:xfrm>
          <a:off x="4622800" y="600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121868</xdr:rowOff>
    </xdr:from>
    <xdr:to>
      <xdr:col>22</xdr:col>
      <xdr:colOff>165100</xdr:colOff>
      <xdr:row>34</xdr:row>
      <xdr:rowOff>223468</xdr:rowOff>
    </xdr:to>
    <xdr:sp macro="" textlink="">
      <xdr:nvSpPr>
        <xdr:cNvPr id="137" name="楕円 136"/>
        <xdr:cNvSpPr/>
      </xdr:nvSpPr>
      <xdr:spPr bwMode="auto">
        <a:xfrm>
          <a:off x="4254500" y="638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233645</xdr:rowOff>
    </xdr:from>
    <xdr:ext cx="762000" cy="259045"/>
    <xdr:sp macro="" textlink="">
      <xdr:nvSpPr>
        <xdr:cNvPr id="138" name="テキスト ボックス 137"/>
        <xdr:cNvSpPr txBox="1"/>
      </xdr:nvSpPr>
      <xdr:spPr>
        <a:xfrm>
          <a:off x="3924300" y="61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293037</xdr:rowOff>
    </xdr:from>
    <xdr:to>
      <xdr:col>19</xdr:col>
      <xdr:colOff>38100</xdr:colOff>
      <xdr:row>34</xdr:row>
      <xdr:rowOff>51737</xdr:rowOff>
    </xdr:to>
    <xdr:sp macro="" textlink="">
      <xdr:nvSpPr>
        <xdr:cNvPr id="139" name="楕円 138"/>
        <xdr:cNvSpPr/>
      </xdr:nvSpPr>
      <xdr:spPr bwMode="auto">
        <a:xfrm>
          <a:off x="3556000" y="621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61914</xdr:rowOff>
    </xdr:from>
    <xdr:ext cx="762000" cy="259045"/>
    <xdr:sp macro="" textlink="">
      <xdr:nvSpPr>
        <xdr:cNvPr id="140" name="テキスト ボックス 139"/>
        <xdr:cNvSpPr txBox="1"/>
      </xdr:nvSpPr>
      <xdr:spPr>
        <a:xfrm>
          <a:off x="3225800" y="598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298491</xdr:rowOff>
    </xdr:from>
    <xdr:to>
      <xdr:col>15</xdr:col>
      <xdr:colOff>101600</xdr:colOff>
      <xdr:row>34</xdr:row>
      <xdr:rowOff>57191</xdr:rowOff>
    </xdr:to>
    <xdr:sp macro="" textlink="">
      <xdr:nvSpPr>
        <xdr:cNvPr id="141" name="楕円 140"/>
        <xdr:cNvSpPr/>
      </xdr:nvSpPr>
      <xdr:spPr bwMode="auto">
        <a:xfrm>
          <a:off x="2857500" y="622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67368</xdr:rowOff>
    </xdr:from>
    <xdr:ext cx="762000" cy="259045"/>
    <xdr:sp macro="" textlink="">
      <xdr:nvSpPr>
        <xdr:cNvPr id="142" name="テキスト ボックス 141"/>
        <xdr:cNvSpPr txBox="1"/>
      </xdr:nvSpPr>
      <xdr:spPr>
        <a:xfrm>
          <a:off x="2527300" y="599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16820</xdr:rowOff>
    </xdr:from>
    <xdr:to>
      <xdr:col>24</xdr:col>
      <xdr:colOff>63500</xdr:colOff>
      <xdr:row>34</xdr:row>
      <xdr:rowOff>86718</xdr:rowOff>
    </xdr:to>
    <xdr:cxnSp macro="">
      <xdr:nvCxnSpPr>
        <xdr:cNvPr id="60" name="直線コネクタ 59"/>
        <xdr:cNvCxnSpPr/>
      </xdr:nvCxnSpPr>
      <xdr:spPr>
        <a:xfrm flipV="1">
          <a:off x="3797300" y="5846120"/>
          <a:ext cx="838200" cy="6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86718</xdr:rowOff>
    </xdr:from>
    <xdr:to>
      <xdr:col>19</xdr:col>
      <xdr:colOff>177800</xdr:colOff>
      <xdr:row>34</xdr:row>
      <xdr:rowOff>165984</xdr:rowOff>
    </xdr:to>
    <xdr:cxnSp macro="">
      <xdr:nvCxnSpPr>
        <xdr:cNvPr id="63" name="直線コネクタ 62"/>
        <xdr:cNvCxnSpPr/>
      </xdr:nvCxnSpPr>
      <xdr:spPr>
        <a:xfrm flipV="1">
          <a:off x="2908300" y="5916018"/>
          <a:ext cx="889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165814</xdr:rowOff>
    </xdr:from>
    <xdr:to>
      <xdr:col>15</xdr:col>
      <xdr:colOff>50800</xdr:colOff>
      <xdr:row>34</xdr:row>
      <xdr:rowOff>165984</xdr:rowOff>
    </xdr:to>
    <xdr:cxnSp macro="">
      <xdr:nvCxnSpPr>
        <xdr:cNvPr id="66" name="直線コネクタ 65"/>
        <xdr:cNvCxnSpPr/>
      </xdr:nvCxnSpPr>
      <xdr:spPr>
        <a:xfrm>
          <a:off x="2019300" y="5995114"/>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165814</xdr:rowOff>
    </xdr:from>
    <xdr:to>
      <xdr:col>10</xdr:col>
      <xdr:colOff>114300</xdr:colOff>
      <xdr:row>35</xdr:row>
      <xdr:rowOff>9074</xdr:rowOff>
    </xdr:to>
    <xdr:cxnSp macro="">
      <xdr:nvCxnSpPr>
        <xdr:cNvPr id="69" name="直線コネクタ 68"/>
        <xdr:cNvCxnSpPr/>
      </xdr:nvCxnSpPr>
      <xdr:spPr>
        <a:xfrm flipV="1">
          <a:off x="1130300" y="5995114"/>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20140</xdr:rowOff>
    </xdr:from>
    <xdr:ext cx="599010" cy="259045"/>
    <xdr:sp macro="" textlink="">
      <xdr:nvSpPr>
        <xdr:cNvPr id="71" name="テキスト ボックス 70"/>
        <xdr:cNvSpPr txBox="1"/>
      </xdr:nvSpPr>
      <xdr:spPr>
        <a:xfrm>
          <a:off x="1719795" y="65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95975</xdr:rowOff>
    </xdr:from>
    <xdr:to>
      <xdr:col>6</xdr:col>
      <xdr:colOff>38100</xdr:colOff>
      <xdr:row>38</xdr:row>
      <xdr:rowOff>26126</xdr:rowOff>
    </xdr:to>
    <xdr:sp macro="" textlink="">
      <xdr:nvSpPr>
        <xdr:cNvPr id="72" name="フローチャート: 判断 71"/>
        <xdr:cNvSpPr/>
      </xdr:nvSpPr>
      <xdr:spPr>
        <a:xfrm>
          <a:off x="1079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17253</xdr:rowOff>
    </xdr:from>
    <xdr:ext cx="599010" cy="259045"/>
    <xdr:sp macro="" textlink="">
      <xdr:nvSpPr>
        <xdr:cNvPr id="73" name="テキスト ボックス 72"/>
        <xdr:cNvSpPr txBox="1"/>
      </xdr:nvSpPr>
      <xdr:spPr>
        <a:xfrm>
          <a:off x="830795" y="6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137470</xdr:rowOff>
    </xdr:from>
    <xdr:to>
      <xdr:col>24</xdr:col>
      <xdr:colOff>114300</xdr:colOff>
      <xdr:row>34</xdr:row>
      <xdr:rowOff>67620</xdr:rowOff>
    </xdr:to>
    <xdr:sp macro="" textlink="">
      <xdr:nvSpPr>
        <xdr:cNvPr id="79" name="楕円 78"/>
        <xdr:cNvSpPr/>
      </xdr:nvSpPr>
      <xdr:spPr>
        <a:xfrm>
          <a:off x="4584700" y="57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160347</xdr:rowOff>
    </xdr:from>
    <xdr:ext cx="599010" cy="259045"/>
    <xdr:sp macro="" textlink="">
      <xdr:nvSpPr>
        <xdr:cNvPr id="80" name="人件費該当値テキスト"/>
        <xdr:cNvSpPr txBox="1"/>
      </xdr:nvSpPr>
      <xdr:spPr>
        <a:xfrm>
          <a:off x="4686300" y="56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35918</xdr:rowOff>
    </xdr:from>
    <xdr:to>
      <xdr:col>20</xdr:col>
      <xdr:colOff>38100</xdr:colOff>
      <xdr:row>34</xdr:row>
      <xdr:rowOff>137518</xdr:rowOff>
    </xdr:to>
    <xdr:sp macro="" textlink="">
      <xdr:nvSpPr>
        <xdr:cNvPr id="81" name="楕円 80"/>
        <xdr:cNvSpPr/>
      </xdr:nvSpPr>
      <xdr:spPr>
        <a:xfrm>
          <a:off x="3746500" y="58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154045</xdr:rowOff>
    </xdr:from>
    <xdr:ext cx="599010" cy="259045"/>
    <xdr:sp macro="" textlink="">
      <xdr:nvSpPr>
        <xdr:cNvPr id="82" name="テキスト ボックス 81"/>
        <xdr:cNvSpPr txBox="1"/>
      </xdr:nvSpPr>
      <xdr:spPr>
        <a:xfrm>
          <a:off x="3497795" y="564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115184</xdr:rowOff>
    </xdr:from>
    <xdr:to>
      <xdr:col>15</xdr:col>
      <xdr:colOff>101600</xdr:colOff>
      <xdr:row>35</xdr:row>
      <xdr:rowOff>45334</xdr:rowOff>
    </xdr:to>
    <xdr:sp macro="" textlink="">
      <xdr:nvSpPr>
        <xdr:cNvPr id="83" name="楕円 82"/>
        <xdr:cNvSpPr/>
      </xdr:nvSpPr>
      <xdr:spPr>
        <a:xfrm>
          <a:off x="2857500" y="59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61861</xdr:rowOff>
    </xdr:from>
    <xdr:ext cx="599010" cy="259045"/>
    <xdr:sp macro="" textlink="">
      <xdr:nvSpPr>
        <xdr:cNvPr id="84" name="テキスト ボックス 83"/>
        <xdr:cNvSpPr txBox="1"/>
      </xdr:nvSpPr>
      <xdr:spPr>
        <a:xfrm>
          <a:off x="2608795" y="571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115014</xdr:rowOff>
    </xdr:from>
    <xdr:to>
      <xdr:col>10</xdr:col>
      <xdr:colOff>165100</xdr:colOff>
      <xdr:row>35</xdr:row>
      <xdr:rowOff>45164</xdr:rowOff>
    </xdr:to>
    <xdr:sp macro="" textlink="">
      <xdr:nvSpPr>
        <xdr:cNvPr id="85" name="楕円 84"/>
        <xdr:cNvSpPr/>
      </xdr:nvSpPr>
      <xdr:spPr>
        <a:xfrm>
          <a:off x="1968500" y="59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61691</xdr:rowOff>
    </xdr:from>
    <xdr:ext cx="599010" cy="259045"/>
    <xdr:sp macro="" textlink="">
      <xdr:nvSpPr>
        <xdr:cNvPr id="86" name="テキスト ボックス 85"/>
        <xdr:cNvSpPr txBox="1"/>
      </xdr:nvSpPr>
      <xdr:spPr>
        <a:xfrm>
          <a:off x="1719795" y="571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129724</xdr:rowOff>
    </xdr:from>
    <xdr:to>
      <xdr:col>6</xdr:col>
      <xdr:colOff>38100</xdr:colOff>
      <xdr:row>35</xdr:row>
      <xdr:rowOff>59874</xdr:rowOff>
    </xdr:to>
    <xdr:sp macro="" textlink="">
      <xdr:nvSpPr>
        <xdr:cNvPr id="87" name="楕円 86"/>
        <xdr:cNvSpPr/>
      </xdr:nvSpPr>
      <xdr:spPr>
        <a:xfrm>
          <a:off x="1079500" y="59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76401</xdr:rowOff>
    </xdr:from>
    <xdr:ext cx="599010" cy="259045"/>
    <xdr:sp macro="" textlink="">
      <xdr:nvSpPr>
        <xdr:cNvPr id="88" name="テキスト ボックス 87"/>
        <xdr:cNvSpPr txBox="1"/>
      </xdr:nvSpPr>
      <xdr:spPr>
        <a:xfrm>
          <a:off x="830795" y="57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132589</xdr:rowOff>
    </xdr:from>
    <xdr:to>
      <xdr:col>24</xdr:col>
      <xdr:colOff>63500</xdr:colOff>
      <xdr:row>57</xdr:row>
      <xdr:rowOff>146117</xdr:rowOff>
    </xdr:to>
    <xdr:cxnSp macro="">
      <xdr:nvCxnSpPr>
        <xdr:cNvPr id="117" name="直線コネクタ 116"/>
        <xdr:cNvCxnSpPr/>
      </xdr:nvCxnSpPr>
      <xdr:spPr>
        <a:xfrm flipV="1">
          <a:off x="3797300" y="9905239"/>
          <a:ext cx="8382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111103</xdr:rowOff>
    </xdr:from>
    <xdr:to>
      <xdr:col>19</xdr:col>
      <xdr:colOff>177800</xdr:colOff>
      <xdr:row>57</xdr:row>
      <xdr:rowOff>146117</xdr:rowOff>
    </xdr:to>
    <xdr:cxnSp macro="">
      <xdr:nvCxnSpPr>
        <xdr:cNvPr id="120" name="直線コネクタ 119"/>
        <xdr:cNvCxnSpPr/>
      </xdr:nvCxnSpPr>
      <xdr:spPr>
        <a:xfrm>
          <a:off x="2908300" y="9883753"/>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111103</xdr:rowOff>
    </xdr:from>
    <xdr:to>
      <xdr:col>15</xdr:col>
      <xdr:colOff>50800</xdr:colOff>
      <xdr:row>57</xdr:row>
      <xdr:rowOff>140660</xdr:rowOff>
    </xdr:to>
    <xdr:cxnSp macro="">
      <xdr:nvCxnSpPr>
        <xdr:cNvPr id="123" name="直線コネクタ 122"/>
        <xdr:cNvCxnSpPr/>
      </xdr:nvCxnSpPr>
      <xdr:spPr>
        <a:xfrm flipV="1">
          <a:off x="2019300" y="9883753"/>
          <a:ext cx="889000" cy="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140660</xdr:rowOff>
    </xdr:from>
    <xdr:to>
      <xdr:col>10</xdr:col>
      <xdr:colOff>114300</xdr:colOff>
      <xdr:row>58</xdr:row>
      <xdr:rowOff>21198</xdr:rowOff>
    </xdr:to>
    <xdr:cxnSp macro="">
      <xdr:nvCxnSpPr>
        <xdr:cNvPr id="126" name="直線コネクタ 125"/>
        <xdr:cNvCxnSpPr/>
      </xdr:nvCxnSpPr>
      <xdr:spPr>
        <a:xfrm flipV="1">
          <a:off x="1130300" y="9913310"/>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13745</xdr:rowOff>
    </xdr:from>
    <xdr:ext cx="599010" cy="259045"/>
    <xdr:sp macro="" textlink="">
      <xdr:nvSpPr>
        <xdr:cNvPr id="128" name="テキスト ボックス 127"/>
        <xdr:cNvSpPr txBox="1"/>
      </xdr:nvSpPr>
      <xdr:spPr>
        <a:xfrm>
          <a:off x="1719795" y="101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95114</xdr:rowOff>
    </xdr:from>
    <xdr:to>
      <xdr:col>6</xdr:col>
      <xdr:colOff>38100</xdr:colOff>
      <xdr:row>59</xdr:row>
      <xdr:rowOff>25264</xdr:rowOff>
    </xdr:to>
    <xdr:sp macro="" textlink="">
      <xdr:nvSpPr>
        <xdr:cNvPr id="129" name="フローチャート: 判断 128"/>
        <xdr:cNvSpPr/>
      </xdr:nvSpPr>
      <xdr:spPr>
        <a:xfrm>
          <a:off x="1079500" y="1003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16391</xdr:rowOff>
    </xdr:from>
    <xdr:ext cx="599010" cy="259045"/>
    <xdr:sp macro="" textlink="">
      <xdr:nvSpPr>
        <xdr:cNvPr id="130" name="テキスト ボックス 129"/>
        <xdr:cNvSpPr txBox="1"/>
      </xdr:nvSpPr>
      <xdr:spPr>
        <a:xfrm>
          <a:off x="830795" y="101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81789</xdr:rowOff>
    </xdr:from>
    <xdr:to>
      <xdr:col>24</xdr:col>
      <xdr:colOff>114300</xdr:colOff>
      <xdr:row>58</xdr:row>
      <xdr:rowOff>11939</xdr:rowOff>
    </xdr:to>
    <xdr:sp macro="" textlink="">
      <xdr:nvSpPr>
        <xdr:cNvPr id="136" name="楕円 135"/>
        <xdr:cNvSpPr/>
      </xdr:nvSpPr>
      <xdr:spPr>
        <a:xfrm>
          <a:off x="4584700" y="98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104666</xdr:rowOff>
    </xdr:from>
    <xdr:ext cx="599010" cy="259045"/>
    <xdr:sp macro="" textlink="">
      <xdr:nvSpPr>
        <xdr:cNvPr id="137" name="物件費該当値テキスト"/>
        <xdr:cNvSpPr txBox="1"/>
      </xdr:nvSpPr>
      <xdr:spPr>
        <a:xfrm>
          <a:off x="4686300" y="970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95317</xdr:rowOff>
    </xdr:from>
    <xdr:to>
      <xdr:col>20</xdr:col>
      <xdr:colOff>38100</xdr:colOff>
      <xdr:row>58</xdr:row>
      <xdr:rowOff>25467</xdr:rowOff>
    </xdr:to>
    <xdr:sp macro="" textlink="">
      <xdr:nvSpPr>
        <xdr:cNvPr id="138" name="楕円 137"/>
        <xdr:cNvSpPr/>
      </xdr:nvSpPr>
      <xdr:spPr>
        <a:xfrm>
          <a:off x="3746500" y="98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41994</xdr:rowOff>
    </xdr:from>
    <xdr:ext cx="599010" cy="259045"/>
    <xdr:sp macro="" textlink="">
      <xdr:nvSpPr>
        <xdr:cNvPr id="139" name="テキスト ボックス 138"/>
        <xdr:cNvSpPr txBox="1"/>
      </xdr:nvSpPr>
      <xdr:spPr>
        <a:xfrm>
          <a:off x="3497795" y="964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60303</xdr:rowOff>
    </xdr:from>
    <xdr:to>
      <xdr:col>15</xdr:col>
      <xdr:colOff>101600</xdr:colOff>
      <xdr:row>57</xdr:row>
      <xdr:rowOff>161903</xdr:rowOff>
    </xdr:to>
    <xdr:sp macro="" textlink="">
      <xdr:nvSpPr>
        <xdr:cNvPr id="140" name="楕円 139"/>
        <xdr:cNvSpPr/>
      </xdr:nvSpPr>
      <xdr:spPr>
        <a:xfrm>
          <a:off x="2857500" y="98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6980</xdr:rowOff>
    </xdr:from>
    <xdr:ext cx="599010" cy="259045"/>
    <xdr:sp macro="" textlink="">
      <xdr:nvSpPr>
        <xdr:cNvPr id="141" name="テキスト ボックス 140"/>
        <xdr:cNvSpPr txBox="1"/>
      </xdr:nvSpPr>
      <xdr:spPr>
        <a:xfrm>
          <a:off x="2608795" y="96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89860</xdr:rowOff>
    </xdr:from>
    <xdr:to>
      <xdr:col>10</xdr:col>
      <xdr:colOff>165100</xdr:colOff>
      <xdr:row>58</xdr:row>
      <xdr:rowOff>20010</xdr:rowOff>
    </xdr:to>
    <xdr:sp macro="" textlink="">
      <xdr:nvSpPr>
        <xdr:cNvPr id="142" name="楕円 141"/>
        <xdr:cNvSpPr/>
      </xdr:nvSpPr>
      <xdr:spPr>
        <a:xfrm>
          <a:off x="1968500" y="98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36537</xdr:rowOff>
    </xdr:from>
    <xdr:ext cx="599010" cy="259045"/>
    <xdr:sp macro="" textlink="">
      <xdr:nvSpPr>
        <xdr:cNvPr id="143" name="テキスト ボックス 142"/>
        <xdr:cNvSpPr txBox="1"/>
      </xdr:nvSpPr>
      <xdr:spPr>
        <a:xfrm>
          <a:off x="1719795" y="963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141848</xdr:rowOff>
    </xdr:from>
    <xdr:to>
      <xdr:col>6</xdr:col>
      <xdr:colOff>38100</xdr:colOff>
      <xdr:row>58</xdr:row>
      <xdr:rowOff>71998</xdr:rowOff>
    </xdr:to>
    <xdr:sp macro="" textlink="">
      <xdr:nvSpPr>
        <xdr:cNvPr id="144" name="楕円 143"/>
        <xdr:cNvSpPr/>
      </xdr:nvSpPr>
      <xdr:spPr>
        <a:xfrm>
          <a:off x="1079500" y="99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88525</xdr:rowOff>
    </xdr:from>
    <xdr:ext cx="599010" cy="259045"/>
    <xdr:sp macro="" textlink="">
      <xdr:nvSpPr>
        <xdr:cNvPr id="145" name="テキスト ボックス 144"/>
        <xdr:cNvSpPr txBox="1"/>
      </xdr:nvSpPr>
      <xdr:spPr>
        <a:xfrm>
          <a:off x="830795" y="96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71996</xdr:rowOff>
    </xdr:from>
    <xdr:to>
      <xdr:col>24</xdr:col>
      <xdr:colOff>63500</xdr:colOff>
      <xdr:row>77</xdr:row>
      <xdr:rowOff>34353</xdr:rowOff>
    </xdr:to>
    <xdr:cxnSp macro="">
      <xdr:nvCxnSpPr>
        <xdr:cNvPr id="174" name="直線コネクタ 173"/>
        <xdr:cNvCxnSpPr/>
      </xdr:nvCxnSpPr>
      <xdr:spPr>
        <a:xfrm>
          <a:off x="3797300" y="12759296"/>
          <a:ext cx="838200" cy="47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71996</xdr:rowOff>
    </xdr:from>
    <xdr:to>
      <xdr:col>19</xdr:col>
      <xdr:colOff>177800</xdr:colOff>
      <xdr:row>75</xdr:row>
      <xdr:rowOff>135341</xdr:rowOff>
    </xdr:to>
    <xdr:cxnSp macro="">
      <xdr:nvCxnSpPr>
        <xdr:cNvPr id="177" name="直線コネクタ 176"/>
        <xdr:cNvCxnSpPr/>
      </xdr:nvCxnSpPr>
      <xdr:spPr>
        <a:xfrm flipV="1">
          <a:off x="2908300" y="12759296"/>
          <a:ext cx="889000" cy="2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135341</xdr:rowOff>
    </xdr:from>
    <xdr:to>
      <xdr:col>15</xdr:col>
      <xdr:colOff>50800</xdr:colOff>
      <xdr:row>77</xdr:row>
      <xdr:rowOff>4826</xdr:rowOff>
    </xdr:to>
    <xdr:cxnSp macro="">
      <xdr:nvCxnSpPr>
        <xdr:cNvPr id="180" name="直線コネクタ 179"/>
        <xdr:cNvCxnSpPr/>
      </xdr:nvCxnSpPr>
      <xdr:spPr>
        <a:xfrm flipV="1">
          <a:off x="2019300" y="12994091"/>
          <a:ext cx="889000" cy="2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143694</xdr:rowOff>
    </xdr:from>
    <xdr:to>
      <xdr:col>10</xdr:col>
      <xdr:colOff>114300</xdr:colOff>
      <xdr:row>77</xdr:row>
      <xdr:rowOff>4826</xdr:rowOff>
    </xdr:to>
    <xdr:cxnSp macro="">
      <xdr:nvCxnSpPr>
        <xdr:cNvPr id="183" name="直線コネクタ 182"/>
        <xdr:cNvCxnSpPr/>
      </xdr:nvCxnSpPr>
      <xdr:spPr>
        <a:xfrm>
          <a:off x="1130300" y="13173894"/>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166665</xdr:rowOff>
    </xdr:from>
    <xdr:ext cx="534377" cy="259045"/>
    <xdr:sp macro="" textlink="">
      <xdr:nvSpPr>
        <xdr:cNvPr id="185" name="テキスト ボックス 184"/>
        <xdr:cNvSpPr txBox="1"/>
      </xdr:nvSpPr>
      <xdr:spPr>
        <a:xfrm>
          <a:off x="1752111" y="135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75101</xdr:rowOff>
    </xdr:from>
    <xdr:to>
      <xdr:col>6</xdr:col>
      <xdr:colOff>38100</xdr:colOff>
      <xdr:row>79</xdr:row>
      <xdr:rowOff>5251</xdr:rowOff>
    </xdr:to>
    <xdr:sp macro="" textlink="">
      <xdr:nvSpPr>
        <xdr:cNvPr id="186" name="フローチャート: 判断 185"/>
        <xdr:cNvSpPr/>
      </xdr:nvSpPr>
      <xdr:spPr>
        <a:xfrm>
          <a:off x="1079500" y="134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167828</xdr:rowOff>
    </xdr:from>
    <xdr:ext cx="534377" cy="259045"/>
    <xdr:sp macro="" textlink="">
      <xdr:nvSpPr>
        <xdr:cNvPr id="187" name="テキスト ボックス 186"/>
        <xdr:cNvSpPr txBox="1"/>
      </xdr:nvSpPr>
      <xdr:spPr>
        <a:xfrm>
          <a:off x="863111" y="135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155003</xdr:rowOff>
    </xdr:from>
    <xdr:to>
      <xdr:col>24</xdr:col>
      <xdr:colOff>114300</xdr:colOff>
      <xdr:row>77</xdr:row>
      <xdr:rowOff>85153</xdr:rowOff>
    </xdr:to>
    <xdr:sp macro="" textlink="">
      <xdr:nvSpPr>
        <xdr:cNvPr id="193" name="楕円 192"/>
        <xdr:cNvSpPr/>
      </xdr:nvSpPr>
      <xdr:spPr>
        <a:xfrm>
          <a:off x="4584700" y="131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6430</xdr:rowOff>
    </xdr:from>
    <xdr:ext cx="534377" cy="259045"/>
    <xdr:sp macro="" textlink="">
      <xdr:nvSpPr>
        <xdr:cNvPr id="194" name="維持補修費該当値テキスト"/>
        <xdr:cNvSpPr txBox="1"/>
      </xdr:nvSpPr>
      <xdr:spPr>
        <a:xfrm>
          <a:off x="4686300" y="130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21196</xdr:rowOff>
    </xdr:from>
    <xdr:to>
      <xdr:col>20</xdr:col>
      <xdr:colOff>38100</xdr:colOff>
      <xdr:row>74</xdr:row>
      <xdr:rowOff>122796</xdr:rowOff>
    </xdr:to>
    <xdr:sp macro="" textlink="">
      <xdr:nvSpPr>
        <xdr:cNvPr id="195" name="楕円 194"/>
        <xdr:cNvSpPr/>
      </xdr:nvSpPr>
      <xdr:spPr>
        <a:xfrm>
          <a:off x="3746500" y="127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139323</xdr:rowOff>
    </xdr:from>
    <xdr:ext cx="599010" cy="259045"/>
    <xdr:sp macro="" textlink="">
      <xdr:nvSpPr>
        <xdr:cNvPr id="196" name="テキスト ボックス 195"/>
        <xdr:cNvSpPr txBox="1"/>
      </xdr:nvSpPr>
      <xdr:spPr>
        <a:xfrm>
          <a:off x="3497795" y="1248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84541</xdr:rowOff>
    </xdr:from>
    <xdr:to>
      <xdr:col>15</xdr:col>
      <xdr:colOff>101600</xdr:colOff>
      <xdr:row>76</xdr:row>
      <xdr:rowOff>14691</xdr:rowOff>
    </xdr:to>
    <xdr:sp macro="" textlink="">
      <xdr:nvSpPr>
        <xdr:cNvPr id="197" name="楕円 196"/>
        <xdr:cNvSpPr/>
      </xdr:nvSpPr>
      <xdr:spPr>
        <a:xfrm>
          <a:off x="2857500" y="12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31218</xdr:rowOff>
    </xdr:from>
    <xdr:ext cx="599010" cy="259045"/>
    <xdr:sp macro="" textlink="">
      <xdr:nvSpPr>
        <xdr:cNvPr id="198" name="テキスト ボックス 197"/>
        <xdr:cNvSpPr txBox="1"/>
      </xdr:nvSpPr>
      <xdr:spPr>
        <a:xfrm>
          <a:off x="2608795" y="1271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125476</xdr:rowOff>
    </xdr:from>
    <xdr:to>
      <xdr:col>10</xdr:col>
      <xdr:colOff>165100</xdr:colOff>
      <xdr:row>77</xdr:row>
      <xdr:rowOff>55626</xdr:rowOff>
    </xdr:to>
    <xdr:sp macro="" textlink="">
      <xdr:nvSpPr>
        <xdr:cNvPr id="199" name="楕円 198"/>
        <xdr:cNvSpPr/>
      </xdr:nvSpPr>
      <xdr:spPr>
        <a:xfrm>
          <a:off x="1968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72153</xdr:rowOff>
    </xdr:from>
    <xdr:ext cx="599010" cy="259045"/>
    <xdr:sp macro="" textlink="">
      <xdr:nvSpPr>
        <xdr:cNvPr id="200" name="テキスト ボックス 199"/>
        <xdr:cNvSpPr txBox="1"/>
      </xdr:nvSpPr>
      <xdr:spPr>
        <a:xfrm>
          <a:off x="1719795" y="1293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92894</xdr:rowOff>
    </xdr:from>
    <xdr:to>
      <xdr:col>6</xdr:col>
      <xdr:colOff>38100</xdr:colOff>
      <xdr:row>77</xdr:row>
      <xdr:rowOff>23044</xdr:rowOff>
    </xdr:to>
    <xdr:sp macro="" textlink="">
      <xdr:nvSpPr>
        <xdr:cNvPr id="201" name="楕円 200"/>
        <xdr:cNvSpPr/>
      </xdr:nvSpPr>
      <xdr:spPr>
        <a:xfrm>
          <a:off x="1079500" y="131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39570</xdr:rowOff>
    </xdr:from>
    <xdr:ext cx="599010" cy="259045"/>
    <xdr:sp macro="" textlink="">
      <xdr:nvSpPr>
        <xdr:cNvPr id="202" name="テキスト ボックス 201"/>
        <xdr:cNvSpPr txBox="1"/>
      </xdr:nvSpPr>
      <xdr:spPr>
        <a:xfrm>
          <a:off x="830795" y="1289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91357</xdr:rowOff>
    </xdr:from>
    <xdr:to>
      <xdr:col>24</xdr:col>
      <xdr:colOff>63500</xdr:colOff>
      <xdr:row>97</xdr:row>
      <xdr:rowOff>117264</xdr:rowOff>
    </xdr:to>
    <xdr:cxnSp macro="">
      <xdr:nvCxnSpPr>
        <xdr:cNvPr id="233" name="直線コネクタ 232"/>
        <xdr:cNvCxnSpPr/>
      </xdr:nvCxnSpPr>
      <xdr:spPr>
        <a:xfrm>
          <a:off x="3797300" y="16722007"/>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56000</xdr:rowOff>
    </xdr:from>
    <xdr:to>
      <xdr:col>19</xdr:col>
      <xdr:colOff>177800</xdr:colOff>
      <xdr:row>97</xdr:row>
      <xdr:rowOff>91357</xdr:rowOff>
    </xdr:to>
    <xdr:cxnSp macro="">
      <xdr:nvCxnSpPr>
        <xdr:cNvPr id="236" name="直線コネクタ 235"/>
        <xdr:cNvCxnSpPr/>
      </xdr:nvCxnSpPr>
      <xdr:spPr>
        <a:xfrm>
          <a:off x="2908300" y="166866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56000</xdr:rowOff>
    </xdr:from>
    <xdr:to>
      <xdr:col>15</xdr:col>
      <xdr:colOff>50800</xdr:colOff>
      <xdr:row>97</xdr:row>
      <xdr:rowOff>154298</xdr:rowOff>
    </xdr:to>
    <xdr:cxnSp macro="">
      <xdr:nvCxnSpPr>
        <xdr:cNvPr id="239" name="直線コネクタ 238"/>
        <xdr:cNvCxnSpPr/>
      </xdr:nvCxnSpPr>
      <xdr:spPr>
        <a:xfrm flipV="1">
          <a:off x="2019300" y="166866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113672</xdr:rowOff>
    </xdr:from>
    <xdr:to>
      <xdr:col>10</xdr:col>
      <xdr:colOff>114300</xdr:colOff>
      <xdr:row>97</xdr:row>
      <xdr:rowOff>154298</xdr:rowOff>
    </xdr:to>
    <xdr:cxnSp macro="">
      <xdr:nvCxnSpPr>
        <xdr:cNvPr id="242" name="直線コネクタ 241"/>
        <xdr:cNvCxnSpPr/>
      </xdr:nvCxnSpPr>
      <xdr:spPr>
        <a:xfrm>
          <a:off x="1130300" y="1674432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167501</xdr:rowOff>
    </xdr:from>
    <xdr:ext cx="534377" cy="259045"/>
    <xdr:sp macro="" textlink="">
      <xdr:nvSpPr>
        <xdr:cNvPr id="244" name="テキスト ボックス 243"/>
        <xdr:cNvSpPr txBox="1"/>
      </xdr:nvSpPr>
      <xdr:spPr>
        <a:xfrm>
          <a:off x="1752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61522</xdr:rowOff>
    </xdr:from>
    <xdr:to>
      <xdr:col>6</xdr:col>
      <xdr:colOff>38100</xdr:colOff>
      <xdr:row>95</xdr:row>
      <xdr:rowOff>163122</xdr:rowOff>
    </xdr:to>
    <xdr:sp macro="" textlink="">
      <xdr:nvSpPr>
        <xdr:cNvPr id="245" name="フローチャート: 判断 244"/>
        <xdr:cNvSpPr/>
      </xdr:nvSpPr>
      <xdr:spPr>
        <a:xfrm>
          <a:off x="1079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8199</xdr:rowOff>
    </xdr:from>
    <xdr:ext cx="534377" cy="259045"/>
    <xdr:sp macro="" textlink="">
      <xdr:nvSpPr>
        <xdr:cNvPr id="246" name="テキスト ボックス 245"/>
        <xdr:cNvSpPr txBox="1"/>
      </xdr:nvSpPr>
      <xdr:spPr>
        <a:xfrm>
          <a:off x="863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66464</xdr:rowOff>
    </xdr:from>
    <xdr:to>
      <xdr:col>24</xdr:col>
      <xdr:colOff>114300</xdr:colOff>
      <xdr:row>97</xdr:row>
      <xdr:rowOff>168064</xdr:rowOff>
    </xdr:to>
    <xdr:sp macro="" textlink="">
      <xdr:nvSpPr>
        <xdr:cNvPr id="252" name="楕円 251"/>
        <xdr:cNvSpPr/>
      </xdr:nvSpPr>
      <xdr:spPr>
        <a:xfrm>
          <a:off x="4584700" y="16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44891</xdr:rowOff>
    </xdr:from>
    <xdr:ext cx="534377" cy="259045"/>
    <xdr:sp macro="" textlink="">
      <xdr:nvSpPr>
        <xdr:cNvPr id="253" name="扶助費該当値テキスト"/>
        <xdr:cNvSpPr txBox="1"/>
      </xdr:nvSpPr>
      <xdr:spPr>
        <a:xfrm>
          <a:off x="4686300" y="1667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40557</xdr:rowOff>
    </xdr:from>
    <xdr:to>
      <xdr:col>20</xdr:col>
      <xdr:colOff>38100</xdr:colOff>
      <xdr:row>97</xdr:row>
      <xdr:rowOff>142157</xdr:rowOff>
    </xdr:to>
    <xdr:sp macro="" textlink="">
      <xdr:nvSpPr>
        <xdr:cNvPr id="254" name="楕円 253"/>
        <xdr:cNvSpPr/>
      </xdr:nvSpPr>
      <xdr:spPr>
        <a:xfrm>
          <a:off x="3746500" y="16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133284</xdr:rowOff>
    </xdr:from>
    <xdr:ext cx="534377" cy="259045"/>
    <xdr:sp macro="" textlink="">
      <xdr:nvSpPr>
        <xdr:cNvPr id="255" name="テキスト ボックス 254"/>
        <xdr:cNvSpPr txBox="1"/>
      </xdr:nvSpPr>
      <xdr:spPr>
        <a:xfrm>
          <a:off x="3530111" y="167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5200</xdr:rowOff>
    </xdr:from>
    <xdr:to>
      <xdr:col>15</xdr:col>
      <xdr:colOff>101600</xdr:colOff>
      <xdr:row>97</xdr:row>
      <xdr:rowOff>106800</xdr:rowOff>
    </xdr:to>
    <xdr:sp macro="" textlink="">
      <xdr:nvSpPr>
        <xdr:cNvPr id="256" name="楕円 255"/>
        <xdr:cNvSpPr/>
      </xdr:nvSpPr>
      <xdr:spPr>
        <a:xfrm>
          <a:off x="2857500" y="166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97927</xdr:rowOff>
    </xdr:from>
    <xdr:ext cx="534377" cy="259045"/>
    <xdr:sp macro="" textlink="">
      <xdr:nvSpPr>
        <xdr:cNvPr id="257" name="テキスト ボックス 256"/>
        <xdr:cNvSpPr txBox="1"/>
      </xdr:nvSpPr>
      <xdr:spPr>
        <a:xfrm>
          <a:off x="2641111" y="167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103498</xdr:rowOff>
    </xdr:from>
    <xdr:to>
      <xdr:col>10</xdr:col>
      <xdr:colOff>165100</xdr:colOff>
      <xdr:row>98</xdr:row>
      <xdr:rowOff>33648</xdr:rowOff>
    </xdr:to>
    <xdr:sp macro="" textlink="">
      <xdr:nvSpPr>
        <xdr:cNvPr id="258" name="楕円 257"/>
        <xdr:cNvSpPr/>
      </xdr:nvSpPr>
      <xdr:spPr>
        <a:xfrm>
          <a:off x="1968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59" name="テキスト ボックス 258"/>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62872</xdr:rowOff>
    </xdr:from>
    <xdr:to>
      <xdr:col>6</xdr:col>
      <xdr:colOff>38100</xdr:colOff>
      <xdr:row>97</xdr:row>
      <xdr:rowOff>164472</xdr:rowOff>
    </xdr:to>
    <xdr:sp macro="" textlink="">
      <xdr:nvSpPr>
        <xdr:cNvPr id="260" name="楕円 259"/>
        <xdr:cNvSpPr/>
      </xdr:nvSpPr>
      <xdr:spPr>
        <a:xfrm>
          <a:off x="1079500" y="166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155599</xdr:rowOff>
    </xdr:from>
    <xdr:ext cx="534377" cy="259045"/>
    <xdr:sp macro="" textlink="">
      <xdr:nvSpPr>
        <xdr:cNvPr id="261" name="テキスト ボックス 260"/>
        <xdr:cNvSpPr txBox="1"/>
      </xdr:nvSpPr>
      <xdr:spPr>
        <a:xfrm>
          <a:off x="863111" y="167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40775</xdr:rowOff>
    </xdr:from>
    <xdr:to>
      <xdr:col>55</xdr:col>
      <xdr:colOff>0</xdr:colOff>
      <xdr:row>35</xdr:row>
      <xdr:rowOff>48620</xdr:rowOff>
    </xdr:to>
    <xdr:cxnSp macro="">
      <xdr:nvCxnSpPr>
        <xdr:cNvPr id="290" name="直線コネクタ 289"/>
        <xdr:cNvCxnSpPr/>
      </xdr:nvCxnSpPr>
      <xdr:spPr>
        <a:xfrm flipV="1">
          <a:off x="9639300" y="6041525"/>
          <a:ext cx="8382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3159</xdr:rowOff>
    </xdr:from>
    <xdr:to>
      <xdr:col>50</xdr:col>
      <xdr:colOff>114300</xdr:colOff>
      <xdr:row>35</xdr:row>
      <xdr:rowOff>48620</xdr:rowOff>
    </xdr:to>
    <xdr:cxnSp macro="">
      <xdr:nvCxnSpPr>
        <xdr:cNvPr id="293" name="直線コネクタ 292"/>
        <xdr:cNvCxnSpPr/>
      </xdr:nvCxnSpPr>
      <xdr:spPr>
        <a:xfrm>
          <a:off x="8750300" y="6003909"/>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3315</xdr:rowOff>
    </xdr:from>
    <xdr:to>
      <xdr:col>45</xdr:col>
      <xdr:colOff>177800</xdr:colOff>
      <xdr:row>35</xdr:row>
      <xdr:rowOff>3159</xdr:rowOff>
    </xdr:to>
    <xdr:cxnSp macro="">
      <xdr:nvCxnSpPr>
        <xdr:cNvPr id="296" name="直線コネクタ 295"/>
        <xdr:cNvCxnSpPr/>
      </xdr:nvCxnSpPr>
      <xdr:spPr>
        <a:xfrm>
          <a:off x="7861300" y="5489715"/>
          <a:ext cx="8890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3315</xdr:rowOff>
    </xdr:from>
    <xdr:to>
      <xdr:col>41</xdr:col>
      <xdr:colOff>50800</xdr:colOff>
      <xdr:row>34</xdr:row>
      <xdr:rowOff>147556</xdr:rowOff>
    </xdr:to>
    <xdr:cxnSp macro="">
      <xdr:nvCxnSpPr>
        <xdr:cNvPr id="299" name="直線コネクタ 298"/>
        <xdr:cNvCxnSpPr/>
      </xdr:nvCxnSpPr>
      <xdr:spPr>
        <a:xfrm flipV="1">
          <a:off x="6972300" y="5489715"/>
          <a:ext cx="889000" cy="48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1" name="テキスト ボックス 300"/>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2" name="フローチャート: 判断 301"/>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3" name="テキスト ボックス 302"/>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161425</xdr:rowOff>
    </xdr:from>
    <xdr:to>
      <xdr:col>55</xdr:col>
      <xdr:colOff>50800</xdr:colOff>
      <xdr:row>35</xdr:row>
      <xdr:rowOff>91575</xdr:rowOff>
    </xdr:to>
    <xdr:sp macro="" textlink="">
      <xdr:nvSpPr>
        <xdr:cNvPr id="309" name="楕円 308"/>
        <xdr:cNvSpPr/>
      </xdr:nvSpPr>
      <xdr:spPr>
        <a:xfrm>
          <a:off x="10426700" y="5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12852</xdr:rowOff>
    </xdr:from>
    <xdr:ext cx="599010" cy="259045"/>
    <xdr:sp macro="" textlink="">
      <xdr:nvSpPr>
        <xdr:cNvPr id="310" name="補助費等該当値テキスト"/>
        <xdr:cNvSpPr txBox="1"/>
      </xdr:nvSpPr>
      <xdr:spPr>
        <a:xfrm>
          <a:off x="10528300" y="584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169270</xdr:rowOff>
    </xdr:from>
    <xdr:to>
      <xdr:col>50</xdr:col>
      <xdr:colOff>165100</xdr:colOff>
      <xdr:row>35</xdr:row>
      <xdr:rowOff>99420</xdr:rowOff>
    </xdr:to>
    <xdr:sp macro="" textlink="">
      <xdr:nvSpPr>
        <xdr:cNvPr id="311" name="楕円 310"/>
        <xdr:cNvSpPr/>
      </xdr:nvSpPr>
      <xdr:spPr>
        <a:xfrm>
          <a:off x="9588500" y="59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115947</xdr:rowOff>
    </xdr:from>
    <xdr:ext cx="599010" cy="259045"/>
    <xdr:sp macro="" textlink="">
      <xdr:nvSpPr>
        <xdr:cNvPr id="312" name="テキスト ボックス 311"/>
        <xdr:cNvSpPr txBox="1"/>
      </xdr:nvSpPr>
      <xdr:spPr>
        <a:xfrm>
          <a:off x="9339795" y="57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123809</xdr:rowOff>
    </xdr:from>
    <xdr:to>
      <xdr:col>46</xdr:col>
      <xdr:colOff>38100</xdr:colOff>
      <xdr:row>35</xdr:row>
      <xdr:rowOff>53959</xdr:rowOff>
    </xdr:to>
    <xdr:sp macro="" textlink="">
      <xdr:nvSpPr>
        <xdr:cNvPr id="313" name="楕円 312"/>
        <xdr:cNvSpPr/>
      </xdr:nvSpPr>
      <xdr:spPr>
        <a:xfrm>
          <a:off x="8699500" y="59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70486</xdr:rowOff>
    </xdr:from>
    <xdr:ext cx="599010" cy="259045"/>
    <xdr:sp macro="" textlink="">
      <xdr:nvSpPr>
        <xdr:cNvPr id="314" name="テキスト ボックス 313"/>
        <xdr:cNvSpPr txBox="1"/>
      </xdr:nvSpPr>
      <xdr:spPr>
        <a:xfrm>
          <a:off x="8450795" y="57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123965</xdr:rowOff>
    </xdr:from>
    <xdr:to>
      <xdr:col>41</xdr:col>
      <xdr:colOff>101600</xdr:colOff>
      <xdr:row>32</xdr:row>
      <xdr:rowOff>54115</xdr:rowOff>
    </xdr:to>
    <xdr:sp macro="" textlink="">
      <xdr:nvSpPr>
        <xdr:cNvPr id="315" name="楕円 314"/>
        <xdr:cNvSpPr/>
      </xdr:nvSpPr>
      <xdr:spPr>
        <a:xfrm>
          <a:off x="7810500" y="5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70642</xdr:rowOff>
    </xdr:from>
    <xdr:ext cx="599010" cy="259045"/>
    <xdr:sp macro="" textlink="">
      <xdr:nvSpPr>
        <xdr:cNvPr id="316" name="テキスト ボックス 315"/>
        <xdr:cNvSpPr txBox="1"/>
      </xdr:nvSpPr>
      <xdr:spPr>
        <a:xfrm>
          <a:off x="7561795" y="52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96756</xdr:rowOff>
    </xdr:from>
    <xdr:to>
      <xdr:col>36</xdr:col>
      <xdr:colOff>165100</xdr:colOff>
      <xdr:row>35</xdr:row>
      <xdr:rowOff>26906</xdr:rowOff>
    </xdr:to>
    <xdr:sp macro="" textlink="">
      <xdr:nvSpPr>
        <xdr:cNvPr id="317" name="楕円 316"/>
        <xdr:cNvSpPr/>
      </xdr:nvSpPr>
      <xdr:spPr>
        <a:xfrm>
          <a:off x="6921500" y="59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43433</xdr:rowOff>
    </xdr:from>
    <xdr:ext cx="599010" cy="259045"/>
    <xdr:sp macro="" textlink="">
      <xdr:nvSpPr>
        <xdr:cNvPr id="318" name="テキスト ボックス 317"/>
        <xdr:cNvSpPr txBox="1"/>
      </xdr:nvSpPr>
      <xdr:spPr>
        <a:xfrm>
          <a:off x="6672795" y="57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42097</xdr:rowOff>
    </xdr:from>
    <xdr:to>
      <xdr:col>55</xdr:col>
      <xdr:colOff>0</xdr:colOff>
      <xdr:row>57</xdr:row>
      <xdr:rowOff>57369</xdr:rowOff>
    </xdr:to>
    <xdr:cxnSp macro="">
      <xdr:nvCxnSpPr>
        <xdr:cNvPr id="347" name="直線コネクタ 346"/>
        <xdr:cNvCxnSpPr/>
      </xdr:nvCxnSpPr>
      <xdr:spPr>
        <a:xfrm flipV="1">
          <a:off x="9639300" y="9814747"/>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57369</xdr:rowOff>
    </xdr:from>
    <xdr:to>
      <xdr:col>50</xdr:col>
      <xdr:colOff>114300</xdr:colOff>
      <xdr:row>57</xdr:row>
      <xdr:rowOff>150772</xdr:rowOff>
    </xdr:to>
    <xdr:cxnSp macro="">
      <xdr:nvCxnSpPr>
        <xdr:cNvPr id="350" name="直線コネクタ 349"/>
        <xdr:cNvCxnSpPr/>
      </xdr:nvCxnSpPr>
      <xdr:spPr>
        <a:xfrm flipV="1">
          <a:off x="8750300" y="9830019"/>
          <a:ext cx="8890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6879</xdr:rowOff>
    </xdr:from>
    <xdr:to>
      <xdr:col>45</xdr:col>
      <xdr:colOff>177800</xdr:colOff>
      <xdr:row>57</xdr:row>
      <xdr:rowOff>150772</xdr:rowOff>
    </xdr:to>
    <xdr:cxnSp macro="">
      <xdr:nvCxnSpPr>
        <xdr:cNvPr id="353" name="直線コネクタ 352"/>
        <xdr:cNvCxnSpPr/>
      </xdr:nvCxnSpPr>
      <xdr:spPr>
        <a:xfrm>
          <a:off x="7861300" y="9608079"/>
          <a:ext cx="889000" cy="3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6879</xdr:rowOff>
    </xdr:from>
    <xdr:to>
      <xdr:col>41</xdr:col>
      <xdr:colOff>50800</xdr:colOff>
      <xdr:row>56</xdr:row>
      <xdr:rowOff>120066</xdr:rowOff>
    </xdr:to>
    <xdr:cxnSp macro="">
      <xdr:nvCxnSpPr>
        <xdr:cNvPr id="356" name="直線コネクタ 355"/>
        <xdr:cNvCxnSpPr/>
      </xdr:nvCxnSpPr>
      <xdr:spPr>
        <a:xfrm flipV="1">
          <a:off x="6972300" y="9608079"/>
          <a:ext cx="889000" cy="1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8" name="テキスト ボックス 357"/>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59" name="フローチャート: 判断 358"/>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0" name="テキスト ボックス 359"/>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162747</xdr:rowOff>
    </xdr:from>
    <xdr:to>
      <xdr:col>55</xdr:col>
      <xdr:colOff>50800</xdr:colOff>
      <xdr:row>57</xdr:row>
      <xdr:rowOff>92897</xdr:rowOff>
    </xdr:to>
    <xdr:sp macro="" textlink="">
      <xdr:nvSpPr>
        <xdr:cNvPr id="366" name="楕円 365"/>
        <xdr:cNvSpPr/>
      </xdr:nvSpPr>
      <xdr:spPr>
        <a:xfrm>
          <a:off x="10426700" y="97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14174</xdr:rowOff>
    </xdr:from>
    <xdr:ext cx="599010" cy="259045"/>
    <xdr:sp macro="" textlink="">
      <xdr:nvSpPr>
        <xdr:cNvPr id="367" name="普通建設事業費該当値テキスト"/>
        <xdr:cNvSpPr txBox="1"/>
      </xdr:nvSpPr>
      <xdr:spPr>
        <a:xfrm>
          <a:off x="10528300" y="961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6569</xdr:rowOff>
    </xdr:from>
    <xdr:to>
      <xdr:col>50</xdr:col>
      <xdr:colOff>165100</xdr:colOff>
      <xdr:row>57</xdr:row>
      <xdr:rowOff>108169</xdr:rowOff>
    </xdr:to>
    <xdr:sp macro="" textlink="">
      <xdr:nvSpPr>
        <xdr:cNvPr id="368" name="楕円 367"/>
        <xdr:cNvSpPr/>
      </xdr:nvSpPr>
      <xdr:spPr>
        <a:xfrm>
          <a:off x="9588500" y="97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124696</xdr:rowOff>
    </xdr:from>
    <xdr:ext cx="599010" cy="259045"/>
    <xdr:sp macro="" textlink="">
      <xdr:nvSpPr>
        <xdr:cNvPr id="369" name="テキスト ボックス 368"/>
        <xdr:cNvSpPr txBox="1"/>
      </xdr:nvSpPr>
      <xdr:spPr>
        <a:xfrm>
          <a:off x="9339795" y="955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99972</xdr:rowOff>
    </xdr:from>
    <xdr:to>
      <xdr:col>46</xdr:col>
      <xdr:colOff>38100</xdr:colOff>
      <xdr:row>58</xdr:row>
      <xdr:rowOff>30122</xdr:rowOff>
    </xdr:to>
    <xdr:sp macro="" textlink="">
      <xdr:nvSpPr>
        <xdr:cNvPr id="370" name="楕円 369"/>
        <xdr:cNvSpPr/>
      </xdr:nvSpPr>
      <xdr:spPr>
        <a:xfrm>
          <a:off x="8699500" y="9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46649</xdr:rowOff>
    </xdr:from>
    <xdr:ext cx="599010" cy="259045"/>
    <xdr:sp macro="" textlink="">
      <xdr:nvSpPr>
        <xdr:cNvPr id="371" name="テキスト ボックス 370"/>
        <xdr:cNvSpPr txBox="1"/>
      </xdr:nvSpPr>
      <xdr:spPr>
        <a:xfrm>
          <a:off x="8450795" y="964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127529</xdr:rowOff>
    </xdr:from>
    <xdr:to>
      <xdr:col>41</xdr:col>
      <xdr:colOff>101600</xdr:colOff>
      <xdr:row>56</xdr:row>
      <xdr:rowOff>57679</xdr:rowOff>
    </xdr:to>
    <xdr:sp macro="" textlink="">
      <xdr:nvSpPr>
        <xdr:cNvPr id="372" name="楕円 371"/>
        <xdr:cNvSpPr/>
      </xdr:nvSpPr>
      <xdr:spPr>
        <a:xfrm>
          <a:off x="7810500" y="95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74206</xdr:rowOff>
    </xdr:from>
    <xdr:ext cx="690189" cy="259045"/>
    <xdr:sp macro="" textlink="">
      <xdr:nvSpPr>
        <xdr:cNvPr id="373" name="テキスト ボックス 372"/>
        <xdr:cNvSpPr txBox="1"/>
      </xdr:nvSpPr>
      <xdr:spPr>
        <a:xfrm>
          <a:off x="7516205" y="9332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69266</xdr:rowOff>
    </xdr:from>
    <xdr:to>
      <xdr:col>36</xdr:col>
      <xdr:colOff>165100</xdr:colOff>
      <xdr:row>56</xdr:row>
      <xdr:rowOff>170866</xdr:rowOff>
    </xdr:to>
    <xdr:sp macro="" textlink="">
      <xdr:nvSpPr>
        <xdr:cNvPr id="374" name="楕円 373"/>
        <xdr:cNvSpPr/>
      </xdr:nvSpPr>
      <xdr:spPr>
        <a:xfrm>
          <a:off x="6921500" y="9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15943</xdr:rowOff>
    </xdr:from>
    <xdr:ext cx="690189" cy="259045"/>
    <xdr:sp macro="" textlink="">
      <xdr:nvSpPr>
        <xdr:cNvPr id="375" name="テキスト ボックス 374"/>
        <xdr:cNvSpPr txBox="1"/>
      </xdr:nvSpPr>
      <xdr:spPr>
        <a:xfrm>
          <a:off x="6627205" y="9445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97623</xdr:rowOff>
    </xdr:from>
    <xdr:to>
      <xdr:col>55</xdr:col>
      <xdr:colOff>0</xdr:colOff>
      <xdr:row>78</xdr:row>
      <xdr:rowOff>136306</xdr:rowOff>
    </xdr:to>
    <xdr:cxnSp macro="">
      <xdr:nvCxnSpPr>
        <xdr:cNvPr id="406" name="直線コネクタ 405"/>
        <xdr:cNvCxnSpPr/>
      </xdr:nvCxnSpPr>
      <xdr:spPr>
        <a:xfrm>
          <a:off x="9639300" y="12956373"/>
          <a:ext cx="838200" cy="5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97623</xdr:rowOff>
    </xdr:from>
    <xdr:to>
      <xdr:col>50</xdr:col>
      <xdr:colOff>114300</xdr:colOff>
      <xdr:row>76</xdr:row>
      <xdr:rowOff>157305</xdr:rowOff>
    </xdr:to>
    <xdr:cxnSp macro="">
      <xdr:nvCxnSpPr>
        <xdr:cNvPr id="409" name="直線コネクタ 408"/>
        <xdr:cNvCxnSpPr/>
      </xdr:nvCxnSpPr>
      <xdr:spPr>
        <a:xfrm flipV="1">
          <a:off x="8750300" y="12956373"/>
          <a:ext cx="889000" cy="23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155045</xdr:rowOff>
    </xdr:from>
    <xdr:to>
      <xdr:col>45</xdr:col>
      <xdr:colOff>177800</xdr:colOff>
      <xdr:row>76</xdr:row>
      <xdr:rowOff>157305</xdr:rowOff>
    </xdr:to>
    <xdr:cxnSp macro="">
      <xdr:nvCxnSpPr>
        <xdr:cNvPr id="412" name="直線コネクタ 411"/>
        <xdr:cNvCxnSpPr/>
      </xdr:nvCxnSpPr>
      <xdr:spPr>
        <a:xfrm>
          <a:off x="7861300" y="12327995"/>
          <a:ext cx="889000" cy="85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155045</xdr:rowOff>
    </xdr:from>
    <xdr:to>
      <xdr:col>41</xdr:col>
      <xdr:colOff>50800</xdr:colOff>
      <xdr:row>75</xdr:row>
      <xdr:rowOff>76595</xdr:rowOff>
    </xdr:to>
    <xdr:cxnSp macro="">
      <xdr:nvCxnSpPr>
        <xdr:cNvPr id="415" name="直線コネクタ 414"/>
        <xdr:cNvCxnSpPr/>
      </xdr:nvCxnSpPr>
      <xdr:spPr>
        <a:xfrm flipV="1">
          <a:off x="6972300" y="12327995"/>
          <a:ext cx="889000" cy="6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6" name="フローチャート: 判断 415"/>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14039</xdr:rowOff>
    </xdr:from>
    <xdr:ext cx="599010" cy="259045"/>
    <xdr:sp macro="" textlink="">
      <xdr:nvSpPr>
        <xdr:cNvPr id="417" name="テキスト ボックス 416"/>
        <xdr:cNvSpPr txBox="1"/>
      </xdr:nvSpPr>
      <xdr:spPr>
        <a:xfrm>
          <a:off x="7561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47622</xdr:rowOff>
    </xdr:from>
    <xdr:to>
      <xdr:col>36</xdr:col>
      <xdr:colOff>165100</xdr:colOff>
      <xdr:row>78</xdr:row>
      <xdr:rowOff>149222</xdr:rowOff>
    </xdr:to>
    <xdr:sp macro="" textlink="">
      <xdr:nvSpPr>
        <xdr:cNvPr id="418" name="フローチャート: 判断 417"/>
        <xdr:cNvSpPr/>
      </xdr:nvSpPr>
      <xdr:spPr>
        <a:xfrm>
          <a:off x="6921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140349</xdr:rowOff>
    </xdr:from>
    <xdr:ext cx="599010" cy="259045"/>
    <xdr:sp macro="" textlink="">
      <xdr:nvSpPr>
        <xdr:cNvPr id="419" name="テキスト ボックス 418"/>
        <xdr:cNvSpPr txBox="1"/>
      </xdr:nvSpPr>
      <xdr:spPr>
        <a:xfrm>
          <a:off x="6672795" y="1351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85506</xdr:rowOff>
    </xdr:from>
    <xdr:to>
      <xdr:col>55</xdr:col>
      <xdr:colOff>50800</xdr:colOff>
      <xdr:row>79</xdr:row>
      <xdr:rowOff>15656</xdr:rowOff>
    </xdr:to>
    <xdr:sp macro="" textlink="">
      <xdr:nvSpPr>
        <xdr:cNvPr id="425" name="楕円 424"/>
        <xdr:cNvSpPr/>
      </xdr:nvSpPr>
      <xdr:spPr>
        <a:xfrm>
          <a:off x="10426700" y="134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108383</xdr:rowOff>
    </xdr:from>
    <xdr:ext cx="599010" cy="259045"/>
    <xdr:sp macro="" textlink="">
      <xdr:nvSpPr>
        <xdr:cNvPr id="426" name="普通建設事業費 （ うち新規整備　）該当値テキスト"/>
        <xdr:cNvSpPr txBox="1"/>
      </xdr:nvSpPr>
      <xdr:spPr>
        <a:xfrm>
          <a:off x="10528300" y="1331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46823</xdr:rowOff>
    </xdr:from>
    <xdr:to>
      <xdr:col>50</xdr:col>
      <xdr:colOff>165100</xdr:colOff>
      <xdr:row>75</xdr:row>
      <xdr:rowOff>148423</xdr:rowOff>
    </xdr:to>
    <xdr:sp macro="" textlink="">
      <xdr:nvSpPr>
        <xdr:cNvPr id="427" name="楕円 426"/>
        <xdr:cNvSpPr/>
      </xdr:nvSpPr>
      <xdr:spPr>
        <a:xfrm>
          <a:off x="9588500" y="129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164950</xdr:rowOff>
    </xdr:from>
    <xdr:ext cx="599010" cy="259045"/>
    <xdr:sp macro="" textlink="">
      <xdr:nvSpPr>
        <xdr:cNvPr id="428" name="テキスト ボックス 427"/>
        <xdr:cNvSpPr txBox="1"/>
      </xdr:nvSpPr>
      <xdr:spPr>
        <a:xfrm>
          <a:off x="9339795" y="1268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106505</xdr:rowOff>
    </xdr:from>
    <xdr:to>
      <xdr:col>46</xdr:col>
      <xdr:colOff>38100</xdr:colOff>
      <xdr:row>77</xdr:row>
      <xdr:rowOff>36655</xdr:rowOff>
    </xdr:to>
    <xdr:sp macro="" textlink="">
      <xdr:nvSpPr>
        <xdr:cNvPr id="429" name="楕円 428"/>
        <xdr:cNvSpPr/>
      </xdr:nvSpPr>
      <xdr:spPr>
        <a:xfrm>
          <a:off x="8699500" y="131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53181</xdr:rowOff>
    </xdr:from>
    <xdr:ext cx="599010" cy="259045"/>
    <xdr:sp macro="" textlink="">
      <xdr:nvSpPr>
        <xdr:cNvPr id="430" name="テキスト ボックス 429"/>
        <xdr:cNvSpPr txBox="1"/>
      </xdr:nvSpPr>
      <xdr:spPr>
        <a:xfrm>
          <a:off x="8450795" y="129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104245</xdr:rowOff>
    </xdr:from>
    <xdr:to>
      <xdr:col>41</xdr:col>
      <xdr:colOff>101600</xdr:colOff>
      <xdr:row>72</xdr:row>
      <xdr:rowOff>34395</xdr:rowOff>
    </xdr:to>
    <xdr:sp macro="" textlink="">
      <xdr:nvSpPr>
        <xdr:cNvPr id="431" name="楕円 430"/>
        <xdr:cNvSpPr/>
      </xdr:nvSpPr>
      <xdr:spPr>
        <a:xfrm>
          <a:off x="7810500" y="122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50922</xdr:rowOff>
    </xdr:from>
    <xdr:ext cx="690189" cy="259045"/>
    <xdr:sp macro="" textlink="">
      <xdr:nvSpPr>
        <xdr:cNvPr id="432" name="テキスト ボックス 431"/>
        <xdr:cNvSpPr txBox="1"/>
      </xdr:nvSpPr>
      <xdr:spPr>
        <a:xfrm>
          <a:off x="7516205" y="1205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25795</xdr:rowOff>
    </xdr:from>
    <xdr:to>
      <xdr:col>36</xdr:col>
      <xdr:colOff>165100</xdr:colOff>
      <xdr:row>75</xdr:row>
      <xdr:rowOff>127395</xdr:rowOff>
    </xdr:to>
    <xdr:sp macro="" textlink="">
      <xdr:nvSpPr>
        <xdr:cNvPr id="433" name="楕円 432"/>
        <xdr:cNvSpPr/>
      </xdr:nvSpPr>
      <xdr:spPr>
        <a:xfrm>
          <a:off x="6921500" y="12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143922</xdr:rowOff>
    </xdr:from>
    <xdr:ext cx="599010" cy="259045"/>
    <xdr:sp macro="" textlink="">
      <xdr:nvSpPr>
        <xdr:cNvPr id="434" name="テキスト ボックス 433"/>
        <xdr:cNvSpPr txBox="1"/>
      </xdr:nvSpPr>
      <xdr:spPr>
        <a:xfrm>
          <a:off x="6672795" y="1265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143952</xdr:rowOff>
    </xdr:from>
    <xdr:to>
      <xdr:col>55</xdr:col>
      <xdr:colOff>0</xdr:colOff>
      <xdr:row>98</xdr:row>
      <xdr:rowOff>35922</xdr:rowOff>
    </xdr:to>
    <xdr:cxnSp macro="">
      <xdr:nvCxnSpPr>
        <xdr:cNvPr id="461" name="直線コネクタ 460"/>
        <xdr:cNvCxnSpPr/>
      </xdr:nvCxnSpPr>
      <xdr:spPr>
        <a:xfrm flipV="1">
          <a:off x="9639300" y="16603152"/>
          <a:ext cx="8382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35922</xdr:rowOff>
    </xdr:from>
    <xdr:to>
      <xdr:col>50</xdr:col>
      <xdr:colOff>114300</xdr:colOff>
      <xdr:row>98</xdr:row>
      <xdr:rowOff>47295</xdr:rowOff>
    </xdr:to>
    <xdr:cxnSp macro="">
      <xdr:nvCxnSpPr>
        <xdr:cNvPr id="464" name="直線コネクタ 463"/>
        <xdr:cNvCxnSpPr/>
      </xdr:nvCxnSpPr>
      <xdr:spPr>
        <a:xfrm flipV="1">
          <a:off x="8750300" y="16838022"/>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30590</xdr:rowOff>
    </xdr:from>
    <xdr:to>
      <xdr:col>45</xdr:col>
      <xdr:colOff>177800</xdr:colOff>
      <xdr:row>98</xdr:row>
      <xdr:rowOff>47295</xdr:rowOff>
    </xdr:to>
    <xdr:cxnSp macro="">
      <xdr:nvCxnSpPr>
        <xdr:cNvPr id="467" name="直線コネクタ 466"/>
        <xdr:cNvCxnSpPr/>
      </xdr:nvCxnSpPr>
      <xdr:spPr>
        <a:xfrm>
          <a:off x="7861300" y="16832690"/>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82065</xdr:rowOff>
    </xdr:from>
    <xdr:to>
      <xdr:col>41</xdr:col>
      <xdr:colOff>50800</xdr:colOff>
      <xdr:row>98</xdr:row>
      <xdr:rowOff>30590</xdr:rowOff>
    </xdr:to>
    <xdr:cxnSp macro="">
      <xdr:nvCxnSpPr>
        <xdr:cNvPr id="470" name="直線コネクタ 469"/>
        <xdr:cNvCxnSpPr/>
      </xdr:nvCxnSpPr>
      <xdr:spPr>
        <a:xfrm>
          <a:off x="6972300" y="16712715"/>
          <a:ext cx="889000" cy="1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2" name="テキスト ボックス 471"/>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3" name="フローチャート: 判断 472"/>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4" name="テキスト ボックス 473"/>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93152</xdr:rowOff>
    </xdr:from>
    <xdr:to>
      <xdr:col>55</xdr:col>
      <xdr:colOff>50800</xdr:colOff>
      <xdr:row>97</xdr:row>
      <xdr:rowOff>23302</xdr:rowOff>
    </xdr:to>
    <xdr:sp macro="" textlink="">
      <xdr:nvSpPr>
        <xdr:cNvPr id="480" name="楕円 479"/>
        <xdr:cNvSpPr/>
      </xdr:nvSpPr>
      <xdr:spPr>
        <a:xfrm>
          <a:off x="104267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116029</xdr:rowOff>
    </xdr:from>
    <xdr:ext cx="599010" cy="259045"/>
    <xdr:sp macro="" textlink="">
      <xdr:nvSpPr>
        <xdr:cNvPr id="481" name="普通建設事業費 （ うち更新整備　）該当値テキスト"/>
        <xdr:cNvSpPr txBox="1"/>
      </xdr:nvSpPr>
      <xdr:spPr>
        <a:xfrm>
          <a:off x="10528300" y="1640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156572</xdr:rowOff>
    </xdr:from>
    <xdr:to>
      <xdr:col>50</xdr:col>
      <xdr:colOff>165100</xdr:colOff>
      <xdr:row>98</xdr:row>
      <xdr:rowOff>86722</xdr:rowOff>
    </xdr:to>
    <xdr:sp macro="" textlink="">
      <xdr:nvSpPr>
        <xdr:cNvPr id="482" name="楕円 481"/>
        <xdr:cNvSpPr/>
      </xdr:nvSpPr>
      <xdr:spPr>
        <a:xfrm>
          <a:off x="9588500" y="16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103249</xdr:rowOff>
    </xdr:from>
    <xdr:ext cx="599010" cy="259045"/>
    <xdr:sp macro="" textlink="">
      <xdr:nvSpPr>
        <xdr:cNvPr id="483" name="テキスト ボックス 482"/>
        <xdr:cNvSpPr txBox="1"/>
      </xdr:nvSpPr>
      <xdr:spPr>
        <a:xfrm>
          <a:off x="9339795" y="1656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167945</xdr:rowOff>
    </xdr:from>
    <xdr:to>
      <xdr:col>46</xdr:col>
      <xdr:colOff>38100</xdr:colOff>
      <xdr:row>98</xdr:row>
      <xdr:rowOff>98095</xdr:rowOff>
    </xdr:to>
    <xdr:sp macro="" textlink="">
      <xdr:nvSpPr>
        <xdr:cNvPr id="484" name="楕円 483"/>
        <xdr:cNvSpPr/>
      </xdr:nvSpPr>
      <xdr:spPr>
        <a:xfrm>
          <a:off x="8699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114622</xdr:rowOff>
    </xdr:from>
    <xdr:ext cx="599010" cy="259045"/>
    <xdr:sp macro="" textlink="">
      <xdr:nvSpPr>
        <xdr:cNvPr id="485" name="テキスト ボックス 484"/>
        <xdr:cNvSpPr txBox="1"/>
      </xdr:nvSpPr>
      <xdr:spPr>
        <a:xfrm>
          <a:off x="8450795" y="165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151240</xdr:rowOff>
    </xdr:from>
    <xdr:to>
      <xdr:col>41</xdr:col>
      <xdr:colOff>101600</xdr:colOff>
      <xdr:row>98</xdr:row>
      <xdr:rowOff>81390</xdr:rowOff>
    </xdr:to>
    <xdr:sp macro="" textlink="">
      <xdr:nvSpPr>
        <xdr:cNvPr id="486" name="楕円 485"/>
        <xdr:cNvSpPr/>
      </xdr:nvSpPr>
      <xdr:spPr>
        <a:xfrm>
          <a:off x="7810500" y="167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97917</xdr:rowOff>
    </xdr:from>
    <xdr:ext cx="599010" cy="259045"/>
    <xdr:sp macro="" textlink="">
      <xdr:nvSpPr>
        <xdr:cNvPr id="487" name="テキスト ボックス 486"/>
        <xdr:cNvSpPr txBox="1"/>
      </xdr:nvSpPr>
      <xdr:spPr>
        <a:xfrm>
          <a:off x="7561795" y="165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31265</xdr:rowOff>
    </xdr:from>
    <xdr:to>
      <xdr:col>36</xdr:col>
      <xdr:colOff>165100</xdr:colOff>
      <xdr:row>97</xdr:row>
      <xdr:rowOff>132865</xdr:rowOff>
    </xdr:to>
    <xdr:sp macro="" textlink="">
      <xdr:nvSpPr>
        <xdr:cNvPr id="488" name="楕円 487"/>
        <xdr:cNvSpPr/>
      </xdr:nvSpPr>
      <xdr:spPr>
        <a:xfrm>
          <a:off x="6921500" y="166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149392</xdr:rowOff>
    </xdr:from>
    <xdr:ext cx="599010" cy="259045"/>
    <xdr:sp macro="" textlink="">
      <xdr:nvSpPr>
        <xdr:cNvPr id="489" name="テキスト ボックス 488"/>
        <xdr:cNvSpPr txBox="1"/>
      </xdr:nvSpPr>
      <xdr:spPr>
        <a:xfrm>
          <a:off x="6672795" y="164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147831</xdr:rowOff>
    </xdr:from>
    <xdr:to>
      <xdr:col>85</xdr:col>
      <xdr:colOff>126364</xdr:colOff>
      <xdr:row>38</xdr:row>
      <xdr:rowOff>139700</xdr:rowOff>
    </xdr:to>
    <xdr:cxnSp macro="">
      <xdr:nvCxnSpPr>
        <xdr:cNvPr id="511" name="直線コネクタ 510"/>
        <xdr:cNvCxnSpPr/>
      </xdr:nvCxnSpPr>
      <xdr:spPr>
        <a:xfrm flipV="1">
          <a:off x="16317595" y="6148581"/>
          <a:ext cx="1269" cy="50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156946</xdr:rowOff>
    </xdr:from>
    <xdr:ext cx="249299" cy="259045"/>
    <xdr:sp macro="" textlink="">
      <xdr:nvSpPr>
        <xdr:cNvPr id="512" name="災害復旧事業費最小値テキスト"/>
        <xdr:cNvSpPr txBox="1"/>
      </xdr:nvSpPr>
      <xdr:spPr>
        <a:xfrm>
          <a:off x="16370300" y="6672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94508</xdr:rowOff>
    </xdr:from>
    <xdr:ext cx="599010" cy="259045"/>
    <xdr:sp macro="" textlink="">
      <xdr:nvSpPr>
        <xdr:cNvPr id="514" name="災害復旧事業費最大値テキスト"/>
        <xdr:cNvSpPr txBox="1"/>
      </xdr:nvSpPr>
      <xdr:spPr>
        <a:xfrm>
          <a:off x="16370300" y="592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147831</xdr:rowOff>
    </xdr:from>
    <xdr:to>
      <xdr:col>86</xdr:col>
      <xdr:colOff>25400</xdr:colOff>
      <xdr:row>35</xdr:row>
      <xdr:rowOff>147831</xdr:rowOff>
    </xdr:to>
    <xdr:cxnSp macro="">
      <xdr:nvCxnSpPr>
        <xdr:cNvPr id="515" name="直線コネクタ 514"/>
        <xdr:cNvCxnSpPr/>
      </xdr:nvCxnSpPr>
      <xdr:spPr>
        <a:xfrm>
          <a:off x="16230600" y="614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147831</xdr:rowOff>
    </xdr:from>
    <xdr:to>
      <xdr:col>85</xdr:col>
      <xdr:colOff>127000</xdr:colOff>
      <xdr:row>38</xdr:row>
      <xdr:rowOff>32313</xdr:rowOff>
    </xdr:to>
    <xdr:cxnSp macro="">
      <xdr:nvCxnSpPr>
        <xdr:cNvPr id="516" name="直線コネクタ 515"/>
        <xdr:cNvCxnSpPr/>
      </xdr:nvCxnSpPr>
      <xdr:spPr>
        <a:xfrm flipV="1">
          <a:off x="15481300" y="6148581"/>
          <a:ext cx="8382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29946</xdr:rowOff>
    </xdr:from>
    <xdr:ext cx="534377" cy="259045"/>
    <xdr:sp macro="" textlink="">
      <xdr:nvSpPr>
        <xdr:cNvPr id="517" name="災害復旧事業費平均値テキスト"/>
        <xdr:cNvSpPr txBox="1"/>
      </xdr:nvSpPr>
      <xdr:spPr>
        <a:xfrm>
          <a:off x="16370300" y="65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51519</xdr:rowOff>
    </xdr:from>
    <xdr:to>
      <xdr:col>85</xdr:col>
      <xdr:colOff>177800</xdr:colOff>
      <xdr:row>38</xdr:row>
      <xdr:rowOff>153119</xdr:rowOff>
    </xdr:to>
    <xdr:sp macro="" textlink="">
      <xdr:nvSpPr>
        <xdr:cNvPr id="518" name="フローチャート: 判断 517"/>
        <xdr:cNvSpPr/>
      </xdr:nvSpPr>
      <xdr:spPr>
        <a:xfrm>
          <a:off x="162687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21985</xdr:rowOff>
    </xdr:from>
    <xdr:to>
      <xdr:col>81</xdr:col>
      <xdr:colOff>50800</xdr:colOff>
      <xdr:row>38</xdr:row>
      <xdr:rowOff>32313</xdr:rowOff>
    </xdr:to>
    <xdr:cxnSp macro="">
      <xdr:nvCxnSpPr>
        <xdr:cNvPr id="519" name="直線コネクタ 518"/>
        <xdr:cNvCxnSpPr/>
      </xdr:nvCxnSpPr>
      <xdr:spPr>
        <a:xfrm>
          <a:off x="14592300" y="6537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53959</xdr:rowOff>
    </xdr:from>
    <xdr:to>
      <xdr:col>81</xdr:col>
      <xdr:colOff>101600</xdr:colOff>
      <xdr:row>38</xdr:row>
      <xdr:rowOff>155559</xdr:rowOff>
    </xdr:to>
    <xdr:sp macro="" textlink="">
      <xdr:nvSpPr>
        <xdr:cNvPr id="520" name="フローチャート: 判断 519"/>
        <xdr:cNvSpPr/>
      </xdr:nvSpPr>
      <xdr:spPr>
        <a:xfrm>
          <a:off x="15430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146686</xdr:rowOff>
    </xdr:from>
    <xdr:ext cx="534377" cy="259045"/>
    <xdr:sp macro="" textlink="">
      <xdr:nvSpPr>
        <xdr:cNvPr id="521" name="テキスト ボックス 520"/>
        <xdr:cNvSpPr txBox="1"/>
      </xdr:nvSpPr>
      <xdr:spPr>
        <a:xfrm>
          <a:off x="15214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152664</xdr:rowOff>
    </xdr:from>
    <xdr:to>
      <xdr:col>76</xdr:col>
      <xdr:colOff>114300</xdr:colOff>
      <xdr:row>38</xdr:row>
      <xdr:rowOff>21985</xdr:rowOff>
    </xdr:to>
    <xdr:cxnSp macro="">
      <xdr:nvCxnSpPr>
        <xdr:cNvPr id="522" name="直線コネクタ 521"/>
        <xdr:cNvCxnSpPr/>
      </xdr:nvCxnSpPr>
      <xdr:spPr>
        <a:xfrm>
          <a:off x="13703300" y="5296164"/>
          <a:ext cx="889000" cy="12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63953</xdr:rowOff>
    </xdr:from>
    <xdr:to>
      <xdr:col>76</xdr:col>
      <xdr:colOff>165100</xdr:colOff>
      <xdr:row>38</xdr:row>
      <xdr:rowOff>165553</xdr:rowOff>
    </xdr:to>
    <xdr:sp macro="" textlink="">
      <xdr:nvSpPr>
        <xdr:cNvPr id="523" name="フローチャート: 判断 522"/>
        <xdr:cNvSpPr/>
      </xdr:nvSpPr>
      <xdr:spPr>
        <a:xfrm>
          <a:off x="14541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156680</xdr:rowOff>
    </xdr:from>
    <xdr:ext cx="534377" cy="259045"/>
    <xdr:sp macro="" textlink="">
      <xdr:nvSpPr>
        <xdr:cNvPr id="524" name="テキスト ボックス 523"/>
        <xdr:cNvSpPr txBox="1"/>
      </xdr:nvSpPr>
      <xdr:spPr>
        <a:xfrm>
          <a:off x="14325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2725</xdr:rowOff>
    </xdr:from>
    <xdr:to>
      <xdr:col>71</xdr:col>
      <xdr:colOff>177800</xdr:colOff>
      <xdr:row>30</xdr:row>
      <xdr:rowOff>152664</xdr:rowOff>
    </xdr:to>
    <xdr:cxnSp macro="">
      <xdr:nvCxnSpPr>
        <xdr:cNvPr id="525" name="直線コネクタ 524"/>
        <xdr:cNvCxnSpPr/>
      </xdr:nvCxnSpPr>
      <xdr:spPr>
        <a:xfrm>
          <a:off x="12814300" y="5146225"/>
          <a:ext cx="889000" cy="14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55673</xdr:rowOff>
    </xdr:from>
    <xdr:to>
      <xdr:col>72</xdr:col>
      <xdr:colOff>38100</xdr:colOff>
      <xdr:row>38</xdr:row>
      <xdr:rowOff>157273</xdr:rowOff>
    </xdr:to>
    <xdr:sp macro="" textlink="">
      <xdr:nvSpPr>
        <xdr:cNvPr id="526" name="フローチャート: 判断 525"/>
        <xdr:cNvSpPr/>
      </xdr:nvSpPr>
      <xdr:spPr>
        <a:xfrm>
          <a:off x="13652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148400</xdr:rowOff>
    </xdr:from>
    <xdr:ext cx="534377" cy="259045"/>
    <xdr:sp macro="" textlink="">
      <xdr:nvSpPr>
        <xdr:cNvPr id="527" name="テキスト ボックス 526"/>
        <xdr:cNvSpPr txBox="1"/>
      </xdr:nvSpPr>
      <xdr:spPr>
        <a:xfrm>
          <a:off x="13436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47454</xdr:rowOff>
    </xdr:from>
    <xdr:to>
      <xdr:col>67</xdr:col>
      <xdr:colOff>101600</xdr:colOff>
      <xdr:row>38</xdr:row>
      <xdr:rowOff>149054</xdr:rowOff>
    </xdr:to>
    <xdr:sp macro="" textlink="">
      <xdr:nvSpPr>
        <xdr:cNvPr id="528" name="フローチャート: 判断 527"/>
        <xdr:cNvSpPr/>
      </xdr:nvSpPr>
      <xdr:spPr>
        <a:xfrm>
          <a:off x="12763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140181</xdr:rowOff>
    </xdr:from>
    <xdr:ext cx="534377" cy="259045"/>
    <xdr:sp macro="" textlink="">
      <xdr:nvSpPr>
        <xdr:cNvPr id="529" name="テキスト ボックス 528"/>
        <xdr:cNvSpPr txBox="1"/>
      </xdr:nvSpPr>
      <xdr:spPr>
        <a:xfrm>
          <a:off x="12547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97031</xdr:rowOff>
    </xdr:from>
    <xdr:to>
      <xdr:col>85</xdr:col>
      <xdr:colOff>177800</xdr:colOff>
      <xdr:row>36</xdr:row>
      <xdr:rowOff>27181</xdr:rowOff>
    </xdr:to>
    <xdr:sp macro="" textlink="">
      <xdr:nvSpPr>
        <xdr:cNvPr id="535" name="楕円 534"/>
        <xdr:cNvSpPr/>
      </xdr:nvSpPr>
      <xdr:spPr>
        <a:xfrm>
          <a:off x="162687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50058</xdr:rowOff>
    </xdr:from>
    <xdr:ext cx="599010" cy="259045"/>
    <xdr:sp macro="" textlink="">
      <xdr:nvSpPr>
        <xdr:cNvPr id="536" name="災害復旧事業費該当値テキスト"/>
        <xdr:cNvSpPr txBox="1"/>
      </xdr:nvSpPr>
      <xdr:spPr>
        <a:xfrm>
          <a:off x="16370300" y="605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152963</xdr:rowOff>
    </xdr:from>
    <xdr:to>
      <xdr:col>81</xdr:col>
      <xdr:colOff>101600</xdr:colOff>
      <xdr:row>38</xdr:row>
      <xdr:rowOff>83113</xdr:rowOff>
    </xdr:to>
    <xdr:sp macro="" textlink="">
      <xdr:nvSpPr>
        <xdr:cNvPr id="537" name="楕円 536"/>
        <xdr:cNvSpPr/>
      </xdr:nvSpPr>
      <xdr:spPr>
        <a:xfrm>
          <a:off x="15430500" y="6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99640</xdr:rowOff>
    </xdr:from>
    <xdr:ext cx="534377" cy="259045"/>
    <xdr:sp macro="" textlink="">
      <xdr:nvSpPr>
        <xdr:cNvPr id="538" name="テキスト ボックス 537"/>
        <xdr:cNvSpPr txBox="1"/>
      </xdr:nvSpPr>
      <xdr:spPr>
        <a:xfrm>
          <a:off x="15214111" y="6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142635</xdr:rowOff>
    </xdr:from>
    <xdr:to>
      <xdr:col>76</xdr:col>
      <xdr:colOff>165100</xdr:colOff>
      <xdr:row>38</xdr:row>
      <xdr:rowOff>72785</xdr:rowOff>
    </xdr:to>
    <xdr:sp macro="" textlink="">
      <xdr:nvSpPr>
        <xdr:cNvPr id="539" name="楕円 538"/>
        <xdr:cNvSpPr/>
      </xdr:nvSpPr>
      <xdr:spPr>
        <a:xfrm>
          <a:off x="14541500" y="64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89312</xdr:rowOff>
    </xdr:from>
    <xdr:ext cx="534377" cy="259045"/>
    <xdr:sp macro="" textlink="">
      <xdr:nvSpPr>
        <xdr:cNvPr id="540" name="テキスト ボックス 539"/>
        <xdr:cNvSpPr txBox="1"/>
      </xdr:nvSpPr>
      <xdr:spPr>
        <a:xfrm>
          <a:off x="14325111" y="62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101864</xdr:rowOff>
    </xdr:from>
    <xdr:to>
      <xdr:col>72</xdr:col>
      <xdr:colOff>38100</xdr:colOff>
      <xdr:row>31</xdr:row>
      <xdr:rowOff>32014</xdr:rowOff>
    </xdr:to>
    <xdr:sp macro="" textlink="">
      <xdr:nvSpPr>
        <xdr:cNvPr id="541" name="楕円 540"/>
        <xdr:cNvSpPr/>
      </xdr:nvSpPr>
      <xdr:spPr>
        <a:xfrm>
          <a:off x="13652500" y="5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48541</xdr:rowOff>
    </xdr:from>
    <xdr:ext cx="599010" cy="259045"/>
    <xdr:sp macro="" textlink="">
      <xdr:nvSpPr>
        <xdr:cNvPr id="542" name="テキスト ボックス 541"/>
        <xdr:cNvSpPr txBox="1"/>
      </xdr:nvSpPr>
      <xdr:spPr>
        <a:xfrm>
          <a:off x="13403795" y="502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123375</xdr:rowOff>
    </xdr:from>
    <xdr:to>
      <xdr:col>67</xdr:col>
      <xdr:colOff>101600</xdr:colOff>
      <xdr:row>30</xdr:row>
      <xdr:rowOff>53525</xdr:rowOff>
    </xdr:to>
    <xdr:sp macro="" textlink="">
      <xdr:nvSpPr>
        <xdr:cNvPr id="543" name="楕円 542"/>
        <xdr:cNvSpPr/>
      </xdr:nvSpPr>
      <xdr:spPr>
        <a:xfrm>
          <a:off x="12763500" y="50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70052</xdr:rowOff>
    </xdr:from>
    <xdr:ext cx="599010" cy="259045"/>
    <xdr:sp macro="" textlink="">
      <xdr:nvSpPr>
        <xdr:cNvPr id="544" name="テキスト ボックス 543"/>
        <xdr:cNvSpPr txBox="1"/>
      </xdr:nvSpPr>
      <xdr:spPr>
        <a:xfrm>
          <a:off x="12514795" y="487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8" name="テキスト ボックス 557"/>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0" name="テキスト ボックス 55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2" name="テキスト ボックス 56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1" name="フローチャート: 判断 580"/>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2" name="テキスト ボックス 581"/>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3" name="フローチャート: 判断 582"/>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4" name="テキスト ボックス 583"/>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3" name="直線コネクタ 622"/>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4"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5" name="直線コネクタ 624"/>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6"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7" name="直線コネクタ 626"/>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159738</xdr:rowOff>
    </xdr:from>
    <xdr:to>
      <xdr:col>85</xdr:col>
      <xdr:colOff>127000</xdr:colOff>
      <xdr:row>72</xdr:row>
      <xdr:rowOff>34681</xdr:rowOff>
    </xdr:to>
    <xdr:cxnSp macro="">
      <xdr:nvCxnSpPr>
        <xdr:cNvPr id="628" name="直線コネクタ 627"/>
        <xdr:cNvCxnSpPr/>
      </xdr:nvCxnSpPr>
      <xdr:spPr>
        <a:xfrm>
          <a:off x="15481300" y="12332688"/>
          <a:ext cx="8382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9"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30" name="フローチャート: 判断 629"/>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159738</xdr:rowOff>
    </xdr:from>
    <xdr:to>
      <xdr:col>81</xdr:col>
      <xdr:colOff>50800</xdr:colOff>
      <xdr:row>72</xdr:row>
      <xdr:rowOff>18959</xdr:rowOff>
    </xdr:to>
    <xdr:cxnSp macro="">
      <xdr:nvCxnSpPr>
        <xdr:cNvPr id="631" name="直線コネクタ 630"/>
        <xdr:cNvCxnSpPr/>
      </xdr:nvCxnSpPr>
      <xdr:spPr>
        <a:xfrm flipV="1">
          <a:off x="14592300" y="1233268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2" name="フローチャート: 判断 631"/>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33" name="テキスト ボックス 632"/>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39116</xdr:rowOff>
    </xdr:from>
    <xdr:to>
      <xdr:col>76</xdr:col>
      <xdr:colOff>114300</xdr:colOff>
      <xdr:row>72</xdr:row>
      <xdr:rowOff>18959</xdr:rowOff>
    </xdr:to>
    <xdr:cxnSp macro="">
      <xdr:nvCxnSpPr>
        <xdr:cNvPr id="634" name="直線コネクタ 633"/>
        <xdr:cNvCxnSpPr/>
      </xdr:nvCxnSpPr>
      <xdr:spPr>
        <a:xfrm>
          <a:off x="13703300" y="12212066"/>
          <a:ext cx="889000" cy="1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5" name="フローチャート: 判断 634"/>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6" name="テキスト ボックス 635"/>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39116</xdr:rowOff>
    </xdr:from>
    <xdr:to>
      <xdr:col>71</xdr:col>
      <xdr:colOff>177800</xdr:colOff>
      <xdr:row>71</xdr:row>
      <xdr:rowOff>52784</xdr:rowOff>
    </xdr:to>
    <xdr:cxnSp macro="">
      <xdr:nvCxnSpPr>
        <xdr:cNvPr id="637" name="直線コネクタ 636"/>
        <xdr:cNvCxnSpPr/>
      </xdr:nvCxnSpPr>
      <xdr:spPr>
        <a:xfrm flipV="1">
          <a:off x="12814300" y="12212066"/>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155331</xdr:rowOff>
    </xdr:from>
    <xdr:to>
      <xdr:col>85</xdr:col>
      <xdr:colOff>177800</xdr:colOff>
      <xdr:row>72</xdr:row>
      <xdr:rowOff>85481</xdr:rowOff>
    </xdr:to>
    <xdr:sp macro="" textlink="">
      <xdr:nvSpPr>
        <xdr:cNvPr id="647" name="楕円 646"/>
        <xdr:cNvSpPr/>
      </xdr:nvSpPr>
      <xdr:spPr>
        <a:xfrm>
          <a:off x="16268700" y="12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70258</xdr:rowOff>
    </xdr:from>
    <xdr:ext cx="599010" cy="259045"/>
    <xdr:sp macro="" textlink="">
      <xdr:nvSpPr>
        <xdr:cNvPr id="648" name="公債費該当値テキスト"/>
        <xdr:cNvSpPr txBox="1"/>
      </xdr:nvSpPr>
      <xdr:spPr>
        <a:xfrm>
          <a:off x="16370300" y="122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108938</xdr:rowOff>
    </xdr:from>
    <xdr:to>
      <xdr:col>81</xdr:col>
      <xdr:colOff>101600</xdr:colOff>
      <xdr:row>72</xdr:row>
      <xdr:rowOff>39088</xdr:rowOff>
    </xdr:to>
    <xdr:sp macro="" textlink="">
      <xdr:nvSpPr>
        <xdr:cNvPr id="649" name="楕円 648"/>
        <xdr:cNvSpPr/>
      </xdr:nvSpPr>
      <xdr:spPr>
        <a:xfrm>
          <a:off x="154305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55615</xdr:rowOff>
    </xdr:from>
    <xdr:ext cx="599010" cy="259045"/>
    <xdr:sp macro="" textlink="">
      <xdr:nvSpPr>
        <xdr:cNvPr id="650" name="テキスト ボックス 649"/>
        <xdr:cNvSpPr txBox="1"/>
      </xdr:nvSpPr>
      <xdr:spPr>
        <a:xfrm>
          <a:off x="15181795" y="120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139609</xdr:rowOff>
    </xdr:from>
    <xdr:to>
      <xdr:col>76</xdr:col>
      <xdr:colOff>165100</xdr:colOff>
      <xdr:row>72</xdr:row>
      <xdr:rowOff>69759</xdr:rowOff>
    </xdr:to>
    <xdr:sp macro="" textlink="">
      <xdr:nvSpPr>
        <xdr:cNvPr id="651" name="楕円 650"/>
        <xdr:cNvSpPr/>
      </xdr:nvSpPr>
      <xdr:spPr>
        <a:xfrm>
          <a:off x="14541500" y="123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86286</xdr:rowOff>
    </xdr:from>
    <xdr:ext cx="599010" cy="259045"/>
    <xdr:sp macro="" textlink="">
      <xdr:nvSpPr>
        <xdr:cNvPr id="652" name="テキスト ボックス 651"/>
        <xdr:cNvSpPr txBox="1"/>
      </xdr:nvSpPr>
      <xdr:spPr>
        <a:xfrm>
          <a:off x="14292795" y="1208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159766</xdr:rowOff>
    </xdr:from>
    <xdr:to>
      <xdr:col>72</xdr:col>
      <xdr:colOff>38100</xdr:colOff>
      <xdr:row>71</xdr:row>
      <xdr:rowOff>89916</xdr:rowOff>
    </xdr:to>
    <xdr:sp macro="" textlink="">
      <xdr:nvSpPr>
        <xdr:cNvPr id="653" name="楕円 652"/>
        <xdr:cNvSpPr/>
      </xdr:nvSpPr>
      <xdr:spPr>
        <a:xfrm>
          <a:off x="13652500" y="121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106443</xdr:rowOff>
    </xdr:from>
    <xdr:ext cx="599010" cy="259045"/>
    <xdr:sp macro="" textlink="">
      <xdr:nvSpPr>
        <xdr:cNvPr id="654" name="テキスト ボックス 653"/>
        <xdr:cNvSpPr txBox="1"/>
      </xdr:nvSpPr>
      <xdr:spPr>
        <a:xfrm>
          <a:off x="13403795" y="119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1984</xdr:rowOff>
    </xdr:from>
    <xdr:to>
      <xdr:col>67</xdr:col>
      <xdr:colOff>101600</xdr:colOff>
      <xdr:row>71</xdr:row>
      <xdr:rowOff>103584</xdr:rowOff>
    </xdr:to>
    <xdr:sp macro="" textlink="">
      <xdr:nvSpPr>
        <xdr:cNvPr id="655" name="楕円 654"/>
        <xdr:cNvSpPr/>
      </xdr:nvSpPr>
      <xdr:spPr>
        <a:xfrm>
          <a:off x="12763500" y="12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120111</xdr:rowOff>
    </xdr:from>
    <xdr:ext cx="599010" cy="259045"/>
    <xdr:sp macro="" textlink="">
      <xdr:nvSpPr>
        <xdr:cNvPr id="656" name="テキスト ボックス 655"/>
        <xdr:cNvSpPr txBox="1"/>
      </xdr:nvSpPr>
      <xdr:spPr>
        <a:xfrm>
          <a:off x="12514795" y="119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8" name="直線コネクタ 677"/>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9"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81"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2" name="直線コネクタ 681"/>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89007</xdr:rowOff>
    </xdr:from>
    <xdr:to>
      <xdr:col>85</xdr:col>
      <xdr:colOff>127000</xdr:colOff>
      <xdr:row>98</xdr:row>
      <xdr:rowOff>137851</xdr:rowOff>
    </xdr:to>
    <xdr:cxnSp macro="">
      <xdr:nvCxnSpPr>
        <xdr:cNvPr id="683" name="直線コネクタ 682"/>
        <xdr:cNvCxnSpPr/>
      </xdr:nvCxnSpPr>
      <xdr:spPr>
        <a:xfrm>
          <a:off x="15481300" y="16719657"/>
          <a:ext cx="8382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4"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5" name="フローチャート: 判断 684"/>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89007</xdr:rowOff>
    </xdr:from>
    <xdr:to>
      <xdr:col>81</xdr:col>
      <xdr:colOff>50800</xdr:colOff>
      <xdr:row>98</xdr:row>
      <xdr:rowOff>137999</xdr:rowOff>
    </xdr:to>
    <xdr:cxnSp macro="">
      <xdr:nvCxnSpPr>
        <xdr:cNvPr id="686" name="直線コネクタ 685"/>
        <xdr:cNvCxnSpPr/>
      </xdr:nvCxnSpPr>
      <xdr:spPr>
        <a:xfrm flipV="1">
          <a:off x="14592300" y="16719657"/>
          <a:ext cx="889000" cy="2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7" name="フローチャート: 判断 686"/>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8" name="テキスト ボックス 687"/>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137999</xdr:rowOff>
    </xdr:from>
    <xdr:to>
      <xdr:col>76</xdr:col>
      <xdr:colOff>114300</xdr:colOff>
      <xdr:row>98</xdr:row>
      <xdr:rowOff>138435</xdr:rowOff>
    </xdr:to>
    <xdr:cxnSp macro="">
      <xdr:nvCxnSpPr>
        <xdr:cNvPr id="689" name="直線コネクタ 688"/>
        <xdr:cNvCxnSpPr/>
      </xdr:nvCxnSpPr>
      <xdr:spPr>
        <a:xfrm flipV="1">
          <a:off x="13703300" y="1694009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90" name="フローチャート: 判断 689"/>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91" name="テキスト ボックス 690"/>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136313</xdr:rowOff>
    </xdr:from>
    <xdr:to>
      <xdr:col>71</xdr:col>
      <xdr:colOff>177800</xdr:colOff>
      <xdr:row>98</xdr:row>
      <xdr:rowOff>138435</xdr:rowOff>
    </xdr:to>
    <xdr:cxnSp macro="">
      <xdr:nvCxnSpPr>
        <xdr:cNvPr id="692" name="直線コネクタ 691"/>
        <xdr:cNvCxnSpPr/>
      </xdr:nvCxnSpPr>
      <xdr:spPr>
        <a:xfrm>
          <a:off x="12814300" y="1693841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3" name="フローチャート: 判断 692"/>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170699</xdr:rowOff>
    </xdr:from>
    <xdr:ext cx="534377" cy="259045"/>
    <xdr:sp macro="" textlink="">
      <xdr:nvSpPr>
        <xdr:cNvPr id="694" name="テキスト ボックス 693"/>
        <xdr:cNvSpPr txBox="1"/>
      </xdr:nvSpPr>
      <xdr:spPr>
        <a:xfrm>
          <a:off x="13436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58716</xdr:rowOff>
    </xdr:from>
    <xdr:to>
      <xdr:col>67</xdr:col>
      <xdr:colOff>101600</xdr:colOff>
      <xdr:row>98</xdr:row>
      <xdr:rowOff>160316</xdr:rowOff>
    </xdr:to>
    <xdr:sp macro="" textlink="">
      <xdr:nvSpPr>
        <xdr:cNvPr id="695" name="フローチャート: 判断 694"/>
        <xdr:cNvSpPr/>
      </xdr:nvSpPr>
      <xdr:spPr>
        <a:xfrm>
          <a:off x="12763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5393</xdr:rowOff>
    </xdr:from>
    <xdr:ext cx="534377" cy="259045"/>
    <xdr:sp macro="" textlink="">
      <xdr:nvSpPr>
        <xdr:cNvPr id="696" name="テキスト ボックス 695"/>
        <xdr:cNvSpPr txBox="1"/>
      </xdr:nvSpPr>
      <xdr:spPr>
        <a:xfrm>
          <a:off x="12547111" y="166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87051</xdr:rowOff>
    </xdr:from>
    <xdr:to>
      <xdr:col>85</xdr:col>
      <xdr:colOff>177800</xdr:colOff>
      <xdr:row>99</xdr:row>
      <xdr:rowOff>17201</xdr:rowOff>
    </xdr:to>
    <xdr:sp macro="" textlink="">
      <xdr:nvSpPr>
        <xdr:cNvPr id="702" name="楕円 701"/>
        <xdr:cNvSpPr/>
      </xdr:nvSpPr>
      <xdr:spPr>
        <a:xfrm>
          <a:off x="16268700" y="1688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469744" cy="259045"/>
    <xdr:sp macro="" textlink="">
      <xdr:nvSpPr>
        <xdr:cNvPr id="703" name="積立金該当値テキスト"/>
        <xdr:cNvSpPr txBox="1"/>
      </xdr:nvSpPr>
      <xdr:spPr>
        <a:xfrm>
          <a:off x="16370300" y="168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38207</xdr:rowOff>
    </xdr:from>
    <xdr:to>
      <xdr:col>81</xdr:col>
      <xdr:colOff>101600</xdr:colOff>
      <xdr:row>97</xdr:row>
      <xdr:rowOff>139807</xdr:rowOff>
    </xdr:to>
    <xdr:sp macro="" textlink="">
      <xdr:nvSpPr>
        <xdr:cNvPr id="704" name="楕円 703"/>
        <xdr:cNvSpPr/>
      </xdr:nvSpPr>
      <xdr:spPr>
        <a:xfrm>
          <a:off x="15430500" y="166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156334</xdr:rowOff>
    </xdr:from>
    <xdr:ext cx="599010" cy="259045"/>
    <xdr:sp macro="" textlink="">
      <xdr:nvSpPr>
        <xdr:cNvPr id="705" name="テキスト ボックス 704"/>
        <xdr:cNvSpPr txBox="1"/>
      </xdr:nvSpPr>
      <xdr:spPr>
        <a:xfrm>
          <a:off x="15181795" y="1644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87199</xdr:rowOff>
    </xdr:from>
    <xdr:to>
      <xdr:col>76</xdr:col>
      <xdr:colOff>165100</xdr:colOff>
      <xdr:row>99</xdr:row>
      <xdr:rowOff>17349</xdr:rowOff>
    </xdr:to>
    <xdr:sp macro="" textlink="">
      <xdr:nvSpPr>
        <xdr:cNvPr id="706" name="楕円 705"/>
        <xdr:cNvSpPr/>
      </xdr:nvSpPr>
      <xdr:spPr>
        <a:xfrm>
          <a:off x="14541500" y="168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8476</xdr:rowOff>
    </xdr:from>
    <xdr:ext cx="469744" cy="259045"/>
    <xdr:sp macro="" textlink="">
      <xdr:nvSpPr>
        <xdr:cNvPr id="707" name="テキスト ボックス 706"/>
        <xdr:cNvSpPr txBox="1"/>
      </xdr:nvSpPr>
      <xdr:spPr>
        <a:xfrm>
          <a:off x="14357428" y="1698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87635</xdr:rowOff>
    </xdr:from>
    <xdr:to>
      <xdr:col>72</xdr:col>
      <xdr:colOff>38100</xdr:colOff>
      <xdr:row>99</xdr:row>
      <xdr:rowOff>17785</xdr:rowOff>
    </xdr:to>
    <xdr:sp macro="" textlink="">
      <xdr:nvSpPr>
        <xdr:cNvPr id="708" name="楕円 707"/>
        <xdr:cNvSpPr/>
      </xdr:nvSpPr>
      <xdr:spPr>
        <a:xfrm>
          <a:off x="13652500" y="168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8912</xdr:rowOff>
    </xdr:from>
    <xdr:ext cx="469744" cy="259045"/>
    <xdr:sp macro="" textlink="">
      <xdr:nvSpPr>
        <xdr:cNvPr id="709" name="テキスト ボックス 708"/>
        <xdr:cNvSpPr txBox="1"/>
      </xdr:nvSpPr>
      <xdr:spPr>
        <a:xfrm>
          <a:off x="13468428" y="1698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85513</xdr:rowOff>
    </xdr:from>
    <xdr:to>
      <xdr:col>67</xdr:col>
      <xdr:colOff>101600</xdr:colOff>
      <xdr:row>99</xdr:row>
      <xdr:rowOff>15663</xdr:rowOff>
    </xdr:to>
    <xdr:sp macro="" textlink="">
      <xdr:nvSpPr>
        <xdr:cNvPr id="710" name="楕円 709"/>
        <xdr:cNvSpPr/>
      </xdr:nvSpPr>
      <xdr:spPr>
        <a:xfrm>
          <a:off x="12763500" y="168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6790</xdr:rowOff>
    </xdr:from>
    <xdr:ext cx="469744" cy="259045"/>
    <xdr:sp macro="" textlink="">
      <xdr:nvSpPr>
        <xdr:cNvPr id="711" name="テキスト ボックス 710"/>
        <xdr:cNvSpPr txBox="1"/>
      </xdr:nvSpPr>
      <xdr:spPr>
        <a:xfrm>
          <a:off x="12579428" y="1698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3" name="直線コネクタ 732"/>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6"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7" name="直線コネクタ 736"/>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9"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40" name="フローチャート: 判断 739"/>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2" name="フローチャート: 判断 741"/>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43" name="テキスト ボックス 742"/>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5" name="フローチャート: 判断 744"/>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6" name="テキスト ボックス 745"/>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48" name="フローチャート: 判断 747"/>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49" name="テキスト ボックス 748"/>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0" name="フローチャート: 判断 749"/>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1" name="テキスト ボックス 750"/>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8"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8" name="直線コネクタ 787"/>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91"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2" name="直線コネクタ 791"/>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4"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5" name="フローチャート: 判断 794"/>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7" name="フローチャート: 判断 796"/>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8" name="テキスト ボックス 797"/>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800" name="フローチャート: 判断 799"/>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801" name="テキスト ボックス 800"/>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3" name="フローチャート: 判断 802"/>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804" name="テキスト ボックス 803"/>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3266</xdr:rowOff>
    </xdr:from>
    <xdr:to>
      <xdr:col>98</xdr:col>
      <xdr:colOff>38100</xdr:colOff>
      <xdr:row>56</xdr:row>
      <xdr:rowOff>104866</xdr:rowOff>
    </xdr:to>
    <xdr:sp macro="" textlink="">
      <xdr:nvSpPr>
        <xdr:cNvPr id="805" name="フローチャート: 判断 804"/>
        <xdr:cNvSpPr/>
      </xdr:nvSpPr>
      <xdr:spPr>
        <a:xfrm>
          <a:off x="18605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121393</xdr:rowOff>
    </xdr:from>
    <xdr:ext cx="469744" cy="259045"/>
    <xdr:sp macro="" textlink="">
      <xdr:nvSpPr>
        <xdr:cNvPr id="806" name="テキスト ボックス 805"/>
        <xdr:cNvSpPr txBox="1"/>
      </xdr:nvSpPr>
      <xdr:spPr>
        <a:xfrm>
          <a:off x="18421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5" name="テキスト ボックス 834"/>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7" name="テキスト ボックス 836"/>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7" name="直線コネクタ 846"/>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8"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9" name="直線コネクタ 848"/>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50"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51" name="直線コネクタ 850"/>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120145</xdr:rowOff>
    </xdr:from>
    <xdr:to>
      <xdr:col>116</xdr:col>
      <xdr:colOff>63500</xdr:colOff>
      <xdr:row>75</xdr:row>
      <xdr:rowOff>122398</xdr:rowOff>
    </xdr:to>
    <xdr:cxnSp macro="">
      <xdr:nvCxnSpPr>
        <xdr:cNvPr id="852" name="直線コネクタ 851"/>
        <xdr:cNvCxnSpPr/>
      </xdr:nvCxnSpPr>
      <xdr:spPr>
        <a:xfrm>
          <a:off x="21323300" y="12978895"/>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53"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4" name="フローチャート: 判断 853"/>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156039</xdr:rowOff>
    </xdr:from>
    <xdr:to>
      <xdr:col>111</xdr:col>
      <xdr:colOff>177800</xdr:colOff>
      <xdr:row>75</xdr:row>
      <xdr:rowOff>120145</xdr:rowOff>
    </xdr:to>
    <xdr:cxnSp macro="">
      <xdr:nvCxnSpPr>
        <xdr:cNvPr id="855" name="直線コネクタ 854"/>
        <xdr:cNvCxnSpPr/>
      </xdr:nvCxnSpPr>
      <xdr:spPr>
        <a:xfrm>
          <a:off x="20434300" y="12671889"/>
          <a:ext cx="889000" cy="3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6" name="フローチャート: 判断 855"/>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57" name="テキスト ボックス 856"/>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156039</xdr:rowOff>
    </xdr:from>
    <xdr:to>
      <xdr:col>107</xdr:col>
      <xdr:colOff>50800</xdr:colOff>
      <xdr:row>75</xdr:row>
      <xdr:rowOff>133443</xdr:rowOff>
    </xdr:to>
    <xdr:cxnSp macro="">
      <xdr:nvCxnSpPr>
        <xdr:cNvPr id="858" name="直線コネクタ 857"/>
        <xdr:cNvCxnSpPr/>
      </xdr:nvCxnSpPr>
      <xdr:spPr>
        <a:xfrm flipV="1">
          <a:off x="19545300" y="12671889"/>
          <a:ext cx="889000" cy="3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9" name="フローチャート: 判断 858"/>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60" name="テキスト ボックス 859"/>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45451</xdr:rowOff>
    </xdr:from>
    <xdr:to>
      <xdr:col>102</xdr:col>
      <xdr:colOff>114300</xdr:colOff>
      <xdr:row>75</xdr:row>
      <xdr:rowOff>133443</xdr:rowOff>
    </xdr:to>
    <xdr:cxnSp macro="">
      <xdr:nvCxnSpPr>
        <xdr:cNvPr id="861" name="直線コネクタ 860"/>
        <xdr:cNvCxnSpPr/>
      </xdr:nvCxnSpPr>
      <xdr:spPr>
        <a:xfrm>
          <a:off x="18656300" y="12904201"/>
          <a:ext cx="889000" cy="8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2" name="フローチャート: 判断 861"/>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132092</xdr:rowOff>
    </xdr:from>
    <xdr:ext cx="599010" cy="259045"/>
    <xdr:sp macro="" textlink="">
      <xdr:nvSpPr>
        <xdr:cNvPr id="863" name="テキスト ボックス 862"/>
        <xdr:cNvSpPr txBox="1"/>
      </xdr:nvSpPr>
      <xdr:spPr>
        <a:xfrm>
          <a:off x="19245795" y="13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49299</xdr:rowOff>
    </xdr:from>
    <xdr:to>
      <xdr:col>98</xdr:col>
      <xdr:colOff>38100</xdr:colOff>
      <xdr:row>77</xdr:row>
      <xdr:rowOff>150899</xdr:rowOff>
    </xdr:to>
    <xdr:sp macro="" textlink="">
      <xdr:nvSpPr>
        <xdr:cNvPr id="864" name="フローチャート: 判断 863"/>
        <xdr:cNvSpPr/>
      </xdr:nvSpPr>
      <xdr:spPr>
        <a:xfrm>
          <a:off x="18605500" y="1325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142026</xdr:rowOff>
    </xdr:from>
    <xdr:ext cx="599010" cy="259045"/>
    <xdr:sp macro="" textlink="">
      <xdr:nvSpPr>
        <xdr:cNvPr id="865" name="テキスト ボックス 864"/>
        <xdr:cNvSpPr txBox="1"/>
      </xdr:nvSpPr>
      <xdr:spPr>
        <a:xfrm>
          <a:off x="18356795" y="133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71598</xdr:rowOff>
    </xdr:from>
    <xdr:to>
      <xdr:col>116</xdr:col>
      <xdr:colOff>114300</xdr:colOff>
      <xdr:row>76</xdr:row>
      <xdr:rowOff>1749</xdr:rowOff>
    </xdr:to>
    <xdr:sp macro="" textlink="">
      <xdr:nvSpPr>
        <xdr:cNvPr id="871" name="楕円 870"/>
        <xdr:cNvSpPr/>
      </xdr:nvSpPr>
      <xdr:spPr>
        <a:xfrm>
          <a:off x="22110700" y="12930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94475</xdr:rowOff>
    </xdr:from>
    <xdr:ext cx="599010" cy="259045"/>
    <xdr:sp macro="" textlink="">
      <xdr:nvSpPr>
        <xdr:cNvPr id="872" name="繰出金該当値テキスト"/>
        <xdr:cNvSpPr txBox="1"/>
      </xdr:nvSpPr>
      <xdr:spPr>
        <a:xfrm>
          <a:off x="22212300" y="127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69345</xdr:rowOff>
    </xdr:from>
    <xdr:to>
      <xdr:col>112</xdr:col>
      <xdr:colOff>38100</xdr:colOff>
      <xdr:row>75</xdr:row>
      <xdr:rowOff>170945</xdr:rowOff>
    </xdr:to>
    <xdr:sp macro="" textlink="">
      <xdr:nvSpPr>
        <xdr:cNvPr id="873" name="楕円 872"/>
        <xdr:cNvSpPr/>
      </xdr:nvSpPr>
      <xdr:spPr>
        <a:xfrm>
          <a:off x="21272500" y="129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16022</xdr:rowOff>
    </xdr:from>
    <xdr:ext cx="599010" cy="259045"/>
    <xdr:sp macro="" textlink="">
      <xdr:nvSpPr>
        <xdr:cNvPr id="874" name="テキスト ボックス 873"/>
        <xdr:cNvSpPr txBox="1"/>
      </xdr:nvSpPr>
      <xdr:spPr>
        <a:xfrm>
          <a:off x="21023795" y="1270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105239</xdr:rowOff>
    </xdr:from>
    <xdr:to>
      <xdr:col>107</xdr:col>
      <xdr:colOff>101600</xdr:colOff>
      <xdr:row>74</xdr:row>
      <xdr:rowOff>35389</xdr:rowOff>
    </xdr:to>
    <xdr:sp macro="" textlink="">
      <xdr:nvSpPr>
        <xdr:cNvPr id="875" name="楕円 874"/>
        <xdr:cNvSpPr/>
      </xdr:nvSpPr>
      <xdr:spPr>
        <a:xfrm>
          <a:off x="20383500" y="1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51916</xdr:rowOff>
    </xdr:from>
    <xdr:ext cx="599010" cy="259045"/>
    <xdr:sp macro="" textlink="">
      <xdr:nvSpPr>
        <xdr:cNvPr id="876" name="テキスト ボックス 875"/>
        <xdr:cNvSpPr txBox="1"/>
      </xdr:nvSpPr>
      <xdr:spPr>
        <a:xfrm>
          <a:off x="20134795" y="1239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82643</xdr:rowOff>
    </xdr:from>
    <xdr:to>
      <xdr:col>102</xdr:col>
      <xdr:colOff>165100</xdr:colOff>
      <xdr:row>76</xdr:row>
      <xdr:rowOff>12793</xdr:rowOff>
    </xdr:to>
    <xdr:sp macro="" textlink="">
      <xdr:nvSpPr>
        <xdr:cNvPr id="877" name="楕円 876"/>
        <xdr:cNvSpPr/>
      </xdr:nvSpPr>
      <xdr:spPr>
        <a:xfrm>
          <a:off x="19494500" y="129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29320</xdr:rowOff>
    </xdr:from>
    <xdr:ext cx="599010" cy="259045"/>
    <xdr:sp macro="" textlink="">
      <xdr:nvSpPr>
        <xdr:cNvPr id="878" name="テキスト ボックス 877"/>
        <xdr:cNvSpPr txBox="1"/>
      </xdr:nvSpPr>
      <xdr:spPr>
        <a:xfrm>
          <a:off x="19245795" y="1271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166101</xdr:rowOff>
    </xdr:from>
    <xdr:to>
      <xdr:col>98</xdr:col>
      <xdr:colOff>38100</xdr:colOff>
      <xdr:row>75</xdr:row>
      <xdr:rowOff>96251</xdr:rowOff>
    </xdr:to>
    <xdr:sp macro="" textlink="">
      <xdr:nvSpPr>
        <xdr:cNvPr id="879" name="楕円 878"/>
        <xdr:cNvSpPr/>
      </xdr:nvSpPr>
      <xdr:spPr>
        <a:xfrm>
          <a:off x="18605500" y="128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112778</xdr:rowOff>
    </xdr:from>
    <xdr:ext cx="599010" cy="259045"/>
    <xdr:sp macro="" textlink="">
      <xdr:nvSpPr>
        <xdr:cNvPr id="880" name="テキスト ボックス 879"/>
        <xdr:cNvSpPr txBox="1"/>
      </xdr:nvSpPr>
      <xdr:spPr>
        <a:xfrm>
          <a:off x="18356795" y="1262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年度歳出決算総額は１人当たり約</a:t>
          </a:r>
          <a:r>
            <a:rPr kumimoji="1" lang="ja-JP" altLang="en-US" sz="1100">
              <a:solidFill>
                <a:schemeClr val="dk1"/>
              </a:solidFill>
              <a:effectLst/>
              <a:latin typeface="+mn-lt"/>
              <a:ea typeface="+mn-ea"/>
              <a:cs typeface="+mn-cs"/>
            </a:rPr>
            <a:t>３，８１８</a:t>
          </a:r>
          <a:r>
            <a:rPr kumimoji="1" lang="ja-JP" altLang="ja-JP" sz="1100">
              <a:solidFill>
                <a:schemeClr val="dk1"/>
              </a:solidFill>
              <a:effectLst/>
              <a:latin typeface="+mn-lt"/>
              <a:ea typeface="+mn-ea"/>
              <a:cs typeface="+mn-cs"/>
            </a:rPr>
            <a:t>千円となっている。前年度より</a:t>
          </a:r>
          <a:r>
            <a:rPr kumimoji="1" lang="ja-JP" altLang="en-US" sz="1100">
              <a:solidFill>
                <a:schemeClr val="dk1"/>
              </a:solidFill>
              <a:effectLst/>
              <a:latin typeface="+mn-lt"/>
              <a:ea typeface="+mn-ea"/>
              <a:cs typeface="+mn-cs"/>
            </a:rPr>
            <a:t>３２７</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となっているが、この</a:t>
          </a:r>
          <a:r>
            <a:rPr kumimoji="1" lang="ja-JP" altLang="en-US" sz="1100">
              <a:solidFill>
                <a:schemeClr val="dk1"/>
              </a:solidFill>
              <a:effectLst/>
              <a:latin typeface="+mn-lt"/>
              <a:ea typeface="+mn-ea"/>
              <a:cs typeface="+mn-cs"/>
            </a:rPr>
            <a:t>現象</a:t>
          </a:r>
          <a:r>
            <a:rPr kumimoji="1" lang="ja-JP" altLang="ja-JP" sz="1100">
              <a:solidFill>
                <a:schemeClr val="dk1"/>
              </a:solidFill>
              <a:effectLst/>
              <a:latin typeface="+mn-lt"/>
              <a:ea typeface="+mn-ea"/>
              <a:cs typeface="+mn-cs"/>
            </a:rPr>
            <a:t>の要因は人口が前年度よりも減少しているためである。</a:t>
          </a:r>
          <a:endParaRPr lang="ja-JP" altLang="ja-JP" sz="1400">
            <a:effectLst/>
          </a:endParaRPr>
        </a:p>
        <a:p>
          <a:r>
            <a:rPr kumimoji="1" lang="ja-JP" altLang="ja-JP" sz="1100">
              <a:solidFill>
                <a:schemeClr val="dk1"/>
              </a:solidFill>
              <a:effectLst/>
              <a:latin typeface="+mn-lt"/>
              <a:ea typeface="+mn-ea"/>
              <a:cs typeface="+mn-cs"/>
            </a:rPr>
            <a:t>・主な構成項目である人件費は約６</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千円となっており、平成２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千円増となっており、これは退職金支出に伴う人件費の増加等が主な要因として挙げられる。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・物件費は、住民一人当たり約６</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千円となっており、前年度と比較すると約</a:t>
          </a:r>
          <a:r>
            <a:rPr kumimoji="1" lang="ja-JP" altLang="en-US" sz="1100">
              <a:solidFill>
                <a:schemeClr val="dk1"/>
              </a:solidFill>
              <a:effectLst/>
              <a:latin typeface="+mn-lt"/>
              <a:ea typeface="+mn-ea"/>
              <a:cs typeface="+mn-cs"/>
            </a:rPr>
            <a:t>３５千円増</a:t>
          </a:r>
          <a:r>
            <a:rPr kumimoji="1" lang="ja-JP" altLang="ja-JP" sz="1100">
              <a:solidFill>
                <a:schemeClr val="dk1"/>
              </a:solidFill>
              <a:effectLst/>
              <a:latin typeface="+mn-lt"/>
              <a:ea typeface="+mn-ea"/>
              <a:cs typeface="+mn-cs"/>
            </a:rPr>
            <a:t>となっている。これは、情報システム等の改修費用が前年度と比較し、</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したためによるもの。</a:t>
          </a:r>
          <a:endParaRPr lang="ja-JP" altLang="ja-JP" sz="1400">
            <a:effectLst/>
          </a:endParaRPr>
        </a:p>
        <a:p>
          <a:r>
            <a:rPr kumimoji="1" lang="ja-JP" altLang="ja-JP" sz="1100">
              <a:solidFill>
                <a:schemeClr val="dk1"/>
              </a:solidFill>
              <a:effectLst/>
              <a:latin typeface="+mn-lt"/>
              <a:ea typeface="+mn-ea"/>
              <a:cs typeface="+mn-cs"/>
            </a:rPr>
            <a:t>・普通建設事業費は、住民一人当たり約</a:t>
          </a:r>
          <a:r>
            <a:rPr kumimoji="1" lang="ja-JP" altLang="en-US" sz="1100">
              <a:solidFill>
                <a:schemeClr val="dk1"/>
              </a:solidFill>
              <a:effectLst/>
              <a:latin typeface="+mn-lt"/>
              <a:ea typeface="+mn-ea"/>
              <a:cs typeface="+mn-cs"/>
            </a:rPr>
            <a:t>９０６</a:t>
          </a:r>
          <a:r>
            <a:rPr kumimoji="1" lang="ja-JP" altLang="ja-JP" sz="1100">
              <a:solidFill>
                <a:schemeClr val="dk1"/>
              </a:solidFill>
              <a:effectLst/>
              <a:latin typeface="+mn-lt"/>
              <a:ea typeface="+mn-ea"/>
              <a:cs typeface="+mn-cs"/>
            </a:rPr>
            <a:t>千円となっており、前年度と比較すると約</a:t>
          </a:r>
          <a:r>
            <a:rPr kumimoji="1" lang="ja-JP" altLang="en-US" sz="1100">
              <a:solidFill>
                <a:schemeClr val="dk1"/>
              </a:solidFill>
              <a:effectLst/>
              <a:latin typeface="+mn-lt"/>
              <a:ea typeface="+mn-ea"/>
              <a:cs typeface="+mn-cs"/>
            </a:rPr>
            <a:t>４０千円</a:t>
          </a:r>
          <a:r>
            <a:rPr kumimoji="1" lang="ja-JP" altLang="ja-JP" sz="1100">
              <a:solidFill>
                <a:schemeClr val="dk1"/>
              </a:solidFill>
              <a:effectLst/>
              <a:latin typeface="+mn-lt"/>
              <a:ea typeface="+mn-ea"/>
              <a:cs typeface="+mn-cs"/>
            </a:rPr>
            <a:t>増となっている。この主な要因として、林道事業費の増加が挙げられる。</a:t>
          </a:r>
          <a:endParaRPr lang="ja-JP" altLang="ja-JP" sz="1400">
            <a:effectLst/>
          </a:endParaRPr>
        </a:p>
        <a:p>
          <a:r>
            <a:rPr kumimoji="1" lang="ja-JP" altLang="ja-JP" sz="1100">
              <a:solidFill>
                <a:schemeClr val="dk1"/>
              </a:solidFill>
              <a:effectLst/>
              <a:latin typeface="+mn-lt"/>
              <a:ea typeface="+mn-ea"/>
              <a:cs typeface="+mn-cs"/>
            </a:rPr>
            <a:t>・扶助費は、住民一人当たり約</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千円となっており、前年度と比較すると約</a:t>
          </a:r>
          <a:r>
            <a:rPr kumimoji="1" lang="ja-JP" altLang="en-US" sz="1100">
              <a:solidFill>
                <a:schemeClr val="dk1"/>
              </a:solidFill>
              <a:effectLst/>
              <a:latin typeface="+mn-lt"/>
              <a:ea typeface="+mn-ea"/>
              <a:cs typeface="+mn-cs"/>
            </a:rPr>
            <a:t>３千円</a:t>
          </a:r>
          <a:r>
            <a:rPr kumimoji="1" lang="ja-JP" altLang="ja-JP" sz="1100">
              <a:solidFill>
                <a:schemeClr val="dk1"/>
              </a:solidFill>
              <a:effectLst/>
              <a:latin typeface="+mn-lt"/>
              <a:ea typeface="+mn-ea"/>
              <a:cs typeface="+mn-cs"/>
            </a:rPr>
            <a:t>減となっている。</a:t>
          </a:r>
          <a:endParaRPr lang="ja-JP" altLang="ja-JP" sz="1400">
            <a:effectLst/>
          </a:endParaRPr>
        </a:p>
        <a:p>
          <a:r>
            <a:rPr kumimoji="1" lang="ja-JP" altLang="ja-JP" sz="1100">
              <a:solidFill>
                <a:schemeClr val="dk1"/>
              </a:solidFill>
              <a:effectLst/>
              <a:latin typeface="+mn-lt"/>
              <a:ea typeface="+mn-ea"/>
              <a:cs typeface="+mn-cs"/>
            </a:rPr>
            <a:t>・補助費等は、住民１人当たり</a:t>
          </a:r>
          <a:r>
            <a:rPr kumimoji="1" lang="ja-JP" altLang="en-US" sz="1100">
              <a:solidFill>
                <a:schemeClr val="dk1"/>
              </a:solidFill>
              <a:effectLst/>
              <a:latin typeface="+mn-lt"/>
              <a:ea typeface="+mn-ea"/>
              <a:cs typeface="+mn-cs"/>
            </a:rPr>
            <a:t>約３６１</a:t>
          </a:r>
          <a:r>
            <a:rPr kumimoji="1" lang="ja-JP" altLang="ja-JP" sz="1100">
              <a:solidFill>
                <a:schemeClr val="dk1"/>
              </a:solidFill>
              <a:effectLst/>
              <a:latin typeface="+mn-lt"/>
              <a:ea typeface="+mn-ea"/>
              <a:cs typeface="+mn-cs"/>
            </a:rPr>
            <a:t>千円となっており、前年度と比較すると約</a:t>
          </a:r>
          <a:r>
            <a:rPr kumimoji="1" lang="ja-JP" altLang="en-US" sz="1100">
              <a:solidFill>
                <a:schemeClr val="dk1"/>
              </a:solidFill>
              <a:effectLst/>
              <a:latin typeface="+mn-lt"/>
              <a:ea typeface="+mn-ea"/>
              <a:cs typeface="+mn-cs"/>
            </a:rPr>
            <a:t>３千円</a:t>
          </a:r>
          <a:r>
            <a:rPr kumimoji="1" lang="ja-JP" altLang="ja-JP" sz="1100">
              <a:solidFill>
                <a:schemeClr val="dk1"/>
              </a:solidFill>
              <a:effectLst/>
              <a:latin typeface="+mn-lt"/>
              <a:ea typeface="+mn-ea"/>
              <a:cs typeface="+mn-cs"/>
            </a:rPr>
            <a:t>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・積立金は、住民一人当たり約４千円となっており、前年度と比較すると約</a:t>
          </a:r>
          <a:r>
            <a:rPr kumimoji="1" lang="ja-JP" altLang="en-US" sz="1100">
              <a:solidFill>
                <a:schemeClr val="dk1"/>
              </a:solidFill>
              <a:effectLst/>
              <a:latin typeface="+mn-lt"/>
              <a:ea typeface="+mn-ea"/>
              <a:cs typeface="+mn-cs"/>
            </a:rPr>
            <a:t>４８１千円減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平成２９年度に</a:t>
          </a:r>
          <a:r>
            <a:rPr kumimoji="1" lang="ja-JP" altLang="ja-JP" sz="1100">
              <a:solidFill>
                <a:schemeClr val="dk1"/>
              </a:solidFill>
              <a:effectLst/>
              <a:latin typeface="+mn-lt"/>
              <a:ea typeface="+mn-ea"/>
              <a:cs typeface="+mn-cs"/>
            </a:rPr>
            <a:t>財政調整基金に約２００，０００千円を積み立てた</a:t>
          </a:r>
          <a:r>
            <a:rPr kumimoji="1" lang="ja-JP" altLang="en-US" sz="1100">
              <a:solidFill>
                <a:schemeClr val="dk1"/>
              </a:solidFill>
              <a:effectLst/>
              <a:latin typeface="+mn-lt"/>
              <a:ea typeface="+mn-ea"/>
              <a:cs typeface="+mn-cs"/>
            </a:rPr>
            <a:t>が、継続して高額の積立を行うことができなかった</a:t>
          </a:r>
          <a:r>
            <a:rPr kumimoji="1" lang="ja-JP" altLang="ja-JP" sz="1100">
              <a:solidFill>
                <a:schemeClr val="dk1"/>
              </a:solidFill>
              <a:effectLst/>
              <a:latin typeface="+mn-lt"/>
              <a:ea typeface="+mn-ea"/>
              <a:cs typeface="+mn-cs"/>
            </a:rPr>
            <a:t>ため。</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
395
154.90
1,632,263
1,516,303
25,314
738,828
2,317,111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132537</xdr:rowOff>
    </xdr:from>
    <xdr:to>
      <xdr:col>24</xdr:col>
      <xdr:colOff>63500</xdr:colOff>
      <xdr:row>32</xdr:row>
      <xdr:rowOff>140792</xdr:rowOff>
    </xdr:to>
    <xdr:cxnSp macro="">
      <xdr:nvCxnSpPr>
        <xdr:cNvPr id="60" name="直線コネクタ 59"/>
        <xdr:cNvCxnSpPr/>
      </xdr:nvCxnSpPr>
      <xdr:spPr>
        <a:xfrm flipV="1">
          <a:off x="3797300" y="5618937"/>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140792</xdr:rowOff>
    </xdr:from>
    <xdr:to>
      <xdr:col>19</xdr:col>
      <xdr:colOff>177800</xdr:colOff>
      <xdr:row>33</xdr:row>
      <xdr:rowOff>67259</xdr:rowOff>
    </xdr:to>
    <xdr:cxnSp macro="">
      <xdr:nvCxnSpPr>
        <xdr:cNvPr id="63" name="直線コネクタ 62"/>
        <xdr:cNvCxnSpPr/>
      </xdr:nvCxnSpPr>
      <xdr:spPr>
        <a:xfrm flipV="1">
          <a:off x="2908300" y="562719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19926</xdr:rowOff>
    </xdr:from>
    <xdr:to>
      <xdr:col>15</xdr:col>
      <xdr:colOff>50800</xdr:colOff>
      <xdr:row>33</xdr:row>
      <xdr:rowOff>67259</xdr:rowOff>
    </xdr:to>
    <xdr:cxnSp macro="">
      <xdr:nvCxnSpPr>
        <xdr:cNvPr id="66" name="直線コネクタ 65"/>
        <xdr:cNvCxnSpPr/>
      </xdr:nvCxnSpPr>
      <xdr:spPr>
        <a:xfrm>
          <a:off x="2019300" y="5677776"/>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19926</xdr:rowOff>
    </xdr:from>
    <xdr:to>
      <xdr:col>10</xdr:col>
      <xdr:colOff>114300</xdr:colOff>
      <xdr:row>33</xdr:row>
      <xdr:rowOff>101613</xdr:rowOff>
    </xdr:to>
    <xdr:cxnSp macro="">
      <xdr:nvCxnSpPr>
        <xdr:cNvPr id="69" name="直線コネクタ 68"/>
        <xdr:cNvCxnSpPr/>
      </xdr:nvCxnSpPr>
      <xdr:spPr>
        <a:xfrm flipV="1">
          <a:off x="1130300" y="5677776"/>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25125</xdr:rowOff>
    </xdr:from>
    <xdr:ext cx="534377" cy="259045"/>
    <xdr:sp macro="" textlink="">
      <xdr:nvSpPr>
        <xdr:cNvPr id="71" name="テキスト ボックス 70"/>
        <xdr:cNvSpPr txBox="1"/>
      </xdr:nvSpPr>
      <xdr:spPr>
        <a:xfrm>
          <a:off x="1752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104419</xdr:rowOff>
    </xdr:from>
    <xdr:to>
      <xdr:col>6</xdr:col>
      <xdr:colOff>38100</xdr:colOff>
      <xdr:row>38</xdr:row>
      <xdr:rowOff>34569</xdr:rowOff>
    </xdr:to>
    <xdr:sp macro="" textlink="">
      <xdr:nvSpPr>
        <xdr:cNvPr id="72" name="フローチャート: 判断 71"/>
        <xdr:cNvSpPr/>
      </xdr:nvSpPr>
      <xdr:spPr>
        <a:xfrm>
          <a:off x="1079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25696</xdr:rowOff>
    </xdr:from>
    <xdr:ext cx="534377" cy="259045"/>
    <xdr:sp macro="" textlink="">
      <xdr:nvSpPr>
        <xdr:cNvPr id="73" name="テキスト ボックス 72"/>
        <xdr:cNvSpPr txBox="1"/>
      </xdr:nvSpPr>
      <xdr:spPr>
        <a:xfrm>
          <a:off x="863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81737</xdr:rowOff>
    </xdr:from>
    <xdr:to>
      <xdr:col>24</xdr:col>
      <xdr:colOff>114300</xdr:colOff>
      <xdr:row>33</xdr:row>
      <xdr:rowOff>11887</xdr:rowOff>
    </xdr:to>
    <xdr:sp macro="" textlink="">
      <xdr:nvSpPr>
        <xdr:cNvPr id="79" name="楕円 78"/>
        <xdr:cNvSpPr/>
      </xdr:nvSpPr>
      <xdr:spPr>
        <a:xfrm>
          <a:off x="4584700" y="5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104614</xdr:rowOff>
    </xdr:from>
    <xdr:ext cx="534377" cy="259045"/>
    <xdr:sp macro="" textlink="">
      <xdr:nvSpPr>
        <xdr:cNvPr id="80" name="議会費該当値テキスト"/>
        <xdr:cNvSpPr txBox="1"/>
      </xdr:nvSpPr>
      <xdr:spPr>
        <a:xfrm>
          <a:off x="4686300" y="54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89992</xdr:rowOff>
    </xdr:from>
    <xdr:to>
      <xdr:col>20</xdr:col>
      <xdr:colOff>38100</xdr:colOff>
      <xdr:row>33</xdr:row>
      <xdr:rowOff>20142</xdr:rowOff>
    </xdr:to>
    <xdr:sp macro="" textlink="">
      <xdr:nvSpPr>
        <xdr:cNvPr id="81" name="楕円 80"/>
        <xdr:cNvSpPr/>
      </xdr:nvSpPr>
      <xdr:spPr>
        <a:xfrm>
          <a:off x="3746500" y="5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36669</xdr:rowOff>
    </xdr:from>
    <xdr:ext cx="534377" cy="259045"/>
    <xdr:sp macro="" textlink="">
      <xdr:nvSpPr>
        <xdr:cNvPr id="82" name="テキスト ボックス 81"/>
        <xdr:cNvSpPr txBox="1"/>
      </xdr:nvSpPr>
      <xdr:spPr>
        <a:xfrm>
          <a:off x="3530111" y="53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16459</xdr:rowOff>
    </xdr:from>
    <xdr:to>
      <xdr:col>15</xdr:col>
      <xdr:colOff>101600</xdr:colOff>
      <xdr:row>33</xdr:row>
      <xdr:rowOff>118059</xdr:rowOff>
    </xdr:to>
    <xdr:sp macro="" textlink="">
      <xdr:nvSpPr>
        <xdr:cNvPr id="83" name="楕円 82"/>
        <xdr:cNvSpPr/>
      </xdr:nvSpPr>
      <xdr:spPr>
        <a:xfrm>
          <a:off x="2857500" y="5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134586</xdr:rowOff>
    </xdr:from>
    <xdr:ext cx="534377" cy="259045"/>
    <xdr:sp macro="" textlink="">
      <xdr:nvSpPr>
        <xdr:cNvPr id="84" name="テキスト ボックス 83"/>
        <xdr:cNvSpPr txBox="1"/>
      </xdr:nvSpPr>
      <xdr:spPr>
        <a:xfrm>
          <a:off x="2641111" y="54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140576</xdr:rowOff>
    </xdr:from>
    <xdr:to>
      <xdr:col>10</xdr:col>
      <xdr:colOff>165100</xdr:colOff>
      <xdr:row>33</xdr:row>
      <xdr:rowOff>70726</xdr:rowOff>
    </xdr:to>
    <xdr:sp macro="" textlink="">
      <xdr:nvSpPr>
        <xdr:cNvPr id="85" name="楕円 84"/>
        <xdr:cNvSpPr/>
      </xdr:nvSpPr>
      <xdr:spPr>
        <a:xfrm>
          <a:off x="1968500" y="56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87253</xdr:rowOff>
    </xdr:from>
    <xdr:ext cx="534377" cy="259045"/>
    <xdr:sp macro="" textlink="">
      <xdr:nvSpPr>
        <xdr:cNvPr id="86" name="テキスト ボックス 85"/>
        <xdr:cNvSpPr txBox="1"/>
      </xdr:nvSpPr>
      <xdr:spPr>
        <a:xfrm>
          <a:off x="1752111" y="54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50813</xdr:rowOff>
    </xdr:from>
    <xdr:to>
      <xdr:col>6</xdr:col>
      <xdr:colOff>38100</xdr:colOff>
      <xdr:row>33</xdr:row>
      <xdr:rowOff>152413</xdr:rowOff>
    </xdr:to>
    <xdr:sp macro="" textlink="">
      <xdr:nvSpPr>
        <xdr:cNvPr id="87" name="楕円 86"/>
        <xdr:cNvSpPr/>
      </xdr:nvSpPr>
      <xdr:spPr>
        <a:xfrm>
          <a:off x="1079500" y="57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168940</xdr:rowOff>
    </xdr:from>
    <xdr:ext cx="534377" cy="259045"/>
    <xdr:sp macro="" textlink="">
      <xdr:nvSpPr>
        <xdr:cNvPr id="88" name="テキスト ボックス 87"/>
        <xdr:cNvSpPr txBox="1"/>
      </xdr:nvSpPr>
      <xdr:spPr>
        <a:xfrm>
          <a:off x="863111"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165969</xdr:rowOff>
    </xdr:from>
    <xdr:to>
      <xdr:col>24</xdr:col>
      <xdr:colOff>63500</xdr:colOff>
      <xdr:row>58</xdr:row>
      <xdr:rowOff>73437</xdr:rowOff>
    </xdr:to>
    <xdr:cxnSp macro="">
      <xdr:nvCxnSpPr>
        <xdr:cNvPr id="117" name="直線コネクタ 116"/>
        <xdr:cNvCxnSpPr/>
      </xdr:nvCxnSpPr>
      <xdr:spPr>
        <a:xfrm>
          <a:off x="3797300" y="9938619"/>
          <a:ext cx="838200" cy="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165969</xdr:rowOff>
    </xdr:from>
    <xdr:to>
      <xdr:col>19</xdr:col>
      <xdr:colOff>177800</xdr:colOff>
      <xdr:row>58</xdr:row>
      <xdr:rowOff>82998</xdr:rowOff>
    </xdr:to>
    <xdr:cxnSp macro="">
      <xdr:nvCxnSpPr>
        <xdr:cNvPr id="120" name="直線コネクタ 119"/>
        <xdr:cNvCxnSpPr/>
      </xdr:nvCxnSpPr>
      <xdr:spPr>
        <a:xfrm flipV="1">
          <a:off x="2908300" y="9938619"/>
          <a:ext cx="889000" cy="8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74102</xdr:rowOff>
    </xdr:from>
    <xdr:to>
      <xdr:col>15</xdr:col>
      <xdr:colOff>50800</xdr:colOff>
      <xdr:row>58</xdr:row>
      <xdr:rowOff>82998</xdr:rowOff>
    </xdr:to>
    <xdr:cxnSp macro="">
      <xdr:nvCxnSpPr>
        <xdr:cNvPr id="123" name="直線コネクタ 122"/>
        <xdr:cNvCxnSpPr/>
      </xdr:nvCxnSpPr>
      <xdr:spPr>
        <a:xfrm>
          <a:off x="2019300" y="10018202"/>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74102</xdr:rowOff>
    </xdr:from>
    <xdr:to>
      <xdr:col>10</xdr:col>
      <xdr:colOff>114300</xdr:colOff>
      <xdr:row>58</xdr:row>
      <xdr:rowOff>100580</xdr:rowOff>
    </xdr:to>
    <xdr:cxnSp macro="">
      <xdr:nvCxnSpPr>
        <xdr:cNvPr id="126" name="直線コネクタ 125"/>
        <xdr:cNvCxnSpPr/>
      </xdr:nvCxnSpPr>
      <xdr:spPr>
        <a:xfrm flipV="1">
          <a:off x="1130300" y="10018202"/>
          <a:ext cx="889000" cy="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119111</xdr:rowOff>
    </xdr:from>
    <xdr:to>
      <xdr:col>6</xdr:col>
      <xdr:colOff>38100</xdr:colOff>
      <xdr:row>59</xdr:row>
      <xdr:rowOff>49261</xdr:rowOff>
    </xdr:to>
    <xdr:sp macro="" textlink="">
      <xdr:nvSpPr>
        <xdr:cNvPr id="129" name="フローチャート: 判断 128"/>
        <xdr:cNvSpPr/>
      </xdr:nvSpPr>
      <xdr:spPr>
        <a:xfrm>
          <a:off x="1079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40388</xdr:rowOff>
    </xdr:from>
    <xdr:ext cx="599010" cy="259045"/>
    <xdr:sp macro="" textlink="">
      <xdr:nvSpPr>
        <xdr:cNvPr id="130" name="テキスト ボックス 129"/>
        <xdr:cNvSpPr txBox="1"/>
      </xdr:nvSpPr>
      <xdr:spPr>
        <a:xfrm>
          <a:off x="830795" y="101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22637</xdr:rowOff>
    </xdr:from>
    <xdr:to>
      <xdr:col>24</xdr:col>
      <xdr:colOff>114300</xdr:colOff>
      <xdr:row>58</xdr:row>
      <xdr:rowOff>124237</xdr:rowOff>
    </xdr:to>
    <xdr:sp macro="" textlink="">
      <xdr:nvSpPr>
        <xdr:cNvPr id="136" name="楕円 135"/>
        <xdr:cNvSpPr/>
      </xdr:nvSpPr>
      <xdr:spPr>
        <a:xfrm>
          <a:off x="4584700" y="99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153464</xdr:rowOff>
    </xdr:from>
    <xdr:ext cx="599010" cy="259045"/>
    <xdr:sp macro="" textlink="">
      <xdr:nvSpPr>
        <xdr:cNvPr id="137" name="総務費該当値テキスト"/>
        <xdr:cNvSpPr txBox="1"/>
      </xdr:nvSpPr>
      <xdr:spPr>
        <a:xfrm>
          <a:off x="4686300" y="975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115169</xdr:rowOff>
    </xdr:from>
    <xdr:to>
      <xdr:col>20</xdr:col>
      <xdr:colOff>38100</xdr:colOff>
      <xdr:row>58</xdr:row>
      <xdr:rowOff>45319</xdr:rowOff>
    </xdr:to>
    <xdr:sp macro="" textlink="">
      <xdr:nvSpPr>
        <xdr:cNvPr id="138" name="楕円 137"/>
        <xdr:cNvSpPr/>
      </xdr:nvSpPr>
      <xdr:spPr>
        <a:xfrm>
          <a:off x="3746500" y="98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56</xdr:row>
      <xdr:rowOff>61846</xdr:rowOff>
    </xdr:from>
    <xdr:ext cx="690189" cy="259045"/>
    <xdr:sp macro="" textlink="">
      <xdr:nvSpPr>
        <xdr:cNvPr id="139" name="テキスト ボックス 138"/>
        <xdr:cNvSpPr txBox="1"/>
      </xdr:nvSpPr>
      <xdr:spPr>
        <a:xfrm>
          <a:off x="3452205" y="9663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32198</xdr:rowOff>
    </xdr:from>
    <xdr:to>
      <xdr:col>15</xdr:col>
      <xdr:colOff>101600</xdr:colOff>
      <xdr:row>58</xdr:row>
      <xdr:rowOff>133798</xdr:rowOff>
    </xdr:to>
    <xdr:sp macro="" textlink="">
      <xdr:nvSpPr>
        <xdr:cNvPr id="140" name="楕円 139"/>
        <xdr:cNvSpPr/>
      </xdr:nvSpPr>
      <xdr:spPr>
        <a:xfrm>
          <a:off x="2857500" y="99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150325</xdr:rowOff>
    </xdr:from>
    <xdr:ext cx="599010" cy="259045"/>
    <xdr:sp macro="" textlink="">
      <xdr:nvSpPr>
        <xdr:cNvPr id="141" name="テキスト ボックス 140"/>
        <xdr:cNvSpPr txBox="1"/>
      </xdr:nvSpPr>
      <xdr:spPr>
        <a:xfrm>
          <a:off x="2608795" y="975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23302</xdr:rowOff>
    </xdr:from>
    <xdr:to>
      <xdr:col>10</xdr:col>
      <xdr:colOff>165100</xdr:colOff>
      <xdr:row>58</xdr:row>
      <xdr:rowOff>124902</xdr:rowOff>
    </xdr:to>
    <xdr:sp macro="" textlink="">
      <xdr:nvSpPr>
        <xdr:cNvPr id="142" name="楕円 141"/>
        <xdr:cNvSpPr/>
      </xdr:nvSpPr>
      <xdr:spPr>
        <a:xfrm>
          <a:off x="1968500" y="99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141429</xdr:rowOff>
    </xdr:from>
    <xdr:ext cx="599010" cy="259045"/>
    <xdr:sp macro="" textlink="">
      <xdr:nvSpPr>
        <xdr:cNvPr id="143" name="テキスト ボックス 142"/>
        <xdr:cNvSpPr txBox="1"/>
      </xdr:nvSpPr>
      <xdr:spPr>
        <a:xfrm>
          <a:off x="1719795" y="974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49780</xdr:rowOff>
    </xdr:from>
    <xdr:to>
      <xdr:col>6</xdr:col>
      <xdr:colOff>38100</xdr:colOff>
      <xdr:row>58</xdr:row>
      <xdr:rowOff>151380</xdr:rowOff>
    </xdr:to>
    <xdr:sp macro="" textlink="">
      <xdr:nvSpPr>
        <xdr:cNvPr id="144" name="楕円 143"/>
        <xdr:cNvSpPr/>
      </xdr:nvSpPr>
      <xdr:spPr>
        <a:xfrm>
          <a:off x="1079500" y="99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167907</xdr:rowOff>
    </xdr:from>
    <xdr:ext cx="599010" cy="259045"/>
    <xdr:sp macro="" textlink="">
      <xdr:nvSpPr>
        <xdr:cNvPr id="145" name="テキスト ボックス 144"/>
        <xdr:cNvSpPr txBox="1"/>
      </xdr:nvSpPr>
      <xdr:spPr>
        <a:xfrm>
          <a:off x="830795" y="97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118372</xdr:rowOff>
    </xdr:from>
    <xdr:to>
      <xdr:col>24</xdr:col>
      <xdr:colOff>63500</xdr:colOff>
      <xdr:row>75</xdr:row>
      <xdr:rowOff>166867</xdr:rowOff>
    </xdr:to>
    <xdr:cxnSp macro="">
      <xdr:nvCxnSpPr>
        <xdr:cNvPr id="174" name="直線コネクタ 173"/>
        <xdr:cNvCxnSpPr/>
      </xdr:nvCxnSpPr>
      <xdr:spPr>
        <a:xfrm flipV="1">
          <a:off x="3797300" y="12977122"/>
          <a:ext cx="8382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166867</xdr:rowOff>
    </xdr:from>
    <xdr:to>
      <xdr:col>19</xdr:col>
      <xdr:colOff>177800</xdr:colOff>
      <xdr:row>75</xdr:row>
      <xdr:rowOff>170596</xdr:rowOff>
    </xdr:to>
    <xdr:cxnSp macro="">
      <xdr:nvCxnSpPr>
        <xdr:cNvPr id="177" name="直線コネクタ 176"/>
        <xdr:cNvCxnSpPr/>
      </xdr:nvCxnSpPr>
      <xdr:spPr>
        <a:xfrm flipV="1">
          <a:off x="2908300" y="13025617"/>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170596</xdr:rowOff>
    </xdr:from>
    <xdr:to>
      <xdr:col>15</xdr:col>
      <xdr:colOff>50800</xdr:colOff>
      <xdr:row>76</xdr:row>
      <xdr:rowOff>43315</xdr:rowOff>
    </xdr:to>
    <xdr:cxnSp macro="">
      <xdr:nvCxnSpPr>
        <xdr:cNvPr id="180" name="直線コネクタ 179"/>
        <xdr:cNvCxnSpPr/>
      </xdr:nvCxnSpPr>
      <xdr:spPr>
        <a:xfrm flipV="1">
          <a:off x="2019300" y="1302934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68474</xdr:rowOff>
    </xdr:from>
    <xdr:to>
      <xdr:col>10</xdr:col>
      <xdr:colOff>114300</xdr:colOff>
      <xdr:row>76</xdr:row>
      <xdr:rowOff>43315</xdr:rowOff>
    </xdr:to>
    <xdr:cxnSp macro="">
      <xdr:nvCxnSpPr>
        <xdr:cNvPr id="183" name="直線コネクタ 182"/>
        <xdr:cNvCxnSpPr/>
      </xdr:nvCxnSpPr>
      <xdr:spPr>
        <a:xfrm>
          <a:off x="1130300" y="12927224"/>
          <a:ext cx="889000" cy="1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112857</xdr:rowOff>
    </xdr:from>
    <xdr:to>
      <xdr:col>10</xdr:col>
      <xdr:colOff>165100</xdr:colOff>
      <xdr:row>77</xdr:row>
      <xdr:rowOff>43007</xdr:rowOff>
    </xdr:to>
    <xdr:sp macro="" textlink="">
      <xdr:nvSpPr>
        <xdr:cNvPr id="184" name="フローチャート: 判断 183"/>
        <xdr:cNvSpPr/>
      </xdr:nvSpPr>
      <xdr:spPr>
        <a:xfrm>
          <a:off x="1968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34134</xdr:rowOff>
    </xdr:from>
    <xdr:ext cx="599010" cy="259045"/>
    <xdr:sp macro="" textlink="">
      <xdr:nvSpPr>
        <xdr:cNvPr id="185" name="テキスト ボックス 184"/>
        <xdr:cNvSpPr txBox="1"/>
      </xdr:nvSpPr>
      <xdr:spPr>
        <a:xfrm>
          <a:off x="1719795"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115801</xdr:rowOff>
    </xdr:from>
    <xdr:to>
      <xdr:col>6</xdr:col>
      <xdr:colOff>38100</xdr:colOff>
      <xdr:row>77</xdr:row>
      <xdr:rowOff>45951</xdr:rowOff>
    </xdr:to>
    <xdr:sp macro="" textlink="">
      <xdr:nvSpPr>
        <xdr:cNvPr id="186" name="フローチャート: 判断 185"/>
        <xdr:cNvSpPr/>
      </xdr:nvSpPr>
      <xdr:spPr>
        <a:xfrm>
          <a:off x="1079500" y="131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37078</xdr:rowOff>
    </xdr:from>
    <xdr:ext cx="599010" cy="259045"/>
    <xdr:sp macro="" textlink="">
      <xdr:nvSpPr>
        <xdr:cNvPr id="187" name="テキスト ボックス 186"/>
        <xdr:cNvSpPr txBox="1"/>
      </xdr:nvSpPr>
      <xdr:spPr>
        <a:xfrm>
          <a:off x="830795" y="132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67572</xdr:rowOff>
    </xdr:from>
    <xdr:to>
      <xdr:col>24</xdr:col>
      <xdr:colOff>114300</xdr:colOff>
      <xdr:row>75</xdr:row>
      <xdr:rowOff>169171</xdr:rowOff>
    </xdr:to>
    <xdr:sp macro="" textlink="">
      <xdr:nvSpPr>
        <xdr:cNvPr id="193" name="楕円 192"/>
        <xdr:cNvSpPr/>
      </xdr:nvSpPr>
      <xdr:spPr>
        <a:xfrm>
          <a:off x="4584700" y="12926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90449</xdr:rowOff>
    </xdr:from>
    <xdr:ext cx="599010" cy="259045"/>
    <xdr:sp macro="" textlink="">
      <xdr:nvSpPr>
        <xdr:cNvPr id="194" name="民生費該当値テキスト"/>
        <xdr:cNvSpPr txBox="1"/>
      </xdr:nvSpPr>
      <xdr:spPr>
        <a:xfrm>
          <a:off x="4686300" y="1277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116067</xdr:rowOff>
    </xdr:from>
    <xdr:to>
      <xdr:col>20</xdr:col>
      <xdr:colOff>38100</xdr:colOff>
      <xdr:row>76</xdr:row>
      <xdr:rowOff>46217</xdr:rowOff>
    </xdr:to>
    <xdr:sp macro="" textlink="">
      <xdr:nvSpPr>
        <xdr:cNvPr id="195" name="楕円 194"/>
        <xdr:cNvSpPr/>
      </xdr:nvSpPr>
      <xdr:spPr>
        <a:xfrm>
          <a:off x="3746500" y="12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62744</xdr:rowOff>
    </xdr:from>
    <xdr:ext cx="599010" cy="259045"/>
    <xdr:sp macro="" textlink="">
      <xdr:nvSpPr>
        <xdr:cNvPr id="196" name="テキスト ボックス 195"/>
        <xdr:cNvSpPr txBox="1"/>
      </xdr:nvSpPr>
      <xdr:spPr>
        <a:xfrm>
          <a:off x="3497795" y="12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119795</xdr:rowOff>
    </xdr:from>
    <xdr:to>
      <xdr:col>15</xdr:col>
      <xdr:colOff>101600</xdr:colOff>
      <xdr:row>76</xdr:row>
      <xdr:rowOff>49944</xdr:rowOff>
    </xdr:to>
    <xdr:sp macro="" textlink="">
      <xdr:nvSpPr>
        <xdr:cNvPr id="197" name="楕円 196"/>
        <xdr:cNvSpPr/>
      </xdr:nvSpPr>
      <xdr:spPr>
        <a:xfrm>
          <a:off x="2857500" y="12978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66472</xdr:rowOff>
    </xdr:from>
    <xdr:ext cx="599010" cy="259045"/>
    <xdr:sp macro="" textlink="">
      <xdr:nvSpPr>
        <xdr:cNvPr id="198" name="テキスト ボックス 197"/>
        <xdr:cNvSpPr txBox="1"/>
      </xdr:nvSpPr>
      <xdr:spPr>
        <a:xfrm>
          <a:off x="2608795" y="1275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163965</xdr:rowOff>
    </xdr:from>
    <xdr:to>
      <xdr:col>10</xdr:col>
      <xdr:colOff>165100</xdr:colOff>
      <xdr:row>76</xdr:row>
      <xdr:rowOff>94115</xdr:rowOff>
    </xdr:to>
    <xdr:sp macro="" textlink="">
      <xdr:nvSpPr>
        <xdr:cNvPr id="199" name="楕円 198"/>
        <xdr:cNvSpPr/>
      </xdr:nvSpPr>
      <xdr:spPr>
        <a:xfrm>
          <a:off x="1968500" y="1302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110641</xdr:rowOff>
    </xdr:from>
    <xdr:ext cx="599010" cy="259045"/>
    <xdr:sp macro="" textlink="">
      <xdr:nvSpPr>
        <xdr:cNvPr id="200" name="テキスト ボックス 199"/>
        <xdr:cNvSpPr txBox="1"/>
      </xdr:nvSpPr>
      <xdr:spPr>
        <a:xfrm>
          <a:off x="1719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17674</xdr:rowOff>
    </xdr:from>
    <xdr:to>
      <xdr:col>6</xdr:col>
      <xdr:colOff>38100</xdr:colOff>
      <xdr:row>75</xdr:row>
      <xdr:rowOff>119274</xdr:rowOff>
    </xdr:to>
    <xdr:sp macro="" textlink="">
      <xdr:nvSpPr>
        <xdr:cNvPr id="201" name="楕円 200"/>
        <xdr:cNvSpPr/>
      </xdr:nvSpPr>
      <xdr:spPr>
        <a:xfrm>
          <a:off x="1079500" y="128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135801</xdr:rowOff>
    </xdr:from>
    <xdr:ext cx="599010" cy="259045"/>
    <xdr:sp macro="" textlink="">
      <xdr:nvSpPr>
        <xdr:cNvPr id="202" name="テキスト ボックス 201"/>
        <xdr:cNvSpPr txBox="1"/>
      </xdr:nvSpPr>
      <xdr:spPr>
        <a:xfrm>
          <a:off x="830795" y="126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25310</xdr:rowOff>
    </xdr:from>
    <xdr:to>
      <xdr:col>24</xdr:col>
      <xdr:colOff>63500</xdr:colOff>
      <xdr:row>98</xdr:row>
      <xdr:rowOff>26169</xdr:rowOff>
    </xdr:to>
    <xdr:cxnSp macro="">
      <xdr:nvCxnSpPr>
        <xdr:cNvPr id="233" name="直線コネクタ 232"/>
        <xdr:cNvCxnSpPr/>
      </xdr:nvCxnSpPr>
      <xdr:spPr>
        <a:xfrm flipV="1">
          <a:off x="3797300" y="16827410"/>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22025</xdr:rowOff>
    </xdr:from>
    <xdr:to>
      <xdr:col>19</xdr:col>
      <xdr:colOff>177800</xdr:colOff>
      <xdr:row>98</xdr:row>
      <xdr:rowOff>26169</xdr:rowOff>
    </xdr:to>
    <xdr:cxnSp macro="">
      <xdr:nvCxnSpPr>
        <xdr:cNvPr id="236" name="直線コネクタ 235"/>
        <xdr:cNvCxnSpPr/>
      </xdr:nvCxnSpPr>
      <xdr:spPr>
        <a:xfrm>
          <a:off x="2908300" y="16652675"/>
          <a:ext cx="889000" cy="17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159125</xdr:rowOff>
    </xdr:from>
    <xdr:to>
      <xdr:col>15</xdr:col>
      <xdr:colOff>50800</xdr:colOff>
      <xdr:row>97</xdr:row>
      <xdr:rowOff>22025</xdr:rowOff>
    </xdr:to>
    <xdr:cxnSp macro="">
      <xdr:nvCxnSpPr>
        <xdr:cNvPr id="239" name="直線コネクタ 238"/>
        <xdr:cNvCxnSpPr/>
      </xdr:nvCxnSpPr>
      <xdr:spPr>
        <a:xfrm>
          <a:off x="2019300" y="16618325"/>
          <a:ext cx="8890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159125</xdr:rowOff>
    </xdr:from>
    <xdr:to>
      <xdr:col>10</xdr:col>
      <xdr:colOff>114300</xdr:colOff>
      <xdr:row>98</xdr:row>
      <xdr:rowOff>24944</xdr:rowOff>
    </xdr:to>
    <xdr:cxnSp macro="">
      <xdr:nvCxnSpPr>
        <xdr:cNvPr id="242" name="直線コネクタ 241"/>
        <xdr:cNvCxnSpPr/>
      </xdr:nvCxnSpPr>
      <xdr:spPr>
        <a:xfrm flipV="1">
          <a:off x="1130300" y="16618325"/>
          <a:ext cx="889000" cy="20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29323</xdr:rowOff>
    </xdr:from>
    <xdr:ext cx="599010" cy="259045"/>
    <xdr:sp macro="" textlink="">
      <xdr:nvSpPr>
        <xdr:cNvPr id="244" name="テキスト ボックス 243"/>
        <xdr:cNvSpPr txBox="1"/>
      </xdr:nvSpPr>
      <xdr:spPr>
        <a:xfrm>
          <a:off x="1719795" y="1700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103719</xdr:rowOff>
    </xdr:from>
    <xdr:to>
      <xdr:col>6</xdr:col>
      <xdr:colOff>38100</xdr:colOff>
      <xdr:row>99</xdr:row>
      <xdr:rowOff>33869</xdr:rowOff>
    </xdr:to>
    <xdr:sp macro="" textlink="">
      <xdr:nvSpPr>
        <xdr:cNvPr id="245" name="フローチャート: 判断 244"/>
        <xdr:cNvSpPr/>
      </xdr:nvSpPr>
      <xdr:spPr>
        <a:xfrm>
          <a:off x="1079500" y="1690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24996</xdr:rowOff>
    </xdr:from>
    <xdr:ext cx="599010" cy="259045"/>
    <xdr:sp macro="" textlink="">
      <xdr:nvSpPr>
        <xdr:cNvPr id="246" name="テキスト ボックス 245"/>
        <xdr:cNvSpPr txBox="1"/>
      </xdr:nvSpPr>
      <xdr:spPr>
        <a:xfrm>
          <a:off x="830795" y="169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145960</xdr:rowOff>
    </xdr:from>
    <xdr:to>
      <xdr:col>24</xdr:col>
      <xdr:colOff>114300</xdr:colOff>
      <xdr:row>98</xdr:row>
      <xdr:rowOff>76110</xdr:rowOff>
    </xdr:to>
    <xdr:sp macro="" textlink="">
      <xdr:nvSpPr>
        <xdr:cNvPr id="252" name="楕円 251"/>
        <xdr:cNvSpPr/>
      </xdr:nvSpPr>
      <xdr:spPr>
        <a:xfrm>
          <a:off x="4584700" y="16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168837</xdr:rowOff>
    </xdr:from>
    <xdr:ext cx="599010" cy="259045"/>
    <xdr:sp macro="" textlink="">
      <xdr:nvSpPr>
        <xdr:cNvPr id="253" name="衛生費該当値テキスト"/>
        <xdr:cNvSpPr txBox="1"/>
      </xdr:nvSpPr>
      <xdr:spPr>
        <a:xfrm>
          <a:off x="4686300" y="1662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146819</xdr:rowOff>
    </xdr:from>
    <xdr:to>
      <xdr:col>20</xdr:col>
      <xdr:colOff>38100</xdr:colOff>
      <xdr:row>98</xdr:row>
      <xdr:rowOff>76969</xdr:rowOff>
    </xdr:to>
    <xdr:sp macro="" textlink="">
      <xdr:nvSpPr>
        <xdr:cNvPr id="254" name="楕円 253"/>
        <xdr:cNvSpPr/>
      </xdr:nvSpPr>
      <xdr:spPr>
        <a:xfrm>
          <a:off x="3746500" y="16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93496</xdr:rowOff>
    </xdr:from>
    <xdr:ext cx="599010" cy="259045"/>
    <xdr:sp macro="" textlink="">
      <xdr:nvSpPr>
        <xdr:cNvPr id="255" name="テキスト ボックス 254"/>
        <xdr:cNvSpPr txBox="1"/>
      </xdr:nvSpPr>
      <xdr:spPr>
        <a:xfrm>
          <a:off x="3497795" y="1655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142675</xdr:rowOff>
    </xdr:from>
    <xdr:to>
      <xdr:col>15</xdr:col>
      <xdr:colOff>101600</xdr:colOff>
      <xdr:row>97</xdr:row>
      <xdr:rowOff>72825</xdr:rowOff>
    </xdr:to>
    <xdr:sp macro="" textlink="">
      <xdr:nvSpPr>
        <xdr:cNvPr id="256" name="楕円 255"/>
        <xdr:cNvSpPr/>
      </xdr:nvSpPr>
      <xdr:spPr>
        <a:xfrm>
          <a:off x="2857500" y="166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89352</xdr:rowOff>
    </xdr:from>
    <xdr:ext cx="599010" cy="259045"/>
    <xdr:sp macro="" textlink="">
      <xdr:nvSpPr>
        <xdr:cNvPr id="257" name="テキスト ボックス 256"/>
        <xdr:cNvSpPr txBox="1"/>
      </xdr:nvSpPr>
      <xdr:spPr>
        <a:xfrm>
          <a:off x="2608795" y="1637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108325</xdr:rowOff>
    </xdr:from>
    <xdr:to>
      <xdr:col>10</xdr:col>
      <xdr:colOff>165100</xdr:colOff>
      <xdr:row>97</xdr:row>
      <xdr:rowOff>38475</xdr:rowOff>
    </xdr:to>
    <xdr:sp macro="" textlink="">
      <xdr:nvSpPr>
        <xdr:cNvPr id="258" name="楕円 257"/>
        <xdr:cNvSpPr/>
      </xdr:nvSpPr>
      <xdr:spPr>
        <a:xfrm>
          <a:off x="1968500" y="165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55002</xdr:rowOff>
    </xdr:from>
    <xdr:ext cx="599010" cy="259045"/>
    <xdr:sp macro="" textlink="">
      <xdr:nvSpPr>
        <xdr:cNvPr id="259" name="テキスト ボックス 258"/>
        <xdr:cNvSpPr txBox="1"/>
      </xdr:nvSpPr>
      <xdr:spPr>
        <a:xfrm>
          <a:off x="1719795" y="163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145594</xdr:rowOff>
    </xdr:from>
    <xdr:to>
      <xdr:col>6</xdr:col>
      <xdr:colOff>38100</xdr:colOff>
      <xdr:row>98</xdr:row>
      <xdr:rowOff>75744</xdr:rowOff>
    </xdr:to>
    <xdr:sp macro="" textlink="">
      <xdr:nvSpPr>
        <xdr:cNvPr id="260" name="楕円 259"/>
        <xdr:cNvSpPr/>
      </xdr:nvSpPr>
      <xdr:spPr>
        <a:xfrm>
          <a:off x="1079500" y="16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92271</xdr:rowOff>
    </xdr:from>
    <xdr:ext cx="599010" cy="259045"/>
    <xdr:sp macro="" textlink="">
      <xdr:nvSpPr>
        <xdr:cNvPr id="261" name="テキスト ボックス 260"/>
        <xdr:cNvSpPr txBox="1"/>
      </xdr:nvSpPr>
      <xdr:spPr>
        <a:xfrm>
          <a:off x="830795" y="1655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2" name="フローチャート: 判断 301"/>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150106</xdr:rowOff>
    </xdr:from>
    <xdr:ext cx="378565" cy="259045"/>
    <xdr:sp macro="" textlink="">
      <xdr:nvSpPr>
        <xdr:cNvPr id="303" name="テキスト ボックス 302"/>
        <xdr:cNvSpPr txBox="1"/>
      </xdr:nvSpPr>
      <xdr:spPr>
        <a:xfrm>
          <a:off x="7672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2310</xdr:rowOff>
    </xdr:from>
    <xdr:to>
      <xdr:col>36</xdr:col>
      <xdr:colOff>165100</xdr:colOff>
      <xdr:row>39</xdr:row>
      <xdr:rowOff>103910</xdr:rowOff>
    </xdr:to>
    <xdr:sp macro="" textlink="">
      <xdr:nvSpPr>
        <xdr:cNvPr id="304" name="フローチャート: 判断 303"/>
        <xdr:cNvSpPr/>
      </xdr:nvSpPr>
      <xdr:spPr>
        <a:xfrm>
          <a:off x="6921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120437</xdr:rowOff>
    </xdr:from>
    <xdr:ext cx="469744" cy="259045"/>
    <xdr:sp macro="" textlink="">
      <xdr:nvSpPr>
        <xdr:cNvPr id="305" name="テキスト ボックス 304"/>
        <xdr:cNvSpPr txBox="1"/>
      </xdr:nvSpPr>
      <xdr:spPr>
        <a:xfrm>
          <a:off x="6737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53193</xdr:rowOff>
    </xdr:from>
    <xdr:to>
      <xdr:col>55</xdr:col>
      <xdr:colOff>0</xdr:colOff>
      <xdr:row>51</xdr:row>
      <xdr:rowOff>89374</xdr:rowOff>
    </xdr:to>
    <xdr:cxnSp macro="">
      <xdr:nvCxnSpPr>
        <xdr:cNvPr id="347" name="直線コネクタ 346"/>
        <xdr:cNvCxnSpPr/>
      </xdr:nvCxnSpPr>
      <xdr:spPr>
        <a:xfrm>
          <a:off x="9639300" y="8625693"/>
          <a:ext cx="838200" cy="20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53193</xdr:rowOff>
    </xdr:from>
    <xdr:to>
      <xdr:col>50</xdr:col>
      <xdr:colOff>114300</xdr:colOff>
      <xdr:row>54</xdr:row>
      <xdr:rowOff>12765</xdr:rowOff>
    </xdr:to>
    <xdr:cxnSp macro="">
      <xdr:nvCxnSpPr>
        <xdr:cNvPr id="350" name="直線コネクタ 349"/>
        <xdr:cNvCxnSpPr/>
      </xdr:nvCxnSpPr>
      <xdr:spPr>
        <a:xfrm flipV="1">
          <a:off x="8750300" y="8625693"/>
          <a:ext cx="889000" cy="64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12765</xdr:rowOff>
    </xdr:from>
    <xdr:to>
      <xdr:col>45</xdr:col>
      <xdr:colOff>177800</xdr:colOff>
      <xdr:row>54</xdr:row>
      <xdr:rowOff>146853</xdr:rowOff>
    </xdr:to>
    <xdr:cxnSp macro="">
      <xdr:nvCxnSpPr>
        <xdr:cNvPr id="353" name="直線コネクタ 352"/>
        <xdr:cNvCxnSpPr/>
      </xdr:nvCxnSpPr>
      <xdr:spPr>
        <a:xfrm flipV="1">
          <a:off x="7861300" y="9271065"/>
          <a:ext cx="889000" cy="1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167729</xdr:rowOff>
    </xdr:from>
    <xdr:to>
      <xdr:col>41</xdr:col>
      <xdr:colOff>50800</xdr:colOff>
      <xdr:row>54</xdr:row>
      <xdr:rowOff>146853</xdr:rowOff>
    </xdr:to>
    <xdr:cxnSp macro="">
      <xdr:nvCxnSpPr>
        <xdr:cNvPr id="356" name="直線コネクタ 355"/>
        <xdr:cNvCxnSpPr/>
      </xdr:nvCxnSpPr>
      <xdr:spPr>
        <a:xfrm>
          <a:off x="6972300" y="9254579"/>
          <a:ext cx="889000" cy="1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57" name="フローチャート: 判断 356"/>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167392</xdr:rowOff>
    </xdr:from>
    <xdr:ext cx="599010" cy="259045"/>
    <xdr:sp macro="" textlink="">
      <xdr:nvSpPr>
        <xdr:cNvPr id="358" name="テキスト ボックス 357"/>
        <xdr:cNvSpPr txBox="1"/>
      </xdr:nvSpPr>
      <xdr:spPr>
        <a:xfrm>
          <a:off x="7561795" y="97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41452</xdr:rowOff>
    </xdr:from>
    <xdr:to>
      <xdr:col>36</xdr:col>
      <xdr:colOff>165100</xdr:colOff>
      <xdr:row>56</xdr:row>
      <xdr:rowOff>143052</xdr:rowOff>
    </xdr:to>
    <xdr:sp macro="" textlink="">
      <xdr:nvSpPr>
        <xdr:cNvPr id="359" name="フローチャート: 判断 358"/>
        <xdr:cNvSpPr/>
      </xdr:nvSpPr>
      <xdr:spPr>
        <a:xfrm>
          <a:off x="6921500" y="96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134179</xdr:rowOff>
    </xdr:from>
    <xdr:ext cx="599010" cy="259045"/>
    <xdr:sp macro="" textlink="">
      <xdr:nvSpPr>
        <xdr:cNvPr id="360" name="テキスト ボックス 359"/>
        <xdr:cNvSpPr txBox="1"/>
      </xdr:nvSpPr>
      <xdr:spPr>
        <a:xfrm>
          <a:off x="6672795" y="97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38574</xdr:rowOff>
    </xdr:from>
    <xdr:to>
      <xdr:col>55</xdr:col>
      <xdr:colOff>50800</xdr:colOff>
      <xdr:row>51</xdr:row>
      <xdr:rowOff>140174</xdr:rowOff>
    </xdr:to>
    <xdr:sp macro="" textlink="">
      <xdr:nvSpPr>
        <xdr:cNvPr id="366" name="楕円 365"/>
        <xdr:cNvSpPr/>
      </xdr:nvSpPr>
      <xdr:spPr>
        <a:xfrm>
          <a:off x="10426700" y="87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163051</xdr:rowOff>
    </xdr:from>
    <xdr:ext cx="599010" cy="259045"/>
    <xdr:sp macro="" textlink="">
      <xdr:nvSpPr>
        <xdr:cNvPr id="367" name="農林水産業費該当値テキスト"/>
        <xdr:cNvSpPr txBox="1"/>
      </xdr:nvSpPr>
      <xdr:spPr>
        <a:xfrm>
          <a:off x="10528300" y="873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2393</xdr:rowOff>
    </xdr:from>
    <xdr:to>
      <xdr:col>50</xdr:col>
      <xdr:colOff>165100</xdr:colOff>
      <xdr:row>50</xdr:row>
      <xdr:rowOff>103993</xdr:rowOff>
    </xdr:to>
    <xdr:sp macro="" textlink="">
      <xdr:nvSpPr>
        <xdr:cNvPr id="368" name="楕円 367"/>
        <xdr:cNvSpPr/>
      </xdr:nvSpPr>
      <xdr:spPr>
        <a:xfrm>
          <a:off x="9588500" y="8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120520</xdr:rowOff>
    </xdr:from>
    <xdr:ext cx="599010" cy="259045"/>
    <xdr:sp macro="" textlink="">
      <xdr:nvSpPr>
        <xdr:cNvPr id="369" name="テキスト ボックス 368"/>
        <xdr:cNvSpPr txBox="1"/>
      </xdr:nvSpPr>
      <xdr:spPr>
        <a:xfrm>
          <a:off x="9339795" y="835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133415</xdr:rowOff>
    </xdr:from>
    <xdr:to>
      <xdr:col>46</xdr:col>
      <xdr:colOff>38100</xdr:colOff>
      <xdr:row>54</xdr:row>
      <xdr:rowOff>63565</xdr:rowOff>
    </xdr:to>
    <xdr:sp macro="" textlink="">
      <xdr:nvSpPr>
        <xdr:cNvPr id="370" name="楕円 369"/>
        <xdr:cNvSpPr/>
      </xdr:nvSpPr>
      <xdr:spPr>
        <a:xfrm>
          <a:off x="8699500" y="92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80092</xdr:rowOff>
    </xdr:from>
    <xdr:ext cx="599010" cy="259045"/>
    <xdr:sp macro="" textlink="">
      <xdr:nvSpPr>
        <xdr:cNvPr id="371" name="テキスト ボックス 370"/>
        <xdr:cNvSpPr txBox="1"/>
      </xdr:nvSpPr>
      <xdr:spPr>
        <a:xfrm>
          <a:off x="8450795" y="89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96053</xdr:rowOff>
    </xdr:from>
    <xdr:to>
      <xdr:col>41</xdr:col>
      <xdr:colOff>101600</xdr:colOff>
      <xdr:row>55</xdr:row>
      <xdr:rowOff>26203</xdr:rowOff>
    </xdr:to>
    <xdr:sp macro="" textlink="">
      <xdr:nvSpPr>
        <xdr:cNvPr id="372" name="楕円 371"/>
        <xdr:cNvSpPr/>
      </xdr:nvSpPr>
      <xdr:spPr>
        <a:xfrm>
          <a:off x="7810500" y="93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42730</xdr:rowOff>
    </xdr:from>
    <xdr:ext cx="599010" cy="259045"/>
    <xdr:sp macro="" textlink="">
      <xdr:nvSpPr>
        <xdr:cNvPr id="373" name="テキスト ボックス 372"/>
        <xdr:cNvSpPr txBox="1"/>
      </xdr:nvSpPr>
      <xdr:spPr>
        <a:xfrm>
          <a:off x="7561795" y="912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116929</xdr:rowOff>
    </xdr:from>
    <xdr:to>
      <xdr:col>36</xdr:col>
      <xdr:colOff>165100</xdr:colOff>
      <xdr:row>54</xdr:row>
      <xdr:rowOff>47079</xdr:rowOff>
    </xdr:to>
    <xdr:sp macro="" textlink="">
      <xdr:nvSpPr>
        <xdr:cNvPr id="374" name="楕円 373"/>
        <xdr:cNvSpPr/>
      </xdr:nvSpPr>
      <xdr:spPr>
        <a:xfrm>
          <a:off x="6921500" y="92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63606</xdr:rowOff>
    </xdr:from>
    <xdr:ext cx="599010" cy="259045"/>
    <xdr:sp macro="" textlink="">
      <xdr:nvSpPr>
        <xdr:cNvPr id="375" name="テキスト ボックス 374"/>
        <xdr:cNvSpPr txBox="1"/>
      </xdr:nvSpPr>
      <xdr:spPr>
        <a:xfrm>
          <a:off x="6672795" y="897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157297</xdr:rowOff>
    </xdr:from>
    <xdr:to>
      <xdr:col>55</xdr:col>
      <xdr:colOff>0</xdr:colOff>
      <xdr:row>78</xdr:row>
      <xdr:rowOff>159758</xdr:rowOff>
    </xdr:to>
    <xdr:cxnSp macro="">
      <xdr:nvCxnSpPr>
        <xdr:cNvPr id="406" name="直線コネクタ 405"/>
        <xdr:cNvCxnSpPr/>
      </xdr:nvCxnSpPr>
      <xdr:spPr>
        <a:xfrm flipV="1">
          <a:off x="9639300" y="13530397"/>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159758</xdr:rowOff>
    </xdr:from>
    <xdr:to>
      <xdr:col>50</xdr:col>
      <xdr:colOff>114300</xdr:colOff>
      <xdr:row>79</xdr:row>
      <xdr:rowOff>5057</xdr:rowOff>
    </xdr:to>
    <xdr:cxnSp macro="">
      <xdr:nvCxnSpPr>
        <xdr:cNvPr id="409" name="直線コネクタ 408"/>
        <xdr:cNvCxnSpPr/>
      </xdr:nvCxnSpPr>
      <xdr:spPr>
        <a:xfrm flipV="1">
          <a:off x="8750300" y="13532858"/>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148994</xdr:rowOff>
    </xdr:from>
    <xdr:to>
      <xdr:col>45</xdr:col>
      <xdr:colOff>177800</xdr:colOff>
      <xdr:row>79</xdr:row>
      <xdr:rowOff>5057</xdr:rowOff>
    </xdr:to>
    <xdr:cxnSp macro="">
      <xdr:nvCxnSpPr>
        <xdr:cNvPr id="412" name="直線コネクタ 411"/>
        <xdr:cNvCxnSpPr/>
      </xdr:nvCxnSpPr>
      <xdr:spPr>
        <a:xfrm>
          <a:off x="7861300" y="13522094"/>
          <a:ext cx="8890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148994</xdr:rowOff>
    </xdr:from>
    <xdr:to>
      <xdr:col>41</xdr:col>
      <xdr:colOff>50800</xdr:colOff>
      <xdr:row>79</xdr:row>
      <xdr:rowOff>31707</xdr:rowOff>
    </xdr:to>
    <xdr:cxnSp macro="">
      <xdr:nvCxnSpPr>
        <xdr:cNvPr id="415" name="直線コネクタ 414"/>
        <xdr:cNvCxnSpPr/>
      </xdr:nvCxnSpPr>
      <xdr:spPr>
        <a:xfrm flipV="1">
          <a:off x="6972300" y="13522094"/>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6" name="フローチャート: 判断 415"/>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88351</xdr:rowOff>
    </xdr:from>
    <xdr:ext cx="534377" cy="259045"/>
    <xdr:sp macro="" textlink="">
      <xdr:nvSpPr>
        <xdr:cNvPr id="417" name="テキスト ボックス 416"/>
        <xdr:cNvSpPr txBox="1"/>
      </xdr:nvSpPr>
      <xdr:spPr>
        <a:xfrm>
          <a:off x="7594111" y="136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167591</xdr:rowOff>
    </xdr:from>
    <xdr:to>
      <xdr:col>36</xdr:col>
      <xdr:colOff>165100</xdr:colOff>
      <xdr:row>79</xdr:row>
      <xdr:rowOff>97741</xdr:rowOff>
    </xdr:to>
    <xdr:sp macro="" textlink="">
      <xdr:nvSpPr>
        <xdr:cNvPr id="418" name="フローチャート: 判断 417"/>
        <xdr:cNvSpPr/>
      </xdr:nvSpPr>
      <xdr:spPr>
        <a:xfrm>
          <a:off x="6921500" y="135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88868</xdr:rowOff>
    </xdr:from>
    <xdr:ext cx="534377" cy="259045"/>
    <xdr:sp macro="" textlink="">
      <xdr:nvSpPr>
        <xdr:cNvPr id="419" name="テキスト ボックス 418"/>
        <xdr:cNvSpPr txBox="1"/>
      </xdr:nvSpPr>
      <xdr:spPr>
        <a:xfrm>
          <a:off x="6705111" y="13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106497</xdr:rowOff>
    </xdr:from>
    <xdr:to>
      <xdr:col>55</xdr:col>
      <xdr:colOff>50800</xdr:colOff>
      <xdr:row>79</xdr:row>
      <xdr:rowOff>36647</xdr:rowOff>
    </xdr:to>
    <xdr:sp macro="" textlink="">
      <xdr:nvSpPr>
        <xdr:cNvPr id="425" name="楕円 424"/>
        <xdr:cNvSpPr/>
      </xdr:nvSpPr>
      <xdr:spPr>
        <a:xfrm>
          <a:off x="10426700" y="134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65874</xdr:rowOff>
    </xdr:from>
    <xdr:ext cx="599010" cy="259045"/>
    <xdr:sp macro="" textlink="">
      <xdr:nvSpPr>
        <xdr:cNvPr id="426" name="商工費該当値テキスト"/>
        <xdr:cNvSpPr txBox="1"/>
      </xdr:nvSpPr>
      <xdr:spPr>
        <a:xfrm>
          <a:off x="10528300" y="1326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108958</xdr:rowOff>
    </xdr:from>
    <xdr:to>
      <xdr:col>50</xdr:col>
      <xdr:colOff>165100</xdr:colOff>
      <xdr:row>79</xdr:row>
      <xdr:rowOff>39108</xdr:rowOff>
    </xdr:to>
    <xdr:sp macro="" textlink="">
      <xdr:nvSpPr>
        <xdr:cNvPr id="427" name="楕円 426"/>
        <xdr:cNvSpPr/>
      </xdr:nvSpPr>
      <xdr:spPr>
        <a:xfrm>
          <a:off x="9588500" y="134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55635</xdr:rowOff>
    </xdr:from>
    <xdr:ext cx="599010" cy="259045"/>
    <xdr:sp macro="" textlink="">
      <xdr:nvSpPr>
        <xdr:cNvPr id="428" name="テキスト ボックス 427"/>
        <xdr:cNvSpPr txBox="1"/>
      </xdr:nvSpPr>
      <xdr:spPr>
        <a:xfrm>
          <a:off x="9339795" y="132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125707</xdr:rowOff>
    </xdr:from>
    <xdr:to>
      <xdr:col>46</xdr:col>
      <xdr:colOff>38100</xdr:colOff>
      <xdr:row>79</xdr:row>
      <xdr:rowOff>55857</xdr:rowOff>
    </xdr:to>
    <xdr:sp macro="" textlink="">
      <xdr:nvSpPr>
        <xdr:cNvPr id="429" name="楕円 428"/>
        <xdr:cNvSpPr/>
      </xdr:nvSpPr>
      <xdr:spPr>
        <a:xfrm>
          <a:off x="8699500" y="134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72384</xdr:rowOff>
    </xdr:from>
    <xdr:ext cx="534377" cy="259045"/>
    <xdr:sp macro="" textlink="">
      <xdr:nvSpPr>
        <xdr:cNvPr id="430" name="テキスト ボックス 429"/>
        <xdr:cNvSpPr txBox="1"/>
      </xdr:nvSpPr>
      <xdr:spPr>
        <a:xfrm>
          <a:off x="8483111" y="132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98194</xdr:rowOff>
    </xdr:from>
    <xdr:to>
      <xdr:col>41</xdr:col>
      <xdr:colOff>101600</xdr:colOff>
      <xdr:row>79</xdr:row>
      <xdr:rowOff>28344</xdr:rowOff>
    </xdr:to>
    <xdr:sp macro="" textlink="">
      <xdr:nvSpPr>
        <xdr:cNvPr id="431" name="楕円 430"/>
        <xdr:cNvSpPr/>
      </xdr:nvSpPr>
      <xdr:spPr>
        <a:xfrm>
          <a:off x="7810500" y="134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44871</xdr:rowOff>
    </xdr:from>
    <xdr:ext cx="599010" cy="259045"/>
    <xdr:sp macro="" textlink="">
      <xdr:nvSpPr>
        <xdr:cNvPr id="432" name="テキスト ボックス 431"/>
        <xdr:cNvSpPr txBox="1"/>
      </xdr:nvSpPr>
      <xdr:spPr>
        <a:xfrm>
          <a:off x="7561795" y="132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152357</xdr:rowOff>
    </xdr:from>
    <xdr:to>
      <xdr:col>36</xdr:col>
      <xdr:colOff>165100</xdr:colOff>
      <xdr:row>79</xdr:row>
      <xdr:rowOff>82507</xdr:rowOff>
    </xdr:to>
    <xdr:sp macro="" textlink="">
      <xdr:nvSpPr>
        <xdr:cNvPr id="433" name="楕円 432"/>
        <xdr:cNvSpPr/>
      </xdr:nvSpPr>
      <xdr:spPr>
        <a:xfrm>
          <a:off x="6921500" y="135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99034</xdr:rowOff>
    </xdr:from>
    <xdr:ext cx="534377" cy="259045"/>
    <xdr:sp macro="" textlink="">
      <xdr:nvSpPr>
        <xdr:cNvPr id="434" name="テキスト ボックス 433"/>
        <xdr:cNvSpPr txBox="1"/>
      </xdr:nvSpPr>
      <xdr:spPr>
        <a:xfrm>
          <a:off x="6705111" y="133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135137</xdr:rowOff>
    </xdr:from>
    <xdr:to>
      <xdr:col>55</xdr:col>
      <xdr:colOff>0</xdr:colOff>
      <xdr:row>97</xdr:row>
      <xdr:rowOff>5421</xdr:rowOff>
    </xdr:to>
    <xdr:cxnSp macro="">
      <xdr:nvCxnSpPr>
        <xdr:cNvPr id="463" name="直線コネクタ 462"/>
        <xdr:cNvCxnSpPr/>
      </xdr:nvCxnSpPr>
      <xdr:spPr>
        <a:xfrm>
          <a:off x="9639300" y="16594337"/>
          <a:ext cx="838200" cy="4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135137</xdr:rowOff>
    </xdr:from>
    <xdr:to>
      <xdr:col>50</xdr:col>
      <xdr:colOff>114300</xdr:colOff>
      <xdr:row>96</xdr:row>
      <xdr:rowOff>155806</xdr:rowOff>
    </xdr:to>
    <xdr:cxnSp macro="">
      <xdr:nvCxnSpPr>
        <xdr:cNvPr id="466" name="直線コネクタ 465"/>
        <xdr:cNvCxnSpPr/>
      </xdr:nvCxnSpPr>
      <xdr:spPr>
        <a:xfrm flipV="1">
          <a:off x="8750300" y="16594337"/>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155806</xdr:rowOff>
    </xdr:from>
    <xdr:to>
      <xdr:col>45</xdr:col>
      <xdr:colOff>177800</xdr:colOff>
      <xdr:row>97</xdr:row>
      <xdr:rowOff>116274</xdr:rowOff>
    </xdr:to>
    <xdr:cxnSp macro="">
      <xdr:nvCxnSpPr>
        <xdr:cNvPr id="469" name="直線コネクタ 468"/>
        <xdr:cNvCxnSpPr/>
      </xdr:nvCxnSpPr>
      <xdr:spPr>
        <a:xfrm flipV="1">
          <a:off x="7861300" y="16615006"/>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169469</xdr:rowOff>
    </xdr:from>
    <xdr:to>
      <xdr:col>41</xdr:col>
      <xdr:colOff>50800</xdr:colOff>
      <xdr:row>97</xdr:row>
      <xdr:rowOff>116274</xdr:rowOff>
    </xdr:to>
    <xdr:cxnSp macro="">
      <xdr:nvCxnSpPr>
        <xdr:cNvPr id="472" name="直線コネクタ 471"/>
        <xdr:cNvCxnSpPr/>
      </xdr:nvCxnSpPr>
      <xdr:spPr>
        <a:xfrm>
          <a:off x="6972300" y="16457219"/>
          <a:ext cx="889000" cy="2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3" name="フローチャート: 判断 472"/>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155270</xdr:rowOff>
    </xdr:from>
    <xdr:ext cx="599010" cy="259045"/>
    <xdr:sp macro="" textlink="">
      <xdr:nvSpPr>
        <xdr:cNvPr id="474" name="テキスト ボックス 473"/>
        <xdr:cNvSpPr txBox="1"/>
      </xdr:nvSpPr>
      <xdr:spPr>
        <a:xfrm>
          <a:off x="7561795"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42239</xdr:rowOff>
    </xdr:from>
    <xdr:to>
      <xdr:col>36</xdr:col>
      <xdr:colOff>165100</xdr:colOff>
      <xdr:row>98</xdr:row>
      <xdr:rowOff>143839</xdr:rowOff>
    </xdr:to>
    <xdr:sp macro="" textlink="">
      <xdr:nvSpPr>
        <xdr:cNvPr id="475" name="フローチャート: 判断 474"/>
        <xdr:cNvSpPr/>
      </xdr:nvSpPr>
      <xdr:spPr>
        <a:xfrm>
          <a:off x="692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134966</xdr:rowOff>
    </xdr:from>
    <xdr:ext cx="599010" cy="259045"/>
    <xdr:sp macro="" textlink="">
      <xdr:nvSpPr>
        <xdr:cNvPr id="476" name="テキスト ボックス 475"/>
        <xdr:cNvSpPr txBox="1"/>
      </xdr:nvSpPr>
      <xdr:spPr>
        <a:xfrm>
          <a:off x="6672795"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126071</xdr:rowOff>
    </xdr:from>
    <xdr:to>
      <xdr:col>55</xdr:col>
      <xdr:colOff>50800</xdr:colOff>
      <xdr:row>97</xdr:row>
      <xdr:rowOff>56221</xdr:rowOff>
    </xdr:to>
    <xdr:sp macro="" textlink="">
      <xdr:nvSpPr>
        <xdr:cNvPr id="482" name="楕円 481"/>
        <xdr:cNvSpPr/>
      </xdr:nvSpPr>
      <xdr:spPr>
        <a:xfrm>
          <a:off x="10426700" y="165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148948</xdr:rowOff>
    </xdr:from>
    <xdr:ext cx="599010" cy="259045"/>
    <xdr:sp macro="" textlink="">
      <xdr:nvSpPr>
        <xdr:cNvPr id="483" name="土木費該当値テキスト"/>
        <xdr:cNvSpPr txBox="1"/>
      </xdr:nvSpPr>
      <xdr:spPr>
        <a:xfrm>
          <a:off x="10528300" y="1643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84337</xdr:rowOff>
    </xdr:from>
    <xdr:to>
      <xdr:col>50</xdr:col>
      <xdr:colOff>165100</xdr:colOff>
      <xdr:row>97</xdr:row>
      <xdr:rowOff>14487</xdr:rowOff>
    </xdr:to>
    <xdr:sp macro="" textlink="">
      <xdr:nvSpPr>
        <xdr:cNvPr id="484" name="楕円 483"/>
        <xdr:cNvSpPr/>
      </xdr:nvSpPr>
      <xdr:spPr>
        <a:xfrm>
          <a:off x="9588500" y="165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31014</xdr:rowOff>
    </xdr:from>
    <xdr:ext cx="599010" cy="259045"/>
    <xdr:sp macro="" textlink="">
      <xdr:nvSpPr>
        <xdr:cNvPr id="485" name="テキスト ボックス 484"/>
        <xdr:cNvSpPr txBox="1"/>
      </xdr:nvSpPr>
      <xdr:spPr>
        <a:xfrm>
          <a:off x="9339795" y="163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105006</xdr:rowOff>
    </xdr:from>
    <xdr:to>
      <xdr:col>46</xdr:col>
      <xdr:colOff>38100</xdr:colOff>
      <xdr:row>97</xdr:row>
      <xdr:rowOff>35156</xdr:rowOff>
    </xdr:to>
    <xdr:sp macro="" textlink="">
      <xdr:nvSpPr>
        <xdr:cNvPr id="486" name="楕円 485"/>
        <xdr:cNvSpPr/>
      </xdr:nvSpPr>
      <xdr:spPr>
        <a:xfrm>
          <a:off x="8699500" y="1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51683</xdr:rowOff>
    </xdr:from>
    <xdr:ext cx="599010" cy="259045"/>
    <xdr:sp macro="" textlink="">
      <xdr:nvSpPr>
        <xdr:cNvPr id="487" name="テキスト ボックス 486"/>
        <xdr:cNvSpPr txBox="1"/>
      </xdr:nvSpPr>
      <xdr:spPr>
        <a:xfrm>
          <a:off x="8450795" y="163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65474</xdr:rowOff>
    </xdr:from>
    <xdr:to>
      <xdr:col>41</xdr:col>
      <xdr:colOff>101600</xdr:colOff>
      <xdr:row>97</xdr:row>
      <xdr:rowOff>167074</xdr:rowOff>
    </xdr:to>
    <xdr:sp macro="" textlink="">
      <xdr:nvSpPr>
        <xdr:cNvPr id="488" name="楕円 487"/>
        <xdr:cNvSpPr/>
      </xdr:nvSpPr>
      <xdr:spPr>
        <a:xfrm>
          <a:off x="7810500" y="166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12151</xdr:rowOff>
    </xdr:from>
    <xdr:ext cx="599010" cy="259045"/>
    <xdr:sp macro="" textlink="">
      <xdr:nvSpPr>
        <xdr:cNvPr id="489" name="テキスト ボックス 488"/>
        <xdr:cNvSpPr txBox="1"/>
      </xdr:nvSpPr>
      <xdr:spPr>
        <a:xfrm>
          <a:off x="7561795" y="1647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118669</xdr:rowOff>
    </xdr:from>
    <xdr:to>
      <xdr:col>36</xdr:col>
      <xdr:colOff>165100</xdr:colOff>
      <xdr:row>96</xdr:row>
      <xdr:rowOff>48819</xdr:rowOff>
    </xdr:to>
    <xdr:sp macro="" textlink="">
      <xdr:nvSpPr>
        <xdr:cNvPr id="490" name="楕円 489"/>
        <xdr:cNvSpPr/>
      </xdr:nvSpPr>
      <xdr:spPr>
        <a:xfrm>
          <a:off x="6921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65346</xdr:rowOff>
    </xdr:from>
    <xdr:ext cx="599010" cy="259045"/>
    <xdr:sp macro="" textlink="">
      <xdr:nvSpPr>
        <xdr:cNvPr id="491" name="テキスト ボックス 490"/>
        <xdr:cNvSpPr txBox="1"/>
      </xdr:nvSpPr>
      <xdr:spPr>
        <a:xfrm>
          <a:off x="6672795" y="161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131164</xdr:rowOff>
    </xdr:from>
    <xdr:to>
      <xdr:col>85</xdr:col>
      <xdr:colOff>127000</xdr:colOff>
      <xdr:row>37</xdr:row>
      <xdr:rowOff>106349</xdr:rowOff>
    </xdr:to>
    <xdr:cxnSp macro="">
      <xdr:nvCxnSpPr>
        <xdr:cNvPr id="520" name="直線コネクタ 519"/>
        <xdr:cNvCxnSpPr/>
      </xdr:nvCxnSpPr>
      <xdr:spPr>
        <a:xfrm flipV="1">
          <a:off x="15481300" y="6303364"/>
          <a:ext cx="838200" cy="1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106349</xdr:rowOff>
    </xdr:from>
    <xdr:to>
      <xdr:col>81</xdr:col>
      <xdr:colOff>50800</xdr:colOff>
      <xdr:row>37</xdr:row>
      <xdr:rowOff>142171</xdr:rowOff>
    </xdr:to>
    <xdr:cxnSp macro="">
      <xdr:nvCxnSpPr>
        <xdr:cNvPr id="523" name="直線コネクタ 522"/>
        <xdr:cNvCxnSpPr/>
      </xdr:nvCxnSpPr>
      <xdr:spPr>
        <a:xfrm flipV="1">
          <a:off x="14592300" y="6449999"/>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146246</xdr:rowOff>
    </xdr:from>
    <xdr:to>
      <xdr:col>76</xdr:col>
      <xdr:colOff>114300</xdr:colOff>
      <xdr:row>37</xdr:row>
      <xdr:rowOff>142171</xdr:rowOff>
    </xdr:to>
    <xdr:cxnSp macro="">
      <xdr:nvCxnSpPr>
        <xdr:cNvPr id="526" name="直線コネクタ 525"/>
        <xdr:cNvCxnSpPr/>
      </xdr:nvCxnSpPr>
      <xdr:spPr>
        <a:xfrm>
          <a:off x="13703300" y="5632646"/>
          <a:ext cx="889000" cy="8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146246</xdr:rowOff>
    </xdr:from>
    <xdr:to>
      <xdr:col>71</xdr:col>
      <xdr:colOff>177800</xdr:colOff>
      <xdr:row>38</xdr:row>
      <xdr:rowOff>83718</xdr:rowOff>
    </xdr:to>
    <xdr:cxnSp macro="">
      <xdr:nvCxnSpPr>
        <xdr:cNvPr id="529" name="直線コネクタ 528"/>
        <xdr:cNvCxnSpPr/>
      </xdr:nvCxnSpPr>
      <xdr:spPr>
        <a:xfrm flipV="1">
          <a:off x="12814300" y="5632646"/>
          <a:ext cx="889000" cy="96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0" name="フローチャート: 判断 529"/>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160133</xdr:rowOff>
    </xdr:from>
    <xdr:ext cx="534377" cy="259045"/>
    <xdr:sp macro="" textlink="">
      <xdr:nvSpPr>
        <xdr:cNvPr id="531" name="テキスト ボックス 530"/>
        <xdr:cNvSpPr txBox="1"/>
      </xdr:nvSpPr>
      <xdr:spPr>
        <a:xfrm>
          <a:off x="13436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52274</xdr:rowOff>
    </xdr:from>
    <xdr:to>
      <xdr:col>67</xdr:col>
      <xdr:colOff>101600</xdr:colOff>
      <xdr:row>38</xdr:row>
      <xdr:rowOff>153874</xdr:rowOff>
    </xdr:to>
    <xdr:sp macro="" textlink="">
      <xdr:nvSpPr>
        <xdr:cNvPr id="532" name="フローチャート: 判断 531"/>
        <xdr:cNvSpPr/>
      </xdr:nvSpPr>
      <xdr:spPr>
        <a:xfrm>
          <a:off x="12763500" y="65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145001</xdr:rowOff>
    </xdr:from>
    <xdr:ext cx="534377" cy="259045"/>
    <xdr:sp macro="" textlink="">
      <xdr:nvSpPr>
        <xdr:cNvPr id="533" name="テキスト ボックス 532"/>
        <xdr:cNvSpPr txBox="1"/>
      </xdr:nvSpPr>
      <xdr:spPr>
        <a:xfrm>
          <a:off x="12547111" y="66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80364</xdr:rowOff>
    </xdr:from>
    <xdr:to>
      <xdr:col>85</xdr:col>
      <xdr:colOff>177800</xdr:colOff>
      <xdr:row>37</xdr:row>
      <xdr:rowOff>10514</xdr:rowOff>
    </xdr:to>
    <xdr:sp macro="" textlink="">
      <xdr:nvSpPr>
        <xdr:cNvPr id="539" name="楕円 538"/>
        <xdr:cNvSpPr/>
      </xdr:nvSpPr>
      <xdr:spPr>
        <a:xfrm>
          <a:off x="16268700" y="62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103241</xdr:rowOff>
    </xdr:from>
    <xdr:ext cx="599010" cy="259045"/>
    <xdr:sp macro="" textlink="">
      <xdr:nvSpPr>
        <xdr:cNvPr id="540" name="消防費該当値テキスト"/>
        <xdr:cNvSpPr txBox="1"/>
      </xdr:nvSpPr>
      <xdr:spPr>
        <a:xfrm>
          <a:off x="16370300" y="610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55549</xdr:rowOff>
    </xdr:from>
    <xdr:to>
      <xdr:col>81</xdr:col>
      <xdr:colOff>101600</xdr:colOff>
      <xdr:row>37</xdr:row>
      <xdr:rowOff>157149</xdr:rowOff>
    </xdr:to>
    <xdr:sp macro="" textlink="">
      <xdr:nvSpPr>
        <xdr:cNvPr id="541" name="楕円 540"/>
        <xdr:cNvSpPr/>
      </xdr:nvSpPr>
      <xdr:spPr>
        <a:xfrm>
          <a:off x="15430500" y="63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2226</xdr:rowOff>
    </xdr:from>
    <xdr:ext cx="599010" cy="259045"/>
    <xdr:sp macro="" textlink="">
      <xdr:nvSpPr>
        <xdr:cNvPr id="542" name="テキスト ボックス 541"/>
        <xdr:cNvSpPr txBox="1"/>
      </xdr:nvSpPr>
      <xdr:spPr>
        <a:xfrm>
          <a:off x="15181795" y="617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91371</xdr:rowOff>
    </xdr:from>
    <xdr:to>
      <xdr:col>76</xdr:col>
      <xdr:colOff>165100</xdr:colOff>
      <xdr:row>38</xdr:row>
      <xdr:rowOff>21521</xdr:rowOff>
    </xdr:to>
    <xdr:sp macro="" textlink="">
      <xdr:nvSpPr>
        <xdr:cNvPr id="543" name="楕円 542"/>
        <xdr:cNvSpPr/>
      </xdr:nvSpPr>
      <xdr:spPr>
        <a:xfrm>
          <a:off x="14541500" y="64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38048</xdr:rowOff>
    </xdr:from>
    <xdr:ext cx="599010" cy="259045"/>
    <xdr:sp macro="" textlink="">
      <xdr:nvSpPr>
        <xdr:cNvPr id="544" name="テキスト ボックス 543"/>
        <xdr:cNvSpPr txBox="1"/>
      </xdr:nvSpPr>
      <xdr:spPr>
        <a:xfrm>
          <a:off x="14292795" y="621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95446</xdr:rowOff>
    </xdr:from>
    <xdr:to>
      <xdr:col>72</xdr:col>
      <xdr:colOff>38100</xdr:colOff>
      <xdr:row>33</xdr:row>
      <xdr:rowOff>25596</xdr:rowOff>
    </xdr:to>
    <xdr:sp macro="" textlink="">
      <xdr:nvSpPr>
        <xdr:cNvPr id="545" name="楕円 544"/>
        <xdr:cNvSpPr/>
      </xdr:nvSpPr>
      <xdr:spPr>
        <a:xfrm>
          <a:off x="13652500" y="55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42123</xdr:rowOff>
    </xdr:from>
    <xdr:ext cx="599010" cy="259045"/>
    <xdr:sp macro="" textlink="">
      <xdr:nvSpPr>
        <xdr:cNvPr id="546" name="テキスト ボックス 545"/>
        <xdr:cNvSpPr txBox="1"/>
      </xdr:nvSpPr>
      <xdr:spPr>
        <a:xfrm>
          <a:off x="13403795" y="535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32918</xdr:rowOff>
    </xdr:from>
    <xdr:to>
      <xdr:col>67</xdr:col>
      <xdr:colOff>101600</xdr:colOff>
      <xdr:row>38</xdr:row>
      <xdr:rowOff>134518</xdr:rowOff>
    </xdr:to>
    <xdr:sp macro="" textlink="">
      <xdr:nvSpPr>
        <xdr:cNvPr id="547" name="楕円 546"/>
        <xdr:cNvSpPr/>
      </xdr:nvSpPr>
      <xdr:spPr>
        <a:xfrm>
          <a:off x="12763500" y="65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151045</xdr:rowOff>
    </xdr:from>
    <xdr:ext cx="534377" cy="259045"/>
    <xdr:sp macro="" textlink="">
      <xdr:nvSpPr>
        <xdr:cNvPr id="548" name="テキスト ボックス 547"/>
        <xdr:cNvSpPr txBox="1"/>
      </xdr:nvSpPr>
      <xdr:spPr>
        <a:xfrm>
          <a:off x="12547111" y="63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3860</xdr:rowOff>
    </xdr:from>
    <xdr:to>
      <xdr:col>85</xdr:col>
      <xdr:colOff>126364</xdr:colOff>
      <xdr:row>58</xdr:row>
      <xdr:rowOff>121698</xdr:rowOff>
    </xdr:to>
    <xdr:cxnSp macro="">
      <xdr:nvCxnSpPr>
        <xdr:cNvPr id="572" name="直線コネクタ 571"/>
        <xdr:cNvCxnSpPr/>
      </xdr:nvCxnSpPr>
      <xdr:spPr>
        <a:xfrm flipV="1">
          <a:off x="16317595" y="9090710"/>
          <a:ext cx="1269" cy="97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125525</xdr:rowOff>
    </xdr:from>
    <xdr:ext cx="534377" cy="259045"/>
    <xdr:sp macro="" textlink="">
      <xdr:nvSpPr>
        <xdr:cNvPr id="573" name="教育費最小値テキスト"/>
        <xdr:cNvSpPr txBox="1"/>
      </xdr:nvSpPr>
      <xdr:spPr>
        <a:xfrm>
          <a:off x="16370300" y="10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121698</xdr:rowOff>
    </xdr:from>
    <xdr:to>
      <xdr:col>86</xdr:col>
      <xdr:colOff>25400</xdr:colOff>
      <xdr:row>58</xdr:row>
      <xdr:rowOff>121698</xdr:rowOff>
    </xdr:to>
    <xdr:cxnSp macro="">
      <xdr:nvCxnSpPr>
        <xdr:cNvPr id="574" name="直線コネクタ 573"/>
        <xdr:cNvCxnSpPr/>
      </xdr:nvCxnSpPr>
      <xdr:spPr>
        <a:xfrm>
          <a:off x="16230600" y="1006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121987</xdr:rowOff>
    </xdr:from>
    <xdr:ext cx="599010" cy="259045"/>
    <xdr:sp macro="" textlink="">
      <xdr:nvSpPr>
        <xdr:cNvPr id="575" name="教育費最大値テキスト"/>
        <xdr:cNvSpPr txBox="1"/>
      </xdr:nvSpPr>
      <xdr:spPr>
        <a:xfrm>
          <a:off x="16370300" y="88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3860</xdr:rowOff>
    </xdr:from>
    <xdr:to>
      <xdr:col>86</xdr:col>
      <xdr:colOff>25400</xdr:colOff>
      <xdr:row>53</xdr:row>
      <xdr:rowOff>3860</xdr:rowOff>
    </xdr:to>
    <xdr:cxnSp macro="">
      <xdr:nvCxnSpPr>
        <xdr:cNvPr id="576" name="直線コネクタ 575"/>
        <xdr:cNvCxnSpPr/>
      </xdr:nvCxnSpPr>
      <xdr:spPr>
        <a:xfrm>
          <a:off x="16230600" y="90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128005</xdr:rowOff>
    </xdr:from>
    <xdr:to>
      <xdr:col>85</xdr:col>
      <xdr:colOff>127000</xdr:colOff>
      <xdr:row>56</xdr:row>
      <xdr:rowOff>169042</xdr:rowOff>
    </xdr:to>
    <xdr:cxnSp macro="">
      <xdr:nvCxnSpPr>
        <xdr:cNvPr id="577" name="直線コネクタ 576"/>
        <xdr:cNvCxnSpPr/>
      </xdr:nvCxnSpPr>
      <xdr:spPr>
        <a:xfrm>
          <a:off x="15481300" y="9729205"/>
          <a:ext cx="838200" cy="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89477</xdr:rowOff>
    </xdr:from>
    <xdr:ext cx="599010" cy="259045"/>
    <xdr:sp macro="" textlink="">
      <xdr:nvSpPr>
        <xdr:cNvPr id="578" name="教育費平均値テキスト"/>
        <xdr:cNvSpPr txBox="1"/>
      </xdr:nvSpPr>
      <xdr:spPr>
        <a:xfrm>
          <a:off x="16370300" y="986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111050</xdr:rowOff>
    </xdr:from>
    <xdr:to>
      <xdr:col>85</xdr:col>
      <xdr:colOff>177800</xdr:colOff>
      <xdr:row>58</xdr:row>
      <xdr:rowOff>41200</xdr:rowOff>
    </xdr:to>
    <xdr:sp macro="" textlink="">
      <xdr:nvSpPr>
        <xdr:cNvPr id="579" name="フローチャート: 判断 578"/>
        <xdr:cNvSpPr/>
      </xdr:nvSpPr>
      <xdr:spPr>
        <a:xfrm>
          <a:off x="16268700" y="98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93485</xdr:rowOff>
    </xdr:from>
    <xdr:to>
      <xdr:col>81</xdr:col>
      <xdr:colOff>50800</xdr:colOff>
      <xdr:row>56</xdr:row>
      <xdr:rowOff>128005</xdr:rowOff>
    </xdr:to>
    <xdr:cxnSp macro="">
      <xdr:nvCxnSpPr>
        <xdr:cNvPr id="580" name="直線コネクタ 579"/>
        <xdr:cNvCxnSpPr/>
      </xdr:nvCxnSpPr>
      <xdr:spPr>
        <a:xfrm>
          <a:off x="14592300" y="9694685"/>
          <a:ext cx="889000" cy="3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98004</xdr:rowOff>
    </xdr:from>
    <xdr:to>
      <xdr:col>81</xdr:col>
      <xdr:colOff>101600</xdr:colOff>
      <xdr:row>58</xdr:row>
      <xdr:rowOff>28154</xdr:rowOff>
    </xdr:to>
    <xdr:sp macro="" textlink="">
      <xdr:nvSpPr>
        <xdr:cNvPr id="581" name="フローチャート: 判断 580"/>
        <xdr:cNvSpPr/>
      </xdr:nvSpPr>
      <xdr:spPr>
        <a:xfrm>
          <a:off x="154305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19281</xdr:rowOff>
    </xdr:from>
    <xdr:ext cx="599010" cy="259045"/>
    <xdr:sp macro="" textlink="">
      <xdr:nvSpPr>
        <xdr:cNvPr id="582" name="テキスト ボックス 581"/>
        <xdr:cNvSpPr txBox="1"/>
      </xdr:nvSpPr>
      <xdr:spPr>
        <a:xfrm>
          <a:off x="15181795" y="99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62645</xdr:rowOff>
    </xdr:from>
    <xdr:to>
      <xdr:col>76</xdr:col>
      <xdr:colOff>114300</xdr:colOff>
      <xdr:row>56</xdr:row>
      <xdr:rowOff>93485</xdr:rowOff>
    </xdr:to>
    <xdr:cxnSp macro="">
      <xdr:nvCxnSpPr>
        <xdr:cNvPr id="583" name="直線コネクタ 582"/>
        <xdr:cNvCxnSpPr/>
      </xdr:nvCxnSpPr>
      <xdr:spPr>
        <a:xfrm>
          <a:off x="13703300" y="8635145"/>
          <a:ext cx="889000" cy="10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61954</xdr:rowOff>
    </xdr:from>
    <xdr:to>
      <xdr:col>76</xdr:col>
      <xdr:colOff>165100</xdr:colOff>
      <xdr:row>57</xdr:row>
      <xdr:rowOff>163554</xdr:rowOff>
    </xdr:to>
    <xdr:sp macro="" textlink="">
      <xdr:nvSpPr>
        <xdr:cNvPr id="584" name="フローチャート: 判断 583"/>
        <xdr:cNvSpPr/>
      </xdr:nvSpPr>
      <xdr:spPr>
        <a:xfrm>
          <a:off x="14541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154681</xdr:rowOff>
    </xdr:from>
    <xdr:ext cx="599010" cy="259045"/>
    <xdr:sp macro="" textlink="">
      <xdr:nvSpPr>
        <xdr:cNvPr id="585" name="テキスト ボックス 584"/>
        <xdr:cNvSpPr txBox="1"/>
      </xdr:nvSpPr>
      <xdr:spPr>
        <a:xfrm>
          <a:off x="14292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62645</xdr:rowOff>
    </xdr:from>
    <xdr:to>
      <xdr:col>71</xdr:col>
      <xdr:colOff>177800</xdr:colOff>
      <xdr:row>53</xdr:row>
      <xdr:rowOff>95247</xdr:rowOff>
    </xdr:to>
    <xdr:cxnSp macro="">
      <xdr:nvCxnSpPr>
        <xdr:cNvPr id="586" name="直線コネクタ 585"/>
        <xdr:cNvCxnSpPr/>
      </xdr:nvCxnSpPr>
      <xdr:spPr>
        <a:xfrm flipV="1">
          <a:off x="12814300" y="8635145"/>
          <a:ext cx="889000" cy="5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7" name="フローチャート: 判断 586"/>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88" name="テキスト ボックス 587"/>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89" name="フローチャート: 判断 588"/>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14745</xdr:rowOff>
    </xdr:from>
    <xdr:ext cx="599010" cy="259045"/>
    <xdr:sp macro="" textlink="">
      <xdr:nvSpPr>
        <xdr:cNvPr id="590" name="テキスト ボックス 589"/>
        <xdr:cNvSpPr txBox="1"/>
      </xdr:nvSpPr>
      <xdr:spPr>
        <a:xfrm>
          <a:off x="12514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118242</xdr:rowOff>
    </xdr:from>
    <xdr:to>
      <xdr:col>85</xdr:col>
      <xdr:colOff>177800</xdr:colOff>
      <xdr:row>57</xdr:row>
      <xdr:rowOff>48392</xdr:rowOff>
    </xdr:to>
    <xdr:sp macro="" textlink="">
      <xdr:nvSpPr>
        <xdr:cNvPr id="596" name="楕円 595"/>
        <xdr:cNvSpPr/>
      </xdr:nvSpPr>
      <xdr:spPr>
        <a:xfrm>
          <a:off x="16268700" y="97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141119</xdr:rowOff>
    </xdr:from>
    <xdr:ext cx="599010" cy="259045"/>
    <xdr:sp macro="" textlink="">
      <xdr:nvSpPr>
        <xdr:cNvPr id="597" name="教育費該当値テキスト"/>
        <xdr:cNvSpPr txBox="1"/>
      </xdr:nvSpPr>
      <xdr:spPr>
        <a:xfrm>
          <a:off x="16370300" y="95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77205</xdr:rowOff>
    </xdr:from>
    <xdr:to>
      <xdr:col>81</xdr:col>
      <xdr:colOff>101600</xdr:colOff>
      <xdr:row>57</xdr:row>
      <xdr:rowOff>7355</xdr:rowOff>
    </xdr:to>
    <xdr:sp macro="" textlink="">
      <xdr:nvSpPr>
        <xdr:cNvPr id="598" name="楕円 597"/>
        <xdr:cNvSpPr/>
      </xdr:nvSpPr>
      <xdr:spPr>
        <a:xfrm>
          <a:off x="15430500" y="96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23882</xdr:rowOff>
    </xdr:from>
    <xdr:ext cx="599010" cy="259045"/>
    <xdr:sp macro="" textlink="">
      <xdr:nvSpPr>
        <xdr:cNvPr id="599" name="テキスト ボックス 598"/>
        <xdr:cNvSpPr txBox="1"/>
      </xdr:nvSpPr>
      <xdr:spPr>
        <a:xfrm>
          <a:off x="15181795" y="945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42685</xdr:rowOff>
    </xdr:from>
    <xdr:to>
      <xdr:col>76</xdr:col>
      <xdr:colOff>165100</xdr:colOff>
      <xdr:row>56</xdr:row>
      <xdr:rowOff>144285</xdr:rowOff>
    </xdr:to>
    <xdr:sp macro="" textlink="">
      <xdr:nvSpPr>
        <xdr:cNvPr id="600" name="楕円 599"/>
        <xdr:cNvSpPr/>
      </xdr:nvSpPr>
      <xdr:spPr>
        <a:xfrm>
          <a:off x="14541500" y="9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160812</xdr:rowOff>
    </xdr:from>
    <xdr:ext cx="599010" cy="259045"/>
    <xdr:sp macro="" textlink="">
      <xdr:nvSpPr>
        <xdr:cNvPr id="601" name="テキスト ボックス 600"/>
        <xdr:cNvSpPr txBox="1"/>
      </xdr:nvSpPr>
      <xdr:spPr>
        <a:xfrm>
          <a:off x="14292795" y="94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11845</xdr:rowOff>
    </xdr:from>
    <xdr:to>
      <xdr:col>72</xdr:col>
      <xdr:colOff>38100</xdr:colOff>
      <xdr:row>50</xdr:row>
      <xdr:rowOff>113445</xdr:rowOff>
    </xdr:to>
    <xdr:sp macro="" textlink="">
      <xdr:nvSpPr>
        <xdr:cNvPr id="602" name="楕円 601"/>
        <xdr:cNvSpPr/>
      </xdr:nvSpPr>
      <xdr:spPr>
        <a:xfrm>
          <a:off x="13652500" y="85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129972</xdr:rowOff>
    </xdr:from>
    <xdr:ext cx="599010" cy="259045"/>
    <xdr:sp macro="" textlink="">
      <xdr:nvSpPr>
        <xdr:cNvPr id="603" name="テキスト ボックス 602"/>
        <xdr:cNvSpPr txBox="1"/>
      </xdr:nvSpPr>
      <xdr:spPr>
        <a:xfrm>
          <a:off x="13403795" y="83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44447</xdr:rowOff>
    </xdr:from>
    <xdr:to>
      <xdr:col>67</xdr:col>
      <xdr:colOff>101600</xdr:colOff>
      <xdr:row>53</xdr:row>
      <xdr:rowOff>146047</xdr:rowOff>
    </xdr:to>
    <xdr:sp macro="" textlink="">
      <xdr:nvSpPr>
        <xdr:cNvPr id="604" name="楕円 603"/>
        <xdr:cNvSpPr/>
      </xdr:nvSpPr>
      <xdr:spPr>
        <a:xfrm>
          <a:off x="12763500" y="9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162574</xdr:rowOff>
    </xdr:from>
    <xdr:ext cx="599010" cy="259045"/>
    <xdr:sp macro="" textlink="">
      <xdr:nvSpPr>
        <xdr:cNvPr id="605" name="テキスト ボックス 604"/>
        <xdr:cNvSpPr txBox="1"/>
      </xdr:nvSpPr>
      <xdr:spPr>
        <a:xfrm>
          <a:off x="12514795" y="8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136951</xdr:rowOff>
    </xdr:from>
    <xdr:to>
      <xdr:col>85</xdr:col>
      <xdr:colOff>126364</xdr:colOff>
      <xdr:row>79</xdr:row>
      <xdr:rowOff>44450</xdr:rowOff>
    </xdr:to>
    <xdr:cxnSp macro="">
      <xdr:nvCxnSpPr>
        <xdr:cNvPr id="629" name="直線コネクタ 628"/>
        <xdr:cNvCxnSpPr/>
      </xdr:nvCxnSpPr>
      <xdr:spPr>
        <a:xfrm flipV="1">
          <a:off x="16317595" y="13167151"/>
          <a:ext cx="1269" cy="421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67915</xdr:rowOff>
    </xdr:from>
    <xdr:ext cx="249299" cy="259045"/>
    <xdr:sp macro="" textlink="">
      <xdr:nvSpPr>
        <xdr:cNvPr id="630" name="災害復旧費最小値テキスト"/>
        <xdr:cNvSpPr txBox="1"/>
      </xdr:nvSpPr>
      <xdr:spPr>
        <a:xfrm>
          <a:off x="16370300" y="1361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83628</xdr:rowOff>
    </xdr:from>
    <xdr:ext cx="599010" cy="259045"/>
    <xdr:sp macro="" textlink="">
      <xdr:nvSpPr>
        <xdr:cNvPr id="632" name="災害復旧費最大値テキスト"/>
        <xdr:cNvSpPr txBox="1"/>
      </xdr:nvSpPr>
      <xdr:spPr>
        <a:xfrm>
          <a:off x="16370300" y="1294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136951</xdr:rowOff>
    </xdr:from>
    <xdr:to>
      <xdr:col>86</xdr:col>
      <xdr:colOff>25400</xdr:colOff>
      <xdr:row>76</xdr:row>
      <xdr:rowOff>136951</xdr:rowOff>
    </xdr:to>
    <xdr:cxnSp macro="">
      <xdr:nvCxnSpPr>
        <xdr:cNvPr id="633" name="直線コネクタ 632"/>
        <xdr:cNvCxnSpPr/>
      </xdr:nvCxnSpPr>
      <xdr:spPr>
        <a:xfrm>
          <a:off x="16230600" y="1316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136951</xdr:rowOff>
    </xdr:from>
    <xdr:to>
      <xdr:col>85</xdr:col>
      <xdr:colOff>127000</xdr:colOff>
      <xdr:row>78</xdr:row>
      <xdr:rowOff>126411</xdr:rowOff>
    </xdr:to>
    <xdr:cxnSp macro="">
      <xdr:nvCxnSpPr>
        <xdr:cNvPr id="634" name="直線コネクタ 633"/>
        <xdr:cNvCxnSpPr/>
      </xdr:nvCxnSpPr>
      <xdr:spPr>
        <a:xfrm flipV="1">
          <a:off x="15481300" y="13167151"/>
          <a:ext cx="838200" cy="3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112365</xdr:rowOff>
    </xdr:from>
    <xdr:ext cx="534377" cy="259045"/>
    <xdr:sp macro="" textlink="">
      <xdr:nvSpPr>
        <xdr:cNvPr id="635" name="災害復旧費平均値テキスト"/>
        <xdr:cNvSpPr txBox="1"/>
      </xdr:nvSpPr>
      <xdr:spPr>
        <a:xfrm>
          <a:off x="16370300" y="13485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133938</xdr:rowOff>
    </xdr:from>
    <xdr:to>
      <xdr:col>85</xdr:col>
      <xdr:colOff>177800</xdr:colOff>
      <xdr:row>79</xdr:row>
      <xdr:rowOff>64088</xdr:rowOff>
    </xdr:to>
    <xdr:sp macro="" textlink="">
      <xdr:nvSpPr>
        <xdr:cNvPr id="636" name="フローチャート: 判断 635"/>
        <xdr:cNvSpPr/>
      </xdr:nvSpPr>
      <xdr:spPr>
        <a:xfrm>
          <a:off x="16268700" y="135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117804</xdr:rowOff>
    </xdr:from>
    <xdr:to>
      <xdr:col>81</xdr:col>
      <xdr:colOff>50800</xdr:colOff>
      <xdr:row>78</xdr:row>
      <xdr:rowOff>126411</xdr:rowOff>
    </xdr:to>
    <xdr:cxnSp macro="">
      <xdr:nvCxnSpPr>
        <xdr:cNvPr id="637" name="直線コネクタ 636"/>
        <xdr:cNvCxnSpPr/>
      </xdr:nvCxnSpPr>
      <xdr:spPr>
        <a:xfrm>
          <a:off x="14592300" y="13490904"/>
          <a:ext cx="8890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135982</xdr:rowOff>
    </xdr:from>
    <xdr:to>
      <xdr:col>81</xdr:col>
      <xdr:colOff>101600</xdr:colOff>
      <xdr:row>79</xdr:row>
      <xdr:rowOff>66132</xdr:rowOff>
    </xdr:to>
    <xdr:sp macro="" textlink="">
      <xdr:nvSpPr>
        <xdr:cNvPr id="638" name="フローチャート: 判断 637"/>
        <xdr:cNvSpPr/>
      </xdr:nvSpPr>
      <xdr:spPr>
        <a:xfrm>
          <a:off x="15430500" y="1350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57259</xdr:rowOff>
    </xdr:from>
    <xdr:ext cx="534377" cy="259045"/>
    <xdr:sp macro="" textlink="">
      <xdr:nvSpPr>
        <xdr:cNvPr id="639" name="テキスト ボックス 638"/>
        <xdr:cNvSpPr txBox="1"/>
      </xdr:nvSpPr>
      <xdr:spPr>
        <a:xfrm>
          <a:off x="15214111" y="136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112403</xdr:rowOff>
    </xdr:from>
    <xdr:to>
      <xdr:col>76</xdr:col>
      <xdr:colOff>114300</xdr:colOff>
      <xdr:row>78</xdr:row>
      <xdr:rowOff>117804</xdr:rowOff>
    </xdr:to>
    <xdr:cxnSp macro="">
      <xdr:nvCxnSpPr>
        <xdr:cNvPr id="640" name="直線コネクタ 639"/>
        <xdr:cNvCxnSpPr/>
      </xdr:nvCxnSpPr>
      <xdr:spPr>
        <a:xfrm>
          <a:off x="13703300" y="12456803"/>
          <a:ext cx="889000" cy="10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144303</xdr:rowOff>
    </xdr:from>
    <xdr:to>
      <xdr:col>76</xdr:col>
      <xdr:colOff>165100</xdr:colOff>
      <xdr:row>79</xdr:row>
      <xdr:rowOff>74453</xdr:rowOff>
    </xdr:to>
    <xdr:sp macro="" textlink="">
      <xdr:nvSpPr>
        <xdr:cNvPr id="641" name="フローチャート: 判断 640"/>
        <xdr:cNvSpPr/>
      </xdr:nvSpPr>
      <xdr:spPr>
        <a:xfrm>
          <a:off x="14541500" y="1351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65580</xdr:rowOff>
    </xdr:from>
    <xdr:ext cx="534377" cy="259045"/>
    <xdr:sp macro="" textlink="">
      <xdr:nvSpPr>
        <xdr:cNvPr id="642" name="テキスト ボックス 641"/>
        <xdr:cNvSpPr txBox="1"/>
      </xdr:nvSpPr>
      <xdr:spPr>
        <a:xfrm>
          <a:off x="14325111" y="136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156252</xdr:rowOff>
    </xdr:from>
    <xdr:to>
      <xdr:col>71</xdr:col>
      <xdr:colOff>177800</xdr:colOff>
      <xdr:row>72</xdr:row>
      <xdr:rowOff>112403</xdr:rowOff>
    </xdr:to>
    <xdr:cxnSp macro="">
      <xdr:nvCxnSpPr>
        <xdr:cNvPr id="643" name="直線コネクタ 642"/>
        <xdr:cNvCxnSpPr/>
      </xdr:nvCxnSpPr>
      <xdr:spPr>
        <a:xfrm>
          <a:off x="12814300" y="12329202"/>
          <a:ext cx="889000" cy="1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137410</xdr:rowOff>
    </xdr:from>
    <xdr:to>
      <xdr:col>72</xdr:col>
      <xdr:colOff>38100</xdr:colOff>
      <xdr:row>79</xdr:row>
      <xdr:rowOff>67560</xdr:rowOff>
    </xdr:to>
    <xdr:sp macro="" textlink="">
      <xdr:nvSpPr>
        <xdr:cNvPr id="644" name="フローチャート: 判断 643"/>
        <xdr:cNvSpPr/>
      </xdr:nvSpPr>
      <xdr:spPr>
        <a:xfrm>
          <a:off x="13652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58687</xdr:rowOff>
    </xdr:from>
    <xdr:ext cx="534377" cy="259045"/>
    <xdr:sp macro="" textlink="">
      <xdr:nvSpPr>
        <xdr:cNvPr id="645" name="テキスト ボックス 644"/>
        <xdr:cNvSpPr txBox="1"/>
      </xdr:nvSpPr>
      <xdr:spPr>
        <a:xfrm>
          <a:off x="13436111" y="136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130530</xdr:rowOff>
    </xdr:from>
    <xdr:to>
      <xdr:col>67</xdr:col>
      <xdr:colOff>101600</xdr:colOff>
      <xdr:row>79</xdr:row>
      <xdr:rowOff>60680</xdr:rowOff>
    </xdr:to>
    <xdr:sp macro="" textlink="">
      <xdr:nvSpPr>
        <xdr:cNvPr id="646" name="フローチャート: 判断 645"/>
        <xdr:cNvSpPr/>
      </xdr:nvSpPr>
      <xdr:spPr>
        <a:xfrm>
          <a:off x="12763500" y="135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51807</xdr:rowOff>
    </xdr:from>
    <xdr:ext cx="534377" cy="259045"/>
    <xdr:sp macro="" textlink="">
      <xdr:nvSpPr>
        <xdr:cNvPr id="647" name="テキスト ボックス 646"/>
        <xdr:cNvSpPr txBox="1"/>
      </xdr:nvSpPr>
      <xdr:spPr>
        <a:xfrm>
          <a:off x="12547111" y="135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86151</xdr:rowOff>
    </xdr:from>
    <xdr:to>
      <xdr:col>85</xdr:col>
      <xdr:colOff>177800</xdr:colOff>
      <xdr:row>77</xdr:row>
      <xdr:rowOff>16301</xdr:rowOff>
    </xdr:to>
    <xdr:sp macro="" textlink="">
      <xdr:nvSpPr>
        <xdr:cNvPr id="653" name="楕円 652"/>
        <xdr:cNvSpPr/>
      </xdr:nvSpPr>
      <xdr:spPr>
        <a:xfrm>
          <a:off x="16268700" y="131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39178</xdr:rowOff>
    </xdr:from>
    <xdr:ext cx="599010" cy="259045"/>
    <xdr:sp macro="" textlink="">
      <xdr:nvSpPr>
        <xdr:cNvPr id="654" name="災害復旧費該当値テキスト"/>
        <xdr:cNvSpPr txBox="1"/>
      </xdr:nvSpPr>
      <xdr:spPr>
        <a:xfrm>
          <a:off x="16370300" y="130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75611</xdr:rowOff>
    </xdr:from>
    <xdr:to>
      <xdr:col>81</xdr:col>
      <xdr:colOff>101600</xdr:colOff>
      <xdr:row>79</xdr:row>
      <xdr:rowOff>5761</xdr:rowOff>
    </xdr:to>
    <xdr:sp macro="" textlink="">
      <xdr:nvSpPr>
        <xdr:cNvPr id="655" name="楕円 654"/>
        <xdr:cNvSpPr/>
      </xdr:nvSpPr>
      <xdr:spPr>
        <a:xfrm>
          <a:off x="15430500" y="134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22288</xdr:rowOff>
    </xdr:from>
    <xdr:ext cx="534377" cy="259045"/>
    <xdr:sp macro="" textlink="">
      <xdr:nvSpPr>
        <xdr:cNvPr id="656" name="テキスト ボックス 655"/>
        <xdr:cNvSpPr txBox="1"/>
      </xdr:nvSpPr>
      <xdr:spPr>
        <a:xfrm>
          <a:off x="15214111" y="132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67004</xdr:rowOff>
    </xdr:from>
    <xdr:to>
      <xdr:col>76</xdr:col>
      <xdr:colOff>165100</xdr:colOff>
      <xdr:row>78</xdr:row>
      <xdr:rowOff>168604</xdr:rowOff>
    </xdr:to>
    <xdr:sp macro="" textlink="">
      <xdr:nvSpPr>
        <xdr:cNvPr id="657" name="楕円 656"/>
        <xdr:cNvSpPr/>
      </xdr:nvSpPr>
      <xdr:spPr>
        <a:xfrm>
          <a:off x="14541500" y="134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13681</xdr:rowOff>
    </xdr:from>
    <xdr:ext cx="534377" cy="259045"/>
    <xdr:sp macro="" textlink="">
      <xdr:nvSpPr>
        <xdr:cNvPr id="658" name="テキスト ボックス 657"/>
        <xdr:cNvSpPr txBox="1"/>
      </xdr:nvSpPr>
      <xdr:spPr>
        <a:xfrm>
          <a:off x="14325111" y="132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61603</xdr:rowOff>
    </xdr:from>
    <xdr:to>
      <xdr:col>72</xdr:col>
      <xdr:colOff>38100</xdr:colOff>
      <xdr:row>72</xdr:row>
      <xdr:rowOff>163203</xdr:rowOff>
    </xdr:to>
    <xdr:sp macro="" textlink="">
      <xdr:nvSpPr>
        <xdr:cNvPr id="659" name="楕円 658"/>
        <xdr:cNvSpPr/>
      </xdr:nvSpPr>
      <xdr:spPr>
        <a:xfrm>
          <a:off x="13652500" y="12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8280</xdr:rowOff>
    </xdr:from>
    <xdr:ext cx="599010" cy="259045"/>
    <xdr:sp macro="" textlink="">
      <xdr:nvSpPr>
        <xdr:cNvPr id="660" name="テキスト ボックス 659"/>
        <xdr:cNvSpPr txBox="1"/>
      </xdr:nvSpPr>
      <xdr:spPr>
        <a:xfrm>
          <a:off x="13403795" y="1218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105452</xdr:rowOff>
    </xdr:from>
    <xdr:to>
      <xdr:col>67</xdr:col>
      <xdr:colOff>101600</xdr:colOff>
      <xdr:row>72</xdr:row>
      <xdr:rowOff>35602</xdr:rowOff>
    </xdr:to>
    <xdr:sp macro="" textlink="">
      <xdr:nvSpPr>
        <xdr:cNvPr id="661" name="楕円 660"/>
        <xdr:cNvSpPr/>
      </xdr:nvSpPr>
      <xdr:spPr>
        <a:xfrm>
          <a:off x="12763500" y="12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52129</xdr:rowOff>
    </xdr:from>
    <xdr:ext cx="599010" cy="259045"/>
    <xdr:sp macro="" textlink="">
      <xdr:nvSpPr>
        <xdr:cNvPr id="662" name="テキスト ボックス 661"/>
        <xdr:cNvSpPr txBox="1"/>
      </xdr:nvSpPr>
      <xdr:spPr>
        <a:xfrm>
          <a:off x="12514795" y="120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6" name="直線コネクタ 685"/>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7"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8" name="直線コネクタ 687"/>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9"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90" name="直線コネクタ 689"/>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159739</xdr:rowOff>
    </xdr:from>
    <xdr:to>
      <xdr:col>85</xdr:col>
      <xdr:colOff>127000</xdr:colOff>
      <xdr:row>92</xdr:row>
      <xdr:rowOff>34682</xdr:rowOff>
    </xdr:to>
    <xdr:cxnSp macro="">
      <xdr:nvCxnSpPr>
        <xdr:cNvPr id="691" name="直線コネクタ 690"/>
        <xdr:cNvCxnSpPr/>
      </xdr:nvCxnSpPr>
      <xdr:spPr>
        <a:xfrm>
          <a:off x="15481300" y="15761689"/>
          <a:ext cx="8382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92"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93" name="フローチャート: 判断 692"/>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159739</xdr:rowOff>
    </xdr:from>
    <xdr:to>
      <xdr:col>81</xdr:col>
      <xdr:colOff>50800</xdr:colOff>
      <xdr:row>92</xdr:row>
      <xdr:rowOff>18959</xdr:rowOff>
    </xdr:to>
    <xdr:cxnSp macro="">
      <xdr:nvCxnSpPr>
        <xdr:cNvPr id="694" name="直線コネクタ 693"/>
        <xdr:cNvCxnSpPr/>
      </xdr:nvCxnSpPr>
      <xdr:spPr>
        <a:xfrm flipV="1">
          <a:off x="14592300" y="15761689"/>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5" name="フローチャート: 判断 694"/>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6" name="テキスト ボックス 695"/>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39115</xdr:rowOff>
    </xdr:from>
    <xdr:to>
      <xdr:col>76</xdr:col>
      <xdr:colOff>114300</xdr:colOff>
      <xdr:row>92</xdr:row>
      <xdr:rowOff>18959</xdr:rowOff>
    </xdr:to>
    <xdr:cxnSp macro="">
      <xdr:nvCxnSpPr>
        <xdr:cNvPr id="697" name="直線コネクタ 696"/>
        <xdr:cNvCxnSpPr/>
      </xdr:nvCxnSpPr>
      <xdr:spPr>
        <a:xfrm>
          <a:off x="13703300" y="15641065"/>
          <a:ext cx="889000" cy="1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8" name="フローチャート: 判断 697"/>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9" name="テキスト ボックス 698"/>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39115</xdr:rowOff>
    </xdr:from>
    <xdr:to>
      <xdr:col>71</xdr:col>
      <xdr:colOff>177800</xdr:colOff>
      <xdr:row>91</xdr:row>
      <xdr:rowOff>52784</xdr:rowOff>
    </xdr:to>
    <xdr:cxnSp macro="">
      <xdr:nvCxnSpPr>
        <xdr:cNvPr id="700" name="直線コネクタ 699"/>
        <xdr:cNvCxnSpPr/>
      </xdr:nvCxnSpPr>
      <xdr:spPr>
        <a:xfrm flipV="1">
          <a:off x="12814300" y="15641065"/>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701" name="フローチャート: 判断 700"/>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702" name="テキスト ボックス 701"/>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703" name="フローチャート: 判断 702"/>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704" name="テキスト ボックス 703"/>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155332</xdr:rowOff>
    </xdr:from>
    <xdr:to>
      <xdr:col>85</xdr:col>
      <xdr:colOff>177800</xdr:colOff>
      <xdr:row>92</xdr:row>
      <xdr:rowOff>85482</xdr:rowOff>
    </xdr:to>
    <xdr:sp macro="" textlink="">
      <xdr:nvSpPr>
        <xdr:cNvPr id="710" name="楕円 709"/>
        <xdr:cNvSpPr/>
      </xdr:nvSpPr>
      <xdr:spPr>
        <a:xfrm>
          <a:off x="16268700" y="157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70259</xdr:rowOff>
    </xdr:from>
    <xdr:ext cx="599010" cy="259045"/>
    <xdr:sp macro="" textlink="">
      <xdr:nvSpPr>
        <xdr:cNvPr id="711" name="公債費該当値テキスト"/>
        <xdr:cNvSpPr txBox="1"/>
      </xdr:nvSpPr>
      <xdr:spPr>
        <a:xfrm>
          <a:off x="16370300" y="1567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108939</xdr:rowOff>
    </xdr:from>
    <xdr:to>
      <xdr:col>81</xdr:col>
      <xdr:colOff>101600</xdr:colOff>
      <xdr:row>92</xdr:row>
      <xdr:rowOff>39089</xdr:rowOff>
    </xdr:to>
    <xdr:sp macro="" textlink="">
      <xdr:nvSpPr>
        <xdr:cNvPr id="712" name="楕円 711"/>
        <xdr:cNvSpPr/>
      </xdr:nvSpPr>
      <xdr:spPr>
        <a:xfrm>
          <a:off x="154305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55616</xdr:rowOff>
    </xdr:from>
    <xdr:ext cx="599010" cy="259045"/>
    <xdr:sp macro="" textlink="">
      <xdr:nvSpPr>
        <xdr:cNvPr id="713" name="テキスト ボックス 712"/>
        <xdr:cNvSpPr txBox="1"/>
      </xdr:nvSpPr>
      <xdr:spPr>
        <a:xfrm>
          <a:off x="15181795" y="154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139609</xdr:rowOff>
    </xdr:from>
    <xdr:to>
      <xdr:col>76</xdr:col>
      <xdr:colOff>165100</xdr:colOff>
      <xdr:row>92</xdr:row>
      <xdr:rowOff>69759</xdr:rowOff>
    </xdr:to>
    <xdr:sp macro="" textlink="">
      <xdr:nvSpPr>
        <xdr:cNvPr id="714" name="楕円 713"/>
        <xdr:cNvSpPr/>
      </xdr:nvSpPr>
      <xdr:spPr>
        <a:xfrm>
          <a:off x="14541500" y="157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86286</xdr:rowOff>
    </xdr:from>
    <xdr:ext cx="599010" cy="259045"/>
    <xdr:sp macro="" textlink="">
      <xdr:nvSpPr>
        <xdr:cNvPr id="715" name="テキスト ボックス 714"/>
        <xdr:cNvSpPr txBox="1"/>
      </xdr:nvSpPr>
      <xdr:spPr>
        <a:xfrm>
          <a:off x="14292795" y="155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159765</xdr:rowOff>
    </xdr:from>
    <xdr:to>
      <xdr:col>72</xdr:col>
      <xdr:colOff>38100</xdr:colOff>
      <xdr:row>91</xdr:row>
      <xdr:rowOff>89915</xdr:rowOff>
    </xdr:to>
    <xdr:sp macro="" textlink="">
      <xdr:nvSpPr>
        <xdr:cNvPr id="716" name="楕円 715"/>
        <xdr:cNvSpPr/>
      </xdr:nvSpPr>
      <xdr:spPr>
        <a:xfrm>
          <a:off x="13652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106442</xdr:rowOff>
    </xdr:from>
    <xdr:ext cx="599010" cy="259045"/>
    <xdr:sp macro="" textlink="">
      <xdr:nvSpPr>
        <xdr:cNvPr id="717" name="テキスト ボックス 716"/>
        <xdr:cNvSpPr txBox="1"/>
      </xdr:nvSpPr>
      <xdr:spPr>
        <a:xfrm>
          <a:off x="13403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1984</xdr:rowOff>
    </xdr:from>
    <xdr:to>
      <xdr:col>67</xdr:col>
      <xdr:colOff>101600</xdr:colOff>
      <xdr:row>91</xdr:row>
      <xdr:rowOff>103584</xdr:rowOff>
    </xdr:to>
    <xdr:sp macro="" textlink="">
      <xdr:nvSpPr>
        <xdr:cNvPr id="718" name="楕円 717"/>
        <xdr:cNvSpPr/>
      </xdr:nvSpPr>
      <xdr:spPr>
        <a:xfrm>
          <a:off x="12763500" y="156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120111</xdr:rowOff>
    </xdr:from>
    <xdr:ext cx="599010" cy="259045"/>
    <xdr:sp macro="" textlink="">
      <xdr:nvSpPr>
        <xdr:cNvPr id="719" name="テキスト ボックス 718"/>
        <xdr:cNvSpPr txBox="1"/>
      </xdr:nvSpPr>
      <xdr:spPr>
        <a:xfrm>
          <a:off x="12514795" y="1537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3" name="テキスト ボックス 732"/>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5" name="テキスト ボックス 734"/>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7" name="テキスト ボックス 736"/>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41" name="直線コネクタ 740"/>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2"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4"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5" name="直線コネクタ 744"/>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7"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8" name="フローチャート: 判断 747"/>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50" name="フローチャート: 判断 749"/>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51" name="テキスト ボックス 750"/>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3" name="フローチャート: 判断 752"/>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4" name="テキスト ボックス 753"/>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6" name="フローチャート: 判断 755"/>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7" name="テキスト ボックス 756"/>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78032</xdr:rowOff>
    </xdr:from>
    <xdr:to>
      <xdr:col>98</xdr:col>
      <xdr:colOff>38100</xdr:colOff>
      <xdr:row>39</xdr:row>
      <xdr:rowOff>8182</xdr:rowOff>
    </xdr:to>
    <xdr:sp macro="" textlink="">
      <xdr:nvSpPr>
        <xdr:cNvPr id="758" name="フローチャート: 判断 757"/>
        <xdr:cNvSpPr/>
      </xdr:nvSpPr>
      <xdr:spPr>
        <a:xfrm>
          <a:off x="18605500" y="659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24709</xdr:rowOff>
    </xdr:from>
    <xdr:ext cx="469744" cy="259045"/>
    <xdr:sp macro="" textlink="">
      <xdr:nvSpPr>
        <xdr:cNvPr id="759" name="テキスト ボックス 758"/>
        <xdr:cNvSpPr txBox="1"/>
      </xdr:nvSpPr>
      <xdr:spPr>
        <a:xfrm>
          <a:off x="18421428"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6"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・民生費は住民一人当たり約</a:t>
          </a:r>
          <a:r>
            <a:rPr kumimoji="1" lang="ja-JP" altLang="en-US" sz="1100">
              <a:solidFill>
                <a:schemeClr val="dk1"/>
              </a:solidFill>
              <a:effectLst/>
              <a:latin typeface="+mn-lt"/>
              <a:ea typeface="+mn-ea"/>
              <a:cs typeface="+mn-cs"/>
            </a:rPr>
            <a:t>３２１</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平成２９年度より約２５千円減となっている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・農林水産業費は住民一人当たり約</a:t>
          </a:r>
          <a:r>
            <a:rPr kumimoji="1" lang="ja-JP" altLang="en-US" sz="1100">
              <a:solidFill>
                <a:schemeClr val="dk1"/>
              </a:solidFill>
              <a:effectLst/>
              <a:latin typeface="+mn-lt"/>
              <a:ea typeface="+mn-ea"/>
              <a:cs typeface="+mn-cs"/>
            </a:rPr>
            <a:t>５４７</a:t>
          </a:r>
          <a:r>
            <a:rPr kumimoji="1" lang="ja-JP" altLang="ja-JP" sz="1100">
              <a:solidFill>
                <a:schemeClr val="dk1"/>
              </a:solidFill>
              <a:effectLst/>
              <a:latin typeface="+mn-lt"/>
              <a:ea typeface="+mn-ea"/>
              <a:cs typeface="+mn-cs"/>
            </a:rPr>
            <a:t>千円となっており、前年度と比較し、約</a:t>
          </a:r>
          <a:r>
            <a:rPr kumimoji="1" lang="ja-JP" altLang="en-US" sz="1100">
              <a:solidFill>
                <a:schemeClr val="dk1"/>
              </a:solidFill>
              <a:effectLst/>
              <a:latin typeface="+mn-lt"/>
              <a:ea typeface="+mn-ea"/>
              <a:cs typeface="+mn-cs"/>
            </a:rPr>
            <a:t>９１千円減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・土木費は住民一人当たり約</a:t>
          </a:r>
          <a:r>
            <a:rPr kumimoji="1" lang="ja-JP" altLang="en-US" sz="1100">
              <a:solidFill>
                <a:schemeClr val="dk1"/>
              </a:solidFill>
              <a:effectLst/>
              <a:latin typeface="+mn-lt"/>
              <a:ea typeface="+mn-ea"/>
              <a:cs typeface="+mn-cs"/>
            </a:rPr>
            <a:t>５０１</a:t>
          </a:r>
          <a:r>
            <a:rPr kumimoji="1" lang="ja-JP" altLang="ja-JP" sz="1100">
              <a:solidFill>
                <a:schemeClr val="dk1"/>
              </a:solidFill>
              <a:effectLst/>
              <a:latin typeface="+mn-lt"/>
              <a:ea typeface="+mn-ea"/>
              <a:cs typeface="+mn-cs"/>
            </a:rPr>
            <a:t>千円となっており、前年度と比較し、約</a:t>
          </a:r>
          <a:r>
            <a:rPr kumimoji="1" lang="ja-JP" altLang="en-US" sz="1100">
              <a:solidFill>
                <a:schemeClr val="dk1"/>
              </a:solidFill>
              <a:effectLst/>
              <a:latin typeface="+mn-lt"/>
              <a:ea typeface="+mn-ea"/>
              <a:cs typeface="+mn-cs"/>
            </a:rPr>
            <a:t>５４千円減</a:t>
          </a:r>
          <a:r>
            <a:rPr kumimoji="1" lang="ja-JP" altLang="ja-JP" sz="1100">
              <a:solidFill>
                <a:schemeClr val="dk1"/>
              </a:solidFill>
              <a:effectLst/>
              <a:latin typeface="+mn-lt"/>
              <a:ea typeface="+mn-ea"/>
              <a:cs typeface="+mn-cs"/>
            </a:rPr>
            <a:t>となっている。これは、村道に係る雪寒対策費の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・消防費は住民一人当たり約</a:t>
          </a:r>
          <a:r>
            <a:rPr kumimoji="1" lang="ja-JP" altLang="en-US" sz="1100">
              <a:solidFill>
                <a:schemeClr val="dk1"/>
              </a:solidFill>
              <a:effectLst/>
              <a:latin typeface="+mn-lt"/>
              <a:ea typeface="+mn-ea"/>
              <a:cs typeface="+mn-cs"/>
            </a:rPr>
            <a:t>２２４</a:t>
          </a:r>
          <a:r>
            <a:rPr kumimoji="1" lang="ja-JP" altLang="ja-JP" sz="1100">
              <a:solidFill>
                <a:schemeClr val="dk1"/>
              </a:solidFill>
              <a:effectLst/>
              <a:latin typeface="+mn-lt"/>
              <a:ea typeface="+mn-ea"/>
              <a:cs typeface="+mn-cs"/>
            </a:rPr>
            <a:t>千円となっており、前年度と比較し、約</a:t>
          </a:r>
          <a:r>
            <a:rPr kumimoji="1" lang="ja-JP" altLang="en-US" sz="1100">
              <a:solidFill>
                <a:schemeClr val="dk1"/>
              </a:solidFill>
              <a:effectLst/>
              <a:latin typeface="+mn-lt"/>
              <a:ea typeface="+mn-ea"/>
              <a:cs typeface="+mn-cs"/>
            </a:rPr>
            <a:t>７７千円</a:t>
          </a:r>
          <a:r>
            <a:rPr kumimoji="1" lang="ja-JP" altLang="ja-JP" sz="1100">
              <a:solidFill>
                <a:schemeClr val="dk1"/>
              </a:solidFill>
              <a:effectLst/>
              <a:latin typeface="+mn-lt"/>
              <a:ea typeface="+mn-ea"/>
              <a:cs typeface="+mn-cs"/>
            </a:rPr>
            <a:t>増となっている。これは、広域消防組合負担金の増加によるものである。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・総務費は住民一人当たり約</a:t>
          </a:r>
          <a:r>
            <a:rPr kumimoji="1" lang="ja-JP" altLang="en-US" sz="1100">
              <a:solidFill>
                <a:schemeClr val="dk1"/>
              </a:solidFill>
              <a:effectLst/>
              <a:latin typeface="+mn-lt"/>
              <a:ea typeface="+mn-ea"/>
              <a:cs typeface="+mn-cs"/>
            </a:rPr>
            <a:t>７４７</a:t>
          </a:r>
          <a:r>
            <a:rPr kumimoji="1" lang="ja-JP" altLang="ja-JP" sz="1100">
              <a:solidFill>
                <a:schemeClr val="dk1"/>
              </a:solidFill>
              <a:effectLst/>
              <a:latin typeface="+mn-lt"/>
              <a:ea typeface="+mn-ea"/>
              <a:cs typeface="+mn-cs"/>
            </a:rPr>
            <a:t>千円となっており、前年度と比較し、約</a:t>
          </a:r>
          <a:r>
            <a:rPr kumimoji="1" lang="ja-JP" altLang="en-US" sz="1100">
              <a:solidFill>
                <a:schemeClr val="dk1"/>
              </a:solidFill>
              <a:effectLst/>
              <a:latin typeface="+mn-lt"/>
              <a:ea typeface="+mn-ea"/>
              <a:cs typeface="+mn-cs"/>
            </a:rPr>
            <a:t>４１５千円減</a:t>
          </a:r>
          <a:r>
            <a:rPr kumimoji="1" lang="ja-JP" altLang="ja-JP" sz="1100">
              <a:solidFill>
                <a:schemeClr val="dk1"/>
              </a:solidFill>
              <a:effectLst/>
              <a:latin typeface="+mn-lt"/>
              <a:ea typeface="+mn-ea"/>
              <a:cs typeface="+mn-cs"/>
            </a:rPr>
            <a:t>となっている。これは財政調整基金積立金</a:t>
          </a:r>
          <a:r>
            <a:rPr kumimoji="1" lang="ja-JP" altLang="en-US" sz="1100">
              <a:solidFill>
                <a:schemeClr val="dk1"/>
              </a:solidFill>
              <a:effectLst/>
              <a:latin typeface="+mn-lt"/>
              <a:ea typeface="+mn-ea"/>
              <a:cs typeface="+mn-cs"/>
            </a:rPr>
            <a:t>の減額</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財政調整基金残高については増加傾向になっている。一方、普通</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交付税が年々減少していくことが予想されるため今後も適宜歳出の見直し等を行いながら、適切な基金の運用を行っていく。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また、今年度は財政調整基金を１２，０００千円繰入しており、</a:t>
          </a:r>
          <a:r>
            <a:rPr kumimoji="1" lang="ja-JP" altLang="ja-JP" sz="1100">
              <a:solidFill>
                <a:schemeClr val="dk1"/>
              </a:solidFill>
              <a:effectLst/>
              <a:latin typeface="+mn-lt"/>
              <a:ea typeface="+mn-ea"/>
              <a:cs typeface="+mn-cs"/>
            </a:rPr>
            <a:t>実質単年度収支では</a:t>
          </a:r>
          <a:r>
            <a:rPr kumimoji="1" lang="ja-JP" altLang="en-US" sz="1100">
              <a:solidFill>
                <a:schemeClr val="dk1"/>
              </a:solidFill>
              <a:effectLst/>
              <a:latin typeface="+mn-lt"/>
              <a:ea typeface="+mn-ea"/>
              <a:cs typeface="+mn-cs"/>
            </a:rPr>
            <a:t>昨年度と同様に</a:t>
          </a:r>
          <a:r>
            <a:rPr kumimoji="1" lang="ja-JP" altLang="ja-JP" sz="1100">
              <a:solidFill>
                <a:schemeClr val="dk1"/>
              </a:solidFill>
              <a:effectLst/>
              <a:latin typeface="+mn-lt"/>
              <a:ea typeface="+mn-ea"/>
              <a:cs typeface="+mn-cs"/>
            </a:rPr>
            <a:t>今年度は赤字となった。この主な要因は普通交付税の減少が挙げられる。上記同様に、歳入に見合った歳出とするべく事業の見直し等を行っていく。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ける全会計が黒字となっている。また、特別会計の歳入については、一般会計からの操出金が多く占めており、財政が安定している。一方、一般会計では普通交付税の減少等に伴い、平成２９年度では平成２８年度と比較し、黒字額が大幅に減少し</a:t>
          </a:r>
          <a:r>
            <a:rPr kumimoji="1" lang="ja-JP" altLang="en-US" sz="1100">
              <a:solidFill>
                <a:schemeClr val="dk1"/>
              </a:solidFill>
              <a:effectLst/>
              <a:latin typeface="+mn-lt"/>
              <a:ea typeface="+mn-ea"/>
              <a:cs typeface="+mn-cs"/>
            </a:rPr>
            <a:t>、平成３０年度においても、同様に減少傾向にある。</a:t>
          </a: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今後も普通交付税の減少が予想されるため、各特別会計歳出について適宜見直しを行い、繰出金の抑制を図り、財政の健全化に努めていく。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8" t="s">
        <v>82</v>
      </c>
      <c r="C3" s="649"/>
      <c r="D3" s="649"/>
      <c r="E3" s="650"/>
      <c r="F3" s="650"/>
      <c r="G3" s="650"/>
      <c r="H3" s="650"/>
      <c r="I3" s="650"/>
      <c r="J3" s="650"/>
      <c r="K3" s="650"/>
      <c r="L3" s="650" t="s">
        <v>83</v>
      </c>
      <c r="M3" s="650"/>
      <c r="N3" s="650"/>
      <c r="O3" s="650"/>
      <c r="P3" s="650"/>
      <c r="Q3" s="650"/>
      <c r="R3" s="653"/>
      <c r="S3" s="653"/>
      <c r="T3" s="653"/>
      <c r="U3" s="653"/>
      <c r="V3" s="654"/>
      <c r="W3" s="547" t="s">
        <v>84</v>
      </c>
      <c r="X3" s="548"/>
      <c r="Y3" s="548"/>
      <c r="Z3" s="548"/>
      <c r="AA3" s="548"/>
      <c r="AB3" s="649"/>
      <c r="AC3" s="653" t="s">
        <v>85</v>
      </c>
      <c r="AD3" s="548"/>
      <c r="AE3" s="548"/>
      <c r="AF3" s="548"/>
      <c r="AG3" s="548"/>
      <c r="AH3" s="548"/>
      <c r="AI3" s="548"/>
      <c r="AJ3" s="548"/>
      <c r="AK3" s="548"/>
      <c r="AL3" s="615"/>
      <c r="AM3" s="547" t="s">
        <v>86</v>
      </c>
      <c r="AN3" s="548"/>
      <c r="AO3" s="548"/>
      <c r="AP3" s="548"/>
      <c r="AQ3" s="548"/>
      <c r="AR3" s="548"/>
      <c r="AS3" s="548"/>
      <c r="AT3" s="548"/>
      <c r="AU3" s="548"/>
      <c r="AV3" s="548"/>
      <c r="AW3" s="548"/>
      <c r="AX3" s="615"/>
      <c r="AY3" s="607" t="s">
        <v>1</v>
      </c>
      <c r="AZ3" s="608"/>
      <c r="BA3" s="608"/>
      <c r="BB3" s="608"/>
      <c r="BC3" s="608"/>
      <c r="BD3" s="608"/>
      <c r="BE3" s="608"/>
      <c r="BF3" s="608"/>
      <c r="BG3" s="608"/>
      <c r="BH3" s="608"/>
      <c r="BI3" s="608"/>
      <c r="BJ3" s="608"/>
      <c r="BK3" s="608"/>
      <c r="BL3" s="608"/>
      <c r="BM3" s="657"/>
      <c r="BN3" s="547" t="s">
        <v>87</v>
      </c>
      <c r="BO3" s="548"/>
      <c r="BP3" s="548"/>
      <c r="BQ3" s="548"/>
      <c r="BR3" s="548"/>
      <c r="BS3" s="548"/>
      <c r="BT3" s="548"/>
      <c r="BU3" s="615"/>
      <c r="BV3" s="547" t="s">
        <v>88</v>
      </c>
      <c r="BW3" s="548"/>
      <c r="BX3" s="548"/>
      <c r="BY3" s="548"/>
      <c r="BZ3" s="548"/>
      <c r="CA3" s="548"/>
      <c r="CB3" s="548"/>
      <c r="CC3" s="615"/>
      <c r="CD3" s="607" t="s">
        <v>1</v>
      </c>
      <c r="CE3" s="608"/>
      <c r="CF3" s="608"/>
      <c r="CG3" s="608"/>
      <c r="CH3" s="608"/>
      <c r="CI3" s="608"/>
      <c r="CJ3" s="608"/>
      <c r="CK3" s="608"/>
      <c r="CL3" s="608"/>
      <c r="CM3" s="608"/>
      <c r="CN3" s="608"/>
      <c r="CO3" s="608"/>
      <c r="CP3" s="608"/>
      <c r="CQ3" s="608"/>
      <c r="CR3" s="608"/>
      <c r="CS3" s="657"/>
      <c r="CT3" s="547" t="s">
        <v>89</v>
      </c>
      <c r="CU3" s="548"/>
      <c r="CV3" s="548"/>
      <c r="CW3" s="548"/>
      <c r="CX3" s="548"/>
      <c r="CY3" s="548"/>
      <c r="CZ3" s="548"/>
      <c r="DA3" s="615"/>
      <c r="DB3" s="547" t="s">
        <v>90</v>
      </c>
      <c r="DC3" s="548"/>
      <c r="DD3" s="548"/>
      <c r="DE3" s="548"/>
      <c r="DF3" s="548"/>
      <c r="DG3" s="548"/>
      <c r="DH3" s="548"/>
      <c r="DI3" s="615"/>
      <c r="DJ3" s="185"/>
      <c r="DK3" s="185"/>
      <c r="DL3" s="185"/>
      <c r="DM3" s="185"/>
      <c r="DN3" s="185"/>
      <c r="DO3" s="185"/>
    </row>
    <row r="4" spans="1:119" ht="18.75" customHeight="1">
      <c r="A4" s="186"/>
      <c r="B4" s="623"/>
      <c r="C4" s="624"/>
      <c r="D4" s="624"/>
      <c r="E4" s="625"/>
      <c r="F4" s="625"/>
      <c r="G4" s="625"/>
      <c r="H4" s="625"/>
      <c r="I4" s="625"/>
      <c r="J4" s="625"/>
      <c r="K4" s="625"/>
      <c r="L4" s="625"/>
      <c r="M4" s="625"/>
      <c r="N4" s="625"/>
      <c r="O4" s="625"/>
      <c r="P4" s="625"/>
      <c r="Q4" s="625"/>
      <c r="R4" s="629"/>
      <c r="S4" s="629"/>
      <c r="T4" s="629"/>
      <c r="U4" s="629"/>
      <c r="V4" s="630"/>
      <c r="W4" s="616"/>
      <c r="X4" s="430"/>
      <c r="Y4" s="430"/>
      <c r="Z4" s="430"/>
      <c r="AA4" s="430"/>
      <c r="AB4" s="624"/>
      <c r="AC4" s="629"/>
      <c r="AD4" s="430"/>
      <c r="AE4" s="430"/>
      <c r="AF4" s="430"/>
      <c r="AG4" s="430"/>
      <c r="AH4" s="430"/>
      <c r="AI4" s="430"/>
      <c r="AJ4" s="430"/>
      <c r="AK4" s="430"/>
      <c r="AL4" s="617"/>
      <c r="AM4" s="574"/>
      <c r="AN4" s="484"/>
      <c r="AO4" s="484"/>
      <c r="AP4" s="484"/>
      <c r="AQ4" s="484"/>
      <c r="AR4" s="484"/>
      <c r="AS4" s="484"/>
      <c r="AT4" s="484"/>
      <c r="AU4" s="484"/>
      <c r="AV4" s="484"/>
      <c r="AW4" s="484"/>
      <c r="AX4" s="656"/>
      <c r="AY4" s="460" t="s">
        <v>91</v>
      </c>
      <c r="AZ4" s="461"/>
      <c r="BA4" s="461"/>
      <c r="BB4" s="461"/>
      <c r="BC4" s="461"/>
      <c r="BD4" s="461"/>
      <c r="BE4" s="461"/>
      <c r="BF4" s="461"/>
      <c r="BG4" s="461"/>
      <c r="BH4" s="461"/>
      <c r="BI4" s="461"/>
      <c r="BJ4" s="461"/>
      <c r="BK4" s="461"/>
      <c r="BL4" s="461"/>
      <c r="BM4" s="462"/>
      <c r="BN4" s="463">
        <v>1632263</v>
      </c>
      <c r="BO4" s="464"/>
      <c r="BP4" s="464"/>
      <c r="BQ4" s="464"/>
      <c r="BR4" s="464"/>
      <c r="BS4" s="464"/>
      <c r="BT4" s="464"/>
      <c r="BU4" s="465"/>
      <c r="BV4" s="463">
        <v>1832197</v>
      </c>
      <c r="BW4" s="464"/>
      <c r="BX4" s="464"/>
      <c r="BY4" s="464"/>
      <c r="BZ4" s="464"/>
      <c r="CA4" s="464"/>
      <c r="CB4" s="464"/>
      <c r="CC4" s="465"/>
      <c r="CD4" s="641" t="s">
        <v>92</v>
      </c>
      <c r="CE4" s="642"/>
      <c r="CF4" s="642"/>
      <c r="CG4" s="642"/>
      <c r="CH4" s="642"/>
      <c r="CI4" s="642"/>
      <c r="CJ4" s="642"/>
      <c r="CK4" s="642"/>
      <c r="CL4" s="642"/>
      <c r="CM4" s="642"/>
      <c r="CN4" s="642"/>
      <c r="CO4" s="642"/>
      <c r="CP4" s="642"/>
      <c r="CQ4" s="642"/>
      <c r="CR4" s="642"/>
      <c r="CS4" s="643"/>
      <c r="CT4" s="644">
        <v>3.4</v>
      </c>
      <c r="CU4" s="645"/>
      <c r="CV4" s="645"/>
      <c r="CW4" s="645"/>
      <c r="CX4" s="645"/>
      <c r="CY4" s="645"/>
      <c r="CZ4" s="645"/>
      <c r="DA4" s="646"/>
      <c r="DB4" s="644">
        <v>6.9</v>
      </c>
      <c r="DC4" s="645"/>
      <c r="DD4" s="645"/>
      <c r="DE4" s="645"/>
      <c r="DF4" s="645"/>
      <c r="DG4" s="645"/>
      <c r="DH4" s="645"/>
      <c r="DI4" s="646"/>
      <c r="DJ4" s="185"/>
      <c r="DK4" s="185"/>
      <c r="DL4" s="185"/>
      <c r="DM4" s="185"/>
      <c r="DN4" s="185"/>
      <c r="DO4" s="185"/>
    </row>
    <row r="5" spans="1:119" ht="18.75" customHeight="1">
      <c r="A5" s="186"/>
      <c r="B5" s="651"/>
      <c r="C5" s="485"/>
      <c r="D5" s="485"/>
      <c r="E5" s="652"/>
      <c r="F5" s="652"/>
      <c r="G5" s="652"/>
      <c r="H5" s="652"/>
      <c r="I5" s="652"/>
      <c r="J5" s="652"/>
      <c r="K5" s="652"/>
      <c r="L5" s="652"/>
      <c r="M5" s="652"/>
      <c r="N5" s="652"/>
      <c r="O5" s="652"/>
      <c r="P5" s="652"/>
      <c r="Q5" s="652"/>
      <c r="R5" s="483"/>
      <c r="S5" s="483"/>
      <c r="T5" s="483"/>
      <c r="U5" s="483"/>
      <c r="V5" s="655"/>
      <c r="W5" s="574"/>
      <c r="X5" s="484"/>
      <c r="Y5" s="484"/>
      <c r="Z5" s="484"/>
      <c r="AA5" s="484"/>
      <c r="AB5" s="485"/>
      <c r="AC5" s="483"/>
      <c r="AD5" s="484"/>
      <c r="AE5" s="484"/>
      <c r="AF5" s="484"/>
      <c r="AG5" s="484"/>
      <c r="AH5" s="484"/>
      <c r="AI5" s="484"/>
      <c r="AJ5" s="484"/>
      <c r="AK5" s="484"/>
      <c r="AL5" s="656"/>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1516303</v>
      </c>
      <c r="BO5" s="469"/>
      <c r="BP5" s="469"/>
      <c r="BQ5" s="469"/>
      <c r="BR5" s="469"/>
      <c r="BS5" s="469"/>
      <c r="BT5" s="469"/>
      <c r="BU5" s="470"/>
      <c r="BV5" s="468">
        <v>1732426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99.9</v>
      </c>
      <c r="CU5" s="439"/>
      <c r="CV5" s="439"/>
      <c r="CW5" s="439"/>
      <c r="CX5" s="439"/>
      <c r="CY5" s="439"/>
      <c r="CZ5" s="439"/>
      <c r="DA5" s="440"/>
      <c r="DB5" s="438">
        <v>102.3</v>
      </c>
      <c r="DC5" s="439"/>
      <c r="DD5" s="439"/>
      <c r="DE5" s="439"/>
      <c r="DF5" s="439"/>
      <c r="DG5" s="439"/>
      <c r="DH5" s="439"/>
      <c r="DI5" s="440"/>
      <c r="DJ5" s="185"/>
      <c r="DK5" s="185"/>
      <c r="DL5" s="185"/>
      <c r="DM5" s="185"/>
      <c r="DN5" s="185"/>
      <c r="DO5" s="185"/>
    </row>
    <row r="6" spans="1:119" ht="18.75" customHeight="1">
      <c r="A6" s="186"/>
      <c r="B6" s="621" t="s">
        <v>97</v>
      </c>
      <c r="C6" s="482"/>
      <c r="D6" s="482"/>
      <c r="E6" s="622"/>
      <c r="F6" s="622"/>
      <c r="G6" s="622"/>
      <c r="H6" s="622"/>
      <c r="I6" s="622"/>
      <c r="J6" s="622"/>
      <c r="K6" s="622"/>
      <c r="L6" s="622" t="s">
        <v>98</v>
      </c>
      <c r="M6" s="622"/>
      <c r="N6" s="622"/>
      <c r="O6" s="622"/>
      <c r="P6" s="622"/>
      <c r="Q6" s="622"/>
      <c r="R6" s="506"/>
      <c r="S6" s="506"/>
      <c r="T6" s="506"/>
      <c r="U6" s="506"/>
      <c r="V6" s="628"/>
      <c r="W6" s="559" t="s">
        <v>99</v>
      </c>
      <c r="X6" s="481"/>
      <c r="Y6" s="481"/>
      <c r="Z6" s="481"/>
      <c r="AA6" s="481"/>
      <c r="AB6" s="482"/>
      <c r="AC6" s="633" t="s">
        <v>100</v>
      </c>
      <c r="AD6" s="634"/>
      <c r="AE6" s="634"/>
      <c r="AF6" s="634"/>
      <c r="AG6" s="634"/>
      <c r="AH6" s="634"/>
      <c r="AI6" s="634"/>
      <c r="AJ6" s="634"/>
      <c r="AK6" s="634"/>
      <c r="AL6" s="635"/>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115960</v>
      </c>
      <c r="BO6" s="469"/>
      <c r="BP6" s="469"/>
      <c r="BQ6" s="469"/>
      <c r="BR6" s="469"/>
      <c r="BS6" s="469"/>
      <c r="BT6" s="469"/>
      <c r="BU6" s="470"/>
      <c r="BV6" s="468">
        <v>99771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18">
        <v>103.5</v>
      </c>
      <c r="CU6" s="619"/>
      <c r="CV6" s="619"/>
      <c r="CW6" s="619"/>
      <c r="CX6" s="619"/>
      <c r="CY6" s="619"/>
      <c r="CZ6" s="619"/>
      <c r="DA6" s="620"/>
      <c r="DB6" s="618">
        <v>106.1</v>
      </c>
      <c r="DC6" s="619"/>
      <c r="DD6" s="619"/>
      <c r="DE6" s="619"/>
      <c r="DF6" s="619"/>
      <c r="DG6" s="619"/>
      <c r="DH6" s="619"/>
      <c r="DI6" s="620"/>
      <c r="DJ6" s="185"/>
      <c r="DK6" s="185"/>
      <c r="DL6" s="185"/>
      <c r="DM6" s="185"/>
      <c r="DN6" s="185"/>
      <c r="DO6" s="185"/>
    </row>
    <row r="7" spans="1:119" ht="18.75" customHeight="1">
      <c r="A7" s="186"/>
      <c r="B7" s="623"/>
      <c r="C7" s="624"/>
      <c r="D7" s="624"/>
      <c r="E7" s="625"/>
      <c r="F7" s="625"/>
      <c r="G7" s="625"/>
      <c r="H7" s="625"/>
      <c r="I7" s="625"/>
      <c r="J7" s="625"/>
      <c r="K7" s="625"/>
      <c r="L7" s="625"/>
      <c r="M7" s="625"/>
      <c r="N7" s="625"/>
      <c r="O7" s="625"/>
      <c r="P7" s="625"/>
      <c r="Q7" s="625"/>
      <c r="R7" s="629"/>
      <c r="S7" s="629"/>
      <c r="T7" s="629"/>
      <c r="U7" s="629"/>
      <c r="V7" s="630"/>
      <c r="W7" s="616"/>
      <c r="X7" s="430"/>
      <c r="Y7" s="430"/>
      <c r="Z7" s="430"/>
      <c r="AA7" s="430"/>
      <c r="AB7" s="624"/>
      <c r="AC7" s="636"/>
      <c r="AD7" s="431"/>
      <c r="AE7" s="431"/>
      <c r="AF7" s="431"/>
      <c r="AG7" s="431"/>
      <c r="AH7" s="431"/>
      <c r="AI7" s="431"/>
      <c r="AJ7" s="431"/>
      <c r="AK7" s="431"/>
      <c r="AL7" s="637"/>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90646</v>
      </c>
      <c r="BO7" s="469"/>
      <c r="BP7" s="469"/>
      <c r="BQ7" s="469"/>
      <c r="BR7" s="469"/>
      <c r="BS7" s="469"/>
      <c r="BT7" s="469"/>
      <c r="BU7" s="470"/>
      <c r="BV7" s="468">
        <v>42578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738828</v>
      </c>
      <c r="CU7" s="469"/>
      <c r="CV7" s="469"/>
      <c r="CW7" s="469"/>
      <c r="CX7" s="469"/>
      <c r="CY7" s="469"/>
      <c r="CZ7" s="469"/>
      <c r="DA7" s="470"/>
      <c r="DB7" s="468">
        <v>827237</v>
      </c>
      <c r="DC7" s="469"/>
      <c r="DD7" s="469"/>
      <c r="DE7" s="469"/>
      <c r="DF7" s="469"/>
      <c r="DG7" s="469"/>
      <c r="DH7" s="469"/>
      <c r="DI7" s="470"/>
      <c r="DJ7" s="185"/>
      <c r="DK7" s="185"/>
      <c r="DL7" s="185"/>
      <c r="DM7" s="185"/>
      <c r="DN7" s="185"/>
      <c r="DO7" s="185"/>
    </row>
    <row r="8" spans="1:119" ht="18.75" customHeight="1" thickBot="1">
      <c r="A8" s="186"/>
      <c r="B8" s="626"/>
      <c r="C8" s="560"/>
      <c r="D8" s="560"/>
      <c r="E8" s="627"/>
      <c r="F8" s="627"/>
      <c r="G8" s="627"/>
      <c r="H8" s="627"/>
      <c r="I8" s="627"/>
      <c r="J8" s="627"/>
      <c r="K8" s="627"/>
      <c r="L8" s="627"/>
      <c r="M8" s="627"/>
      <c r="N8" s="627"/>
      <c r="O8" s="627"/>
      <c r="P8" s="627"/>
      <c r="Q8" s="627"/>
      <c r="R8" s="631"/>
      <c r="S8" s="631"/>
      <c r="T8" s="631"/>
      <c r="U8" s="631"/>
      <c r="V8" s="632"/>
      <c r="W8" s="549"/>
      <c r="X8" s="550"/>
      <c r="Y8" s="550"/>
      <c r="Z8" s="550"/>
      <c r="AA8" s="550"/>
      <c r="AB8" s="560"/>
      <c r="AC8" s="638"/>
      <c r="AD8" s="639"/>
      <c r="AE8" s="639"/>
      <c r="AF8" s="639"/>
      <c r="AG8" s="639"/>
      <c r="AH8" s="639"/>
      <c r="AI8" s="639"/>
      <c r="AJ8" s="639"/>
      <c r="AK8" s="639"/>
      <c r="AL8" s="640"/>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25314</v>
      </c>
      <c r="BO8" s="469"/>
      <c r="BP8" s="469"/>
      <c r="BQ8" s="469"/>
      <c r="BR8" s="469"/>
      <c r="BS8" s="469"/>
      <c r="BT8" s="469"/>
      <c r="BU8" s="470"/>
      <c r="BV8" s="468">
        <v>57193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v>
      </c>
      <c r="CU8" s="582"/>
      <c r="CV8" s="582"/>
      <c r="CW8" s="582"/>
      <c r="CX8" s="582"/>
      <c r="CY8" s="582"/>
      <c r="CZ8" s="582"/>
      <c r="DA8" s="583"/>
      <c r="DB8" s="581">
        <v>0.09</v>
      </c>
      <c r="DC8" s="582"/>
      <c r="DD8" s="582"/>
      <c r="DE8" s="582"/>
      <c r="DF8" s="582"/>
      <c r="DG8" s="582"/>
      <c r="DH8" s="582"/>
      <c r="DI8" s="583"/>
      <c r="DJ8" s="185"/>
      <c r="DK8" s="185"/>
      <c r="DL8" s="185"/>
      <c r="DM8" s="185"/>
      <c r="DN8" s="185"/>
      <c r="DO8" s="185"/>
    </row>
    <row r="9" spans="1:119" ht="18.75" customHeight="1" thickBot="1">
      <c r="A9" s="186"/>
      <c r="B9" s="607" t="s">
        <v>112</v>
      </c>
      <c r="C9" s="608"/>
      <c r="D9" s="608"/>
      <c r="E9" s="608"/>
      <c r="F9" s="608"/>
      <c r="G9" s="608"/>
      <c r="H9" s="608"/>
      <c r="I9" s="608"/>
      <c r="J9" s="608"/>
      <c r="K9" s="531"/>
      <c r="L9" s="609" t="s">
        <v>113</v>
      </c>
      <c r="M9" s="610"/>
      <c r="N9" s="610"/>
      <c r="O9" s="610"/>
      <c r="P9" s="610"/>
      <c r="Q9" s="611"/>
      <c r="R9" s="612">
        <v>449</v>
      </c>
      <c r="S9" s="613"/>
      <c r="T9" s="613"/>
      <c r="U9" s="613"/>
      <c r="V9" s="614"/>
      <c r="W9" s="547" t="s">
        <v>114</v>
      </c>
      <c r="X9" s="548"/>
      <c r="Y9" s="548"/>
      <c r="Z9" s="548"/>
      <c r="AA9" s="548"/>
      <c r="AB9" s="548"/>
      <c r="AC9" s="548"/>
      <c r="AD9" s="548"/>
      <c r="AE9" s="548"/>
      <c r="AF9" s="548"/>
      <c r="AG9" s="548"/>
      <c r="AH9" s="548"/>
      <c r="AI9" s="548"/>
      <c r="AJ9" s="548"/>
      <c r="AK9" s="548"/>
      <c r="AL9" s="615"/>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-31879</v>
      </c>
      <c r="BO9" s="469"/>
      <c r="BP9" s="469"/>
      <c r="BQ9" s="469"/>
      <c r="BR9" s="469"/>
      <c r="BS9" s="469"/>
      <c r="BT9" s="469"/>
      <c r="BU9" s="470"/>
      <c r="BV9" s="468">
        <v>-264533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20.8</v>
      </c>
      <c r="CU9" s="439"/>
      <c r="CV9" s="439"/>
      <c r="CW9" s="439"/>
      <c r="CX9" s="439"/>
      <c r="CY9" s="439"/>
      <c r="CZ9" s="439"/>
      <c r="DA9" s="440"/>
      <c r="DB9" s="438">
        <v>19.8</v>
      </c>
      <c r="DC9" s="439"/>
      <c r="DD9" s="439"/>
      <c r="DE9" s="439"/>
      <c r="DF9" s="439"/>
      <c r="DG9" s="439"/>
      <c r="DH9" s="439"/>
      <c r="DI9" s="440"/>
      <c r="DJ9" s="185"/>
      <c r="DK9" s="185"/>
      <c r="DL9" s="185"/>
      <c r="DM9" s="185"/>
      <c r="DN9" s="185"/>
      <c r="DO9" s="185"/>
    </row>
    <row r="10" spans="1:119" ht="18.75" customHeight="1" thickBot="1">
      <c r="A10" s="186"/>
      <c r="B10" s="607"/>
      <c r="C10" s="608"/>
      <c r="D10" s="608"/>
      <c r="E10" s="608"/>
      <c r="F10" s="608"/>
      <c r="G10" s="608"/>
      <c r="H10" s="608"/>
      <c r="I10" s="608"/>
      <c r="J10" s="608"/>
      <c r="K10" s="531"/>
      <c r="L10" s="441" t="s">
        <v>118</v>
      </c>
      <c r="M10" s="442"/>
      <c r="N10" s="442"/>
      <c r="O10" s="442"/>
      <c r="P10" s="442"/>
      <c r="Q10" s="443"/>
      <c r="R10" s="444">
        <v>524</v>
      </c>
      <c r="S10" s="445"/>
      <c r="T10" s="445"/>
      <c r="U10" s="445"/>
      <c r="V10" s="447"/>
      <c r="W10" s="616"/>
      <c r="X10" s="430"/>
      <c r="Y10" s="430"/>
      <c r="Z10" s="430"/>
      <c r="AA10" s="430"/>
      <c r="AB10" s="430"/>
      <c r="AC10" s="430"/>
      <c r="AD10" s="430"/>
      <c r="AE10" s="430"/>
      <c r="AF10" s="430"/>
      <c r="AG10" s="430"/>
      <c r="AH10" s="430"/>
      <c r="AI10" s="430"/>
      <c r="AJ10" s="430"/>
      <c r="AK10" s="430"/>
      <c r="AL10" s="617"/>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7</v>
      </c>
      <c r="BO10" s="469"/>
      <c r="BP10" s="469"/>
      <c r="BQ10" s="469"/>
      <c r="BR10" s="469"/>
      <c r="BS10" s="469"/>
      <c r="BT10" s="469"/>
      <c r="BU10" s="470"/>
      <c r="BV10" s="468">
        <v>200007</v>
      </c>
      <c r="BW10" s="469"/>
      <c r="BX10" s="469"/>
      <c r="BY10" s="469"/>
      <c r="BZ10" s="469"/>
      <c r="CA10" s="469"/>
      <c r="CB10" s="469"/>
      <c r="CC10" s="47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7"/>
      <c r="C11" s="608"/>
      <c r="D11" s="608"/>
      <c r="E11" s="608"/>
      <c r="F11" s="608"/>
      <c r="G11" s="608"/>
      <c r="H11" s="608"/>
      <c r="I11" s="608"/>
      <c r="J11" s="608"/>
      <c r="K11" s="531"/>
      <c r="L11" s="514" t="s">
        <v>123</v>
      </c>
      <c r="M11" s="515"/>
      <c r="N11" s="515"/>
      <c r="O11" s="515"/>
      <c r="P11" s="515"/>
      <c r="Q11" s="516"/>
      <c r="R11" s="604" t="s">
        <v>124</v>
      </c>
      <c r="S11" s="605"/>
      <c r="T11" s="605"/>
      <c r="U11" s="605"/>
      <c r="V11" s="606"/>
      <c r="W11" s="616"/>
      <c r="X11" s="430"/>
      <c r="Y11" s="430"/>
      <c r="Z11" s="430"/>
      <c r="AA11" s="430"/>
      <c r="AB11" s="430"/>
      <c r="AC11" s="430"/>
      <c r="AD11" s="430"/>
      <c r="AE11" s="430"/>
      <c r="AF11" s="430"/>
      <c r="AG11" s="430"/>
      <c r="AH11" s="430"/>
      <c r="AI11" s="430"/>
      <c r="AJ11" s="430"/>
      <c r="AK11" s="430"/>
      <c r="AL11" s="617"/>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5"/>
      <c r="DK11" s="185"/>
      <c r="DL11" s="185"/>
      <c r="DM11" s="185"/>
      <c r="DN11" s="185"/>
      <c r="DO11" s="185"/>
    </row>
    <row r="12" spans="1:119" ht="18.75" customHeight="1">
      <c r="A12" s="186"/>
      <c r="B12" s="584" t="s">
        <v>129</v>
      </c>
      <c r="C12" s="585"/>
      <c r="D12" s="585"/>
      <c r="E12" s="585"/>
      <c r="F12" s="585"/>
      <c r="G12" s="585"/>
      <c r="H12" s="585"/>
      <c r="I12" s="585"/>
      <c r="J12" s="585"/>
      <c r="K12" s="586"/>
      <c r="L12" s="593" t="s">
        <v>130</v>
      </c>
      <c r="M12" s="594"/>
      <c r="N12" s="594"/>
      <c r="O12" s="594"/>
      <c r="P12" s="594"/>
      <c r="Q12" s="595"/>
      <c r="R12" s="596">
        <v>397</v>
      </c>
      <c r="S12" s="597"/>
      <c r="T12" s="597"/>
      <c r="U12" s="597"/>
      <c r="V12" s="598"/>
      <c r="W12" s="599" t="s">
        <v>1</v>
      </c>
      <c r="X12" s="526"/>
      <c r="Y12" s="526"/>
      <c r="Z12" s="526"/>
      <c r="AA12" s="526"/>
      <c r="AB12" s="600"/>
      <c r="AC12" s="525" t="s">
        <v>131</v>
      </c>
      <c r="AD12" s="526"/>
      <c r="AE12" s="526"/>
      <c r="AF12" s="526"/>
      <c r="AG12" s="600"/>
      <c r="AH12" s="525" t="s">
        <v>132</v>
      </c>
      <c r="AI12" s="526"/>
      <c r="AJ12" s="526"/>
      <c r="AK12" s="526"/>
      <c r="AL12" s="601"/>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120000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5"/>
      <c r="DK12" s="185"/>
      <c r="DL12" s="185"/>
      <c r="DM12" s="185"/>
      <c r="DN12" s="185"/>
      <c r="DO12" s="185"/>
    </row>
    <row r="13" spans="1:119" ht="18.75" customHeight="1">
      <c r="A13" s="186"/>
      <c r="B13" s="587"/>
      <c r="C13" s="588"/>
      <c r="D13" s="588"/>
      <c r="E13" s="588"/>
      <c r="F13" s="588"/>
      <c r="G13" s="588"/>
      <c r="H13" s="588"/>
      <c r="I13" s="588"/>
      <c r="J13" s="588"/>
      <c r="K13" s="589"/>
      <c r="L13" s="196"/>
      <c r="M13" s="568" t="s">
        <v>137</v>
      </c>
      <c r="N13" s="569"/>
      <c r="O13" s="569"/>
      <c r="P13" s="569"/>
      <c r="Q13" s="570"/>
      <c r="R13" s="571">
        <v>395</v>
      </c>
      <c r="S13" s="572"/>
      <c r="T13" s="572"/>
      <c r="U13" s="572"/>
      <c r="V13" s="573"/>
      <c r="W13" s="559" t="s">
        <v>138</v>
      </c>
      <c r="X13" s="481"/>
      <c r="Y13" s="481"/>
      <c r="Z13" s="481"/>
      <c r="AA13" s="481"/>
      <c r="AB13" s="482"/>
      <c r="AC13" s="444">
        <v>27</v>
      </c>
      <c r="AD13" s="445"/>
      <c r="AE13" s="445"/>
      <c r="AF13" s="445"/>
      <c r="AG13" s="446"/>
      <c r="AH13" s="444">
        <v>45</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-151872</v>
      </c>
      <c r="BO13" s="469"/>
      <c r="BP13" s="469"/>
      <c r="BQ13" s="469"/>
      <c r="BR13" s="469"/>
      <c r="BS13" s="469"/>
      <c r="BT13" s="469"/>
      <c r="BU13" s="470"/>
      <c r="BV13" s="468">
        <v>-64526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9.5</v>
      </c>
      <c r="CU13" s="439"/>
      <c r="CV13" s="439"/>
      <c r="CW13" s="439"/>
      <c r="CX13" s="439"/>
      <c r="CY13" s="439"/>
      <c r="CZ13" s="439"/>
      <c r="DA13" s="440"/>
      <c r="DB13" s="438">
        <v>9.3000000000000007</v>
      </c>
      <c r="DC13" s="439"/>
      <c r="DD13" s="439"/>
      <c r="DE13" s="439"/>
      <c r="DF13" s="439"/>
      <c r="DG13" s="439"/>
      <c r="DH13" s="439"/>
      <c r="DI13" s="440"/>
      <c r="DJ13" s="185"/>
      <c r="DK13" s="185"/>
      <c r="DL13" s="185"/>
      <c r="DM13" s="185"/>
      <c r="DN13" s="185"/>
      <c r="DO13" s="185"/>
    </row>
    <row r="14" spans="1:119" ht="18.75" customHeight="1" thickBot="1">
      <c r="A14" s="186"/>
      <c r="B14" s="587"/>
      <c r="C14" s="588"/>
      <c r="D14" s="588"/>
      <c r="E14" s="588"/>
      <c r="F14" s="588"/>
      <c r="G14" s="588"/>
      <c r="H14" s="588"/>
      <c r="I14" s="588"/>
      <c r="J14" s="588"/>
      <c r="K14" s="589"/>
      <c r="L14" s="561" t="s">
        <v>143</v>
      </c>
      <c r="M14" s="602"/>
      <c r="N14" s="602"/>
      <c r="O14" s="602"/>
      <c r="P14" s="602"/>
      <c r="Q14" s="603"/>
      <c r="R14" s="571">
        <v>418</v>
      </c>
      <c r="S14" s="572"/>
      <c r="T14" s="572"/>
      <c r="U14" s="572"/>
      <c r="V14" s="573"/>
      <c r="W14" s="574"/>
      <c r="X14" s="484"/>
      <c r="Y14" s="484"/>
      <c r="Z14" s="484"/>
      <c r="AA14" s="484"/>
      <c r="AB14" s="485"/>
      <c r="AC14" s="564">
        <v>13.4</v>
      </c>
      <c r="AD14" s="565"/>
      <c r="AE14" s="565"/>
      <c r="AF14" s="565"/>
      <c r="AG14" s="566"/>
      <c r="AH14" s="564">
        <v>18.399999999999999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20.7</v>
      </c>
      <c r="CU14" s="576"/>
      <c r="CV14" s="576"/>
      <c r="CW14" s="576"/>
      <c r="CX14" s="576"/>
      <c r="CY14" s="576"/>
      <c r="CZ14" s="576"/>
      <c r="DA14" s="577"/>
      <c r="DB14" s="575" t="s">
        <v>145</v>
      </c>
      <c r="DC14" s="576"/>
      <c r="DD14" s="576"/>
      <c r="DE14" s="576"/>
      <c r="DF14" s="576"/>
      <c r="DG14" s="576"/>
      <c r="DH14" s="576"/>
      <c r="DI14" s="577"/>
      <c r="DJ14" s="185"/>
      <c r="DK14" s="185"/>
      <c r="DL14" s="185"/>
      <c r="DM14" s="185"/>
      <c r="DN14" s="185"/>
      <c r="DO14" s="185"/>
    </row>
    <row r="15" spans="1:119" ht="18.75" customHeight="1">
      <c r="A15" s="186"/>
      <c r="B15" s="587"/>
      <c r="C15" s="588"/>
      <c r="D15" s="588"/>
      <c r="E15" s="588"/>
      <c r="F15" s="588"/>
      <c r="G15" s="588"/>
      <c r="H15" s="588"/>
      <c r="I15" s="588"/>
      <c r="J15" s="588"/>
      <c r="K15" s="589"/>
      <c r="L15" s="196"/>
      <c r="M15" s="568" t="s">
        <v>146</v>
      </c>
      <c r="N15" s="569"/>
      <c r="O15" s="569"/>
      <c r="P15" s="569"/>
      <c r="Q15" s="570"/>
      <c r="R15" s="571">
        <v>416</v>
      </c>
      <c r="S15" s="572"/>
      <c r="T15" s="572"/>
      <c r="U15" s="572"/>
      <c r="V15" s="573"/>
      <c r="W15" s="559" t="s">
        <v>147</v>
      </c>
      <c r="X15" s="481"/>
      <c r="Y15" s="481"/>
      <c r="Z15" s="481"/>
      <c r="AA15" s="481"/>
      <c r="AB15" s="482"/>
      <c r="AC15" s="444">
        <v>49</v>
      </c>
      <c r="AD15" s="445"/>
      <c r="AE15" s="445"/>
      <c r="AF15" s="445"/>
      <c r="AG15" s="446"/>
      <c r="AH15" s="444">
        <v>71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76680</v>
      </c>
      <c r="BO15" s="464"/>
      <c r="BP15" s="464"/>
      <c r="BQ15" s="464"/>
      <c r="BR15" s="464"/>
      <c r="BS15" s="464"/>
      <c r="BT15" s="464"/>
      <c r="BU15" s="465"/>
      <c r="BV15" s="463">
        <v>75169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24.4</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693565</v>
      </c>
      <c r="BO16" s="469"/>
      <c r="BP16" s="469"/>
      <c r="BQ16" s="469"/>
      <c r="BR16" s="469"/>
      <c r="BS16" s="469"/>
      <c r="BT16" s="469"/>
      <c r="BU16" s="470"/>
      <c r="BV16" s="468">
        <v>776956</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c r="A17" s="186"/>
      <c r="B17" s="590"/>
      <c r="C17" s="591"/>
      <c r="D17" s="591"/>
      <c r="E17" s="591"/>
      <c r="F17" s="591"/>
      <c r="G17" s="591"/>
      <c r="H17" s="591"/>
      <c r="I17" s="591"/>
      <c r="J17" s="591"/>
      <c r="K17" s="592"/>
      <c r="L17" s="201"/>
      <c r="M17" s="553" t="s">
        <v>153</v>
      </c>
      <c r="N17" s="554"/>
      <c r="O17" s="554"/>
      <c r="P17" s="554"/>
      <c r="Q17" s="555"/>
      <c r="R17" s="556" t="s">
        <v>154</v>
      </c>
      <c r="S17" s="557"/>
      <c r="T17" s="557"/>
      <c r="U17" s="557"/>
      <c r="V17" s="558"/>
      <c r="W17" s="559" t="s">
        <v>155</v>
      </c>
      <c r="X17" s="481"/>
      <c r="Y17" s="481"/>
      <c r="Z17" s="481"/>
      <c r="AA17" s="481"/>
      <c r="AB17" s="482"/>
      <c r="AC17" s="444">
        <v>125</v>
      </c>
      <c r="AD17" s="445"/>
      <c r="AE17" s="445"/>
      <c r="AF17" s="445"/>
      <c r="AG17" s="446"/>
      <c r="AH17" s="444">
        <v>129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96609</v>
      </c>
      <c r="BO17" s="469"/>
      <c r="BP17" s="469"/>
      <c r="BQ17" s="469"/>
      <c r="BR17" s="469"/>
      <c r="BS17" s="469"/>
      <c r="BT17" s="469"/>
      <c r="BU17" s="470"/>
      <c r="BV17" s="468">
        <v>94490</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c r="A18" s="186"/>
      <c r="B18" s="530" t="s">
        <v>157</v>
      </c>
      <c r="C18" s="531"/>
      <c r="D18" s="531"/>
      <c r="E18" s="532"/>
      <c r="F18" s="532"/>
      <c r="G18" s="532"/>
      <c r="H18" s="532"/>
      <c r="I18" s="532"/>
      <c r="J18" s="532"/>
      <c r="K18" s="532"/>
      <c r="L18" s="533">
        <v>154.9</v>
      </c>
      <c r="M18" s="533"/>
      <c r="N18" s="533"/>
      <c r="O18" s="533"/>
      <c r="P18" s="533"/>
      <c r="Q18" s="533"/>
      <c r="R18" s="534"/>
      <c r="S18" s="534"/>
      <c r="T18" s="534"/>
      <c r="U18" s="534"/>
      <c r="V18" s="535"/>
      <c r="W18" s="549"/>
      <c r="X18" s="550"/>
      <c r="Y18" s="550"/>
      <c r="Z18" s="550"/>
      <c r="AA18" s="550"/>
      <c r="AB18" s="560"/>
      <c r="AC18" s="432">
        <v>62.2</v>
      </c>
      <c r="AD18" s="433"/>
      <c r="AE18" s="433"/>
      <c r="AF18" s="433"/>
      <c r="AG18" s="536"/>
      <c r="AH18" s="432">
        <v>52.7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737746</v>
      </c>
      <c r="BO18" s="469"/>
      <c r="BP18" s="469"/>
      <c r="BQ18" s="469"/>
      <c r="BR18" s="469"/>
      <c r="BS18" s="469"/>
      <c r="BT18" s="469"/>
      <c r="BU18" s="470"/>
      <c r="BV18" s="468">
        <v>847157</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c r="A19" s="186"/>
      <c r="B19" s="530" t="s">
        <v>159</v>
      </c>
      <c r="C19" s="531"/>
      <c r="D19" s="531"/>
      <c r="E19" s="532"/>
      <c r="F19" s="532"/>
      <c r="G19" s="532"/>
      <c r="H19" s="532"/>
      <c r="I19" s="532"/>
      <c r="J19" s="532"/>
      <c r="K19" s="532"/>
      <c r="L19" s="538">
        <v>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1150776</v>
      </c>
      <c r="BO19" s="469"/>
      <c r="BP19" s="469"/>
      <c r="BQ19" s="469"/>
      <c r="BR19" s="469"/>
      <c r="BS19" s="469"/>
      <c r="BT19" s="469"/>
      <c r="BU19" s="470"/>
      <c r="BV19" s="468">
        <v>1326516</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c r="A20" s="186"/>
      <c r="B20" s="530" t="s">
        <v>161</v>
      </c>
      <c r="C20" s="531"/>
      <c r="D20" s="531"/>
      <c r="E20" s="532"/>
      <c r="F20" s="532"/>
      <c r="G20" s="532"/>
      <c r="H20" s="532"/>
      <c r="I20" s="532"/>
      <c r="J20" s="532"/>
      <c r="K20" s="532"/>
      <c r="L20" s="538">
        <v>227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c r="A21" s="186"/>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c r="A22" s="186"/>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2317111</v>
      </c>
      <c r="BO23" s="469"/>
      <c r="BP23" s="469"/>
      <c r="BQ23" s="469"/>
      <c r="BR23" s="469"/>
      <c r="BS23" s="469"/>
      <c r="BT23" s="469"/>
      <c r="BU23" s="470"/>
      <c r="BV23" s="468">
        <v>2367909</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c r="A24" s="186"/>
      <c r="B24" s="500"/>
      <c r="C24" s="501"/>
      <c r="D24" s="502"/>
      <c r="E24" s="441" t="s">
        <v>170</v>
      </c>
      <c r="F24" s="442"/>
      <c r="G24" s="442"/>
      <c r="H24" s="442"/>
      <c r="I24" s="442"/>
      <c r="J24" s="442"/>
      <c r="K24" s="443"/>
      <c r="L24" s="444">
        <v>1</v>
      </c>
      <c r="M24" s="445"/>
      <c r="N24" s="445"/>
      <c r="O24" s="445"/>
      <c r="P24" s="446"/>
      <c r="Q24" s="444">
        <v>6300</v>
      </c>
      <c r="R24" s="445"/>
      <c r="S24" s="445"/>
      <c r="T24" s="445"/>
      <c r="U24" s="445"/>
      <c r="V24" s="446"/>
      <c r="W24" s="510"/>
      <c r="X24" s="501"/>
      <c r="Y24" s="502"/>
      <c r="Z24" s="441" t="s">
        <v>171</v>
      </c>
      <c r="AA24" s="442"/>
      <c r="AB24" s="442"/>
      <c r="AC24" s="442"/>
      <c r="AD24" s="442"/>
      <c r="AE24" s="442"/>
      <c r="AF24" s="442"/>
      <c r="AG24" s="443"/>
      <c r="AH24" s="444">
        <v>28</v>
      </c>
      <c r="AI24" s="445"/>
      <c r="AJ24" s="445"/>
      <c r="AK24" s="445"/>
      <c r="AL24" s="446"/>
      <c r="AM24" s="444">
        <v>71596</v>
      </c>
      <c r="AN24" s="445"/>
      <c r="AO24" s="445"/>
      <c r="AP24" s="445"/>
      <c r="AQ24" s="445"/>
      <c r="AR24" s="446"/>
      <c r="AS24" s="444">
        <v>2557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2210182</v>
      </c>
      <c r="BO24" s="469"/>
      <c r="BP24" s="469"/>
      <c r="BQ24" s="469"/>
      <c r="BR24" s="469"/>
      <c r="BS24" s="469"/>
      <c r="BT24" s="469"/>
      <c r="BU24" s="470"/>
      <c r="BV24" s="468">
        <v>2261953</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c r="A25" s="186"/>
      <c r="B25" s="500"/>
      <c r="C25" s="501"/>
      <c r="D25" s="502"/>
      <c r="E25" s="441" t="s">
        <v>173</v>
      </c>
      <c r="F25" s="442"/>
      <c r="G25" s="442"/>
      <c r="H25" s="442"/>
      <c r="I25" s="442"/>
      <c r="J25" s="442"/>
      <c r="K25" s="443"/>
      <c r="L25" s="444">
        <v>1</v>
      </c>
      <c r="M25" s="445"/>
      <c r="N25" s="445"/>
      <c r="O25" s="445"/>
      <c r="P25" s="446"/>
      <c r="Q25" s="444">
        <v>5500</v>
      </c>
      <c r="R25" s="445"/>
      <c r="S25" s="445"/>
      <c r="T25" s="445"/>
      <c r="U25" s="445"/>
      <c r="V25" s="446"/>
      <c r="W25" s="510"/>
      <c r="X25" s="501"/>
      <c r="Y25" s="502"/>
      <c r="Z25" s="441" t="s">
        <v>174</v>
      </c>
      <c r="AA25" s="442"/>
      <c r="AB25" s="442"/>
      <c r="AC25" s="442"/>
      <c r="AD25" s="442"/>
      <c r="AE25" s="442"/>
      <c r="AF25" s="442"/>
      <c r="AG25" s="443"/>
      <c r="AH25" s="444" t="s">
        <v>136</v>
      </c>
      <c r="AI25" s="445"/>
      <c r="AJ25" s="445"/>
      <c r="AK25" s="445"/>
      <c r="AL25" s="446"/>
      <c r="AM25" s="444" t="s">
        <v>128</v>
      </c>
      <c r="AN25" s="445"/>
      <c r="AO25" s="445"/>
      <c r="AP25" s="445"/>
      <c r="AQ25" s="445"/>
      <c r="AR25" s="446"/>
      <c r="AS25" s="444" t="s">
        <v>136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93652</v>
      </c>
      <c r="BO25" s="464"/>
      <c r="BP25" s="464"/>
      <c r="BQ25" s="464"/>
      <c r="BR25" s="464"/>
      <c r="BS25" s="464"/>
      <c r="BT25" s="464"/>
      <c r="BU25" s="465"/>
      <c r="BV25" s="463" t="s">
        <v>136</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c r="A26" s="186"/>
      <c r="B26" s="500"/>
      <c r="C26" s="501"/>
      <c r="D26" s="502"/>
      <c r="E26" s="441" t="s">
        <v>176</v>
      </c>
      <c r="F26" s="442"/>
      <c r="G26" s="442"/>
      <c r="H26" s="442"/>
      <c r="I26" s="442"/>
      <c r="J26" s="442"/>
      <c r="K26" s="443"/>
      <c r="L26" s="444">
        <v>1</v>
      </c>
      <c r="M26" s="445"/>
      <c r="N26" s="445"/>
      <c r="O26" s="445"/>
      <c r="P26" s="446"/>
      <c r="Q26" s="444">
        <v>5100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6"/>
      <c r="B27" s="500"/>
      <c r="C27" s="501"/>
      <c r="D27" s="502"/>
      <c r="E27" s="441" t="s">
        <v>180</v>
      </c>
      <c r="F27" s="442"/>
      <c r="G27" s="442"/>
      <c r="H27" s="442"/>
      <c r="I27" s="442"/>
      <c r="J27" s="442"/>
      <c r="K27" s="443"/>
      <c r="L27" s="444">
        <v>1</v>
      </c>
      <c r="M27" s="445"/>
      <c r="N27" s="445"/>
      <c r="O27" s="445"/>
      <c r="P27" s="446"/>
      <c r="Q27" s="444">
        <v>2100</v>
      </c>
      <c r="R27" s="445"/>
      <c r="S27" s="445"/>
      <c r="T27" s="445"/>
      <c r="U27" s="445"/>
      <c r="V27" s="446"/>
      <c r="W27" s="510"/>
      <c r="X27" s="501"/>
      <c r="Y27" s="502"/>
      <c r="Z27" s="441" t="s">
        <v>181</v>
      </c>
      <c r="AA27" s="442"/>
      <c r="AB27" s="442"/>
      <c r="AC27" s="442"/>
      <c r="AD27" s="442"/>
      <c r="AE27" s="442"/>
      <c r="AF27" s="442"/>
      <c r="AG27" s="443"/>
      <c r="AH27" s="444" t="s">
        <v>136</v>
      </c>
      <c r="AI27" s="445"/>
      <c r="AJ27" s="445"/>
      <c r="AK27" s="445"/>
      <c r="AL27" s="446"/>
      <c r="AM27" s="444" t="s">
        <v>128</v>
      </c>
      <c r="AN27" s="445"/>
      <c r="AO27" s="445"/>
      <c r="AP27" s="445"/>
      <c r="AQ27" s="445"/>
      <c r="AR27" s="446"/>
      <c r="AS27" s="444" t="s">
        <v>145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25366</v>
      </c>
      <c r="BO27" s="472"/>
      <c r="BP27" s="472"/>
      <c r="BQ27" s="472"/>
      <c r="BR27" s="472"/>
      <c r="BS27" s="472"/>
      <c r="BT27" s="472"/>
      <c r="BU27" s="473"/>
      <c r="BV27" s="471">
        <v>25366</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c r="A28" s="186"/>
      <c r="B28" s="500"/>
      <c r="C28" s="501"/>
      <c r="D28" s="502"/>
      <c r="E28" s="441" t="s">
        <v>183</v>
      </c>
      <c r="F28" s="442"/>
      <c r="G28" s="442"/>
      <c r="H28" s="442"/>
      <c r="I28" s="442"/>
      <c r="J28" s="442"/>
      <c r="K28" s="443"/>
      <c r="L28" s="444">
        <v>1</v>
      </c>
      <c r="M28" s="445"/>
      <c r="N28" s="445"/>
      <c r="O28" s="445"/>
      <c r="P28" s="446"/>
      <c r="Q28" s="444">
        <v>1900</v>
      </c>
      <c r="R28" s="445"/>
      <c r="S28" s="445"/>
      <c r="T28" s="445"/>
      <c r="U28" s="445"/>
      <c r="V28" s="446"/>
      <c r="W28" s="510"/>
      <c r="X28" s="501"/>
      <c r="Y28" s="502"/>
      <c r="Z28" s="441" t="s">
        <v>184</v>
      </c>
      <c r="AA28" s="442"/>
      <c r="AB28" s="442"/>
      <c r="AC28" s="442"/>
      <c r="AD28" s="442"/>
      <c r="AE28" s="442"/>
      <c r="AF28" s="442"/>
      <c r="AG28" s="443"/>
      <c r="AH28" s="444" t="s">
        <v>136</v>
      </c>
      <c r="AI28" s="445"/>
      <c r="AJ28" s="445"/>
      <c r="AK28" s="445"/>
      <c r="AL28" s="446"/>
      <c r="AM28" s="444" t="s">
        <v>136</v>
      </c>
      <c r="AN28" s="445"/>
      <c r="AO28" s="445"/>
      <c r="AP28" s="445"/>
      <c r="AQ28" s="445"/>
      <c r="AR28" s="446"/>
      <c r="AS28" s="444" t="s">
        <v>128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751773</v>
      </c>
      <c r="BO28" s="464"/>
      <c r="BP28" s="464"/>
      <c r="BQ28" s="464"/>
      <c r="BR28" s="464"/>
      <c r="BS28" s="464"/>
      <c r="BT28" s="464"/>
      <c r="BU28" s="465"/>
      <c r="BV28" s="463">
        <v>871766</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c r="A29" s="186"/>
      <c r="B29" s="500"/>
      <c r="C29" s="501"/>
      <c r="D29" s="502"/>
      <c r="E29" s="441" t="s">
        <v>186</v>
      </c>
      <c r="F29" s="442"/>
      <c r="G29" s="442"/>
      <c r="H29" s="442"/>
      <c r="I29" s="442"/>
      <c r="J29" s="442"/>
      <c r="K29" s="443"/>
      <c r="L29" s="444">
        <v>5</v>
      </c>
      <c r="M29" s="445"/>
      <c r="N29" s="445"/>
      <c r="O29" s="445"/>
      <c r="P29" s="446"/>
      <c r="Q29" s="444">
        <v>1700</v>
      </c>
      <c r="R29" s="445"/>
      <c r="S29" s="445"/>
      <c r="T29" s="445"/>
      <c r="U29" s="445"/>
      <c r="V29" s="446"/>
      <c r="W29" s="511"/>
      <c r="X29" s="512"/>
      <c r="Y29" s="513"/>
      <c r="Z29" s="441" t="s">
        <v>187</v>
      </c>
      <c r="AA29" s="442"/>
      <c r="AB29" s="442"/>
      <c r="AC29" s="442"/>
      <c r="AD29" s="442"/>
      <c r="AE29" s="442"/>
      <c r="AF29" s="442"/>
      <c r="AG29" s="443"/>
      <c r="AH29" s="444">
        <v>28</v>
      </c>
      <c r="AI29" s="445"/>
      <c r="AJ29" s="445"/>
      <c r="AK29" s="445"/>
      <c r="AL29" s="446"/>
      <c r="AM29" s="444">
        <v>71596</v>
      </c>
      <c r="AN29" s="445"/>
      <c r="AO29" s="445"/>
      <c r="AP29" s="445"/>
      <c r="AQ29" s="445"/>
      <c r="AR29" s="446"/>
      <c r="AS29" s="444">
        <v>2557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164877</v>
      </c>
      <c r="BO29" s="469"/>
      <c r="BP29" s="469"/>
      <c r="BQ29" s="469"/>
      <c r="BR29" s="469"/>
      <c r="BS29" s="469"/>
      <c r="BT29" s="469"/>
      <c r="BU29" s="470"/>
      <c r="BV29" s="468">
        <v>164875</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109640</v>
      </c>
      <c r="BO30" s="472"/>
      <c r="BP30" s="472"/>
      <c r="BQ30" s="472"/>
      <c r="BR30" s="472"/>
      <c r="BS30" s="472"/>
      <c r="BT30" s="472"/>
      <c r="BU30" s="473"/>
      <c r="BV30" s="471">
        <v>108431</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31" t="s">
        <v>196</v>
      </c>
      <c r="D33" s="431"/>
      <c r="E33" s="430" t="s">
        <v>197</v>
      </c>
      <c r="F33" s="430"/>
      <c r="G33" s="430"/>
      <c r="H33" s="430"/>
      <c r="I33" s="430"/>
      <c r="J33" s="430"/>
      <c r="K33" s="430"/>
      <c r="L33" s="430"/>
      <c r="M33" s="430"/>
      <c r="N33" s="430"/>
      <c r="O33" s="430"/>
      <c r="P33" s="430"/>
      <c r="Q33" s="430"/>
      <c r="R33" s="430"/>
      <c r="S33" s="430"/>
      <c r="T33" s="215"/>
      <c r="U33" s="431" t="s">
        <v>196</v>
      </c>
      <c r="V33" s="431"/>
      <c r="W33" s="430" t="s">
        <v>198</v>
      </c>
      <c r="X33" s="430"/>
      <c r="Y33" s="430"/>
      <c r="Z33" s="430"/>
      <c r="AA33" s="430"/>
      <c r="AB33" s="430"/>
      <c r="AC33" s="430"/>
      <c r="AD33" s="430"/>
      <c r="AE33" s="430"/>
      <c r="AF33" s="430"/>
      <c r="AG33" s="430"/>
      <c r="AH33" s="430"/>
      <c r="AI33" s="430"/>
      <c r="AJ33" s="430"/>
      <c r="AK33" s="430"/>
      <c r="AL33" s="215"/>
      <c r="AM33" s="431" t="s">
        <v>196</v>
      </c>
      <c r="AN33" s="431"/>
      <c r="AO33" s="430" t="s">
        <v>198</v>
      </c>
      <c r="AP33" s="430"/>
      <c r="AQ33" s="430"/>
      <c r="AR33" s="430"/>
      <c r="AS33" s="430"/>
      <c r="AT33" s="430"/>
      <c r="AU33" s="430"/>
      <c r="AV33" s="430"/>
      <c r="AW33" s="430"/>
      <c r="AX33" s="430"/>
      <c r="AY33" s="430"/>
      <c r="AZ33" s="430"/>
      <c r="BA33" s="430"/>
      <c r="BB33" s="430"/>
      <c r="BC33" s="430"/>
      <c r="BD33" s="216"/>
      <c r="BE33" s="430" t="s">
        <v>199</v>
      </c>
      <c r="BF33" s="430"/>
      <c r="BG33" s="430" t="s">
        <v>200</v>
      </c>
      <c r="BH33" s="430"/>
      <c r="BI33" s="430"/>
      <c r="BJ33" s="430"/>
      <c r="BK33" s="430"/>
      <c r="BL33" s="430"/>
      <c r="BM33" s="430"/>
      <c r="BN33" s="430"/>
      <c r="BO33" s="430"/>
      <c r="BP33" s="430"/>
      <c r="BQ33" s="430"/>
      <c r="BR33" s="430"/>
      <c r="BS33" s="430"/>
      <c r="BT33" s="430"/>
      <c r="BU33" s="430"/>
      <c r="BV33" s="216"/>
      <c r="BW33" s="431" t="s">
        <v>199</v>
      </c>
      <c r="BX33" s="431"/>
      <c r="BY33" s="430" t="s">
        <v>201</v>
      </c>
      <c r="BZ33" s="430"/>
      <c r="CA33" s="430"/>
      <c r="CB33" s="430"/>
      <c r="CC33" s="430"/>
      <c r="CD33" s="430"/>
      <c r="CE33" s="430"/>
      <c r="CF33" s="430"/>
      <c r="CG33" s="430"/>
      <c r="CH33" s="430"/>
      <c r="CI33" s="430"/>
      <c r="CJ33" s="430"/>
      <c r="CK33" s="430"/>
      <c r="CL33" s="430"/>
      <c r="CM33" s="430"/>
      <c r="CN33" s="215"/>
      <c r="CO33" s="431" t="s">
        <v>202</v>
      </c>
      <c r="CP33" s="431"/>
      <c r="CQ33" s="430" t="s">
        <v>203</v>
      </c>
      <c r="CR33" s="430"/>
      <c r="CS33" s="430"/>
      <c r="CT33" s="430"/>
      <c r="CU33" s="430"/>
      <c r="CV33" s="430"/>
      <c r="CW33" s="430"/>
      <c r="CX33" s="430"/>
      <c r="CY33" s="430"/>
      <c r="CZ33" s="430"/>
      <c r="DA33" s="430"/>
      <c r="DB33" s="430"/>
      <c r="DC33" s="430"/>
      <c r="DD33" s="430"/>
      <c r="DE33" s="430"/>
      <c r="DF33" s="215"/>
      <c r="DG33" s="429" t="s">
        <v>204</v>
      </c>
      <c r="DH33" s="429"/>
      <c r="DI33" s="217"/>
      <c r="DJ33" s="185"/>
      <c r="DK33" s="185"/>
      <c r="DL33" s="185"/>
      <c r="DM33" s="185"/>
      <c r="DN33" s="185"/>
      <c r="DO33" s="185"/>
    </row>
    <row r="34" spans="1:119" ht="32.25" customHeight="1">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3</v>
      </c>
      <c r="V34" s="427"/>
      <c r="W34" s="426" t="str">
        <f>IF('各会計、関係団体の財政状況及び健全化判断比率'!B28="","",'各会計、関係団体の財政状況及び健全化判断比率'!B28)</f>
        <v>国民健康保険事業（事業勘定）</v>
      </c>
      <c r="X34" s="426"/>
      <c r="Y34" s="426"/>
      <c r="Z34" s="426"/>
      <c r="AA34" s="426"/>
      <c r="AB34" s="426"/>
      <c r="AC34" s="426"/>
      <c r="AD34" s="426"/>
      <c r="AE34" s="426"/>
      <c r="AF34" s="426"/>
      <c r="AG34" s="426"/>
      <c r="AH34" s="426"/>
      <c r="AI34" s="426"/>
      <c r="AJ34" s="426"/>
      <c r="AK34" s="426"/>
      <c r="AL34" s="213"/>
      <c r="AM34" s="427" t="str">
        <f>IF(AO34="","",MAX(C34:D43,U34:V43)+1)</f>
        <v/>
      </c>
      <c r="AN34" s="427"/>
      <c r="AO34" s="426"/>
      <c r="AP34" s="426"/>
      <c r="AQ34" s="426"/>
      <c r="AR34" s="426"/>
      <c r="AS34" s="426"/>
      <c r="AT34" s="426"/>
      <c r="AU34" s="426"/>
      <c r="AV34" s="426"/>
      <c r="AW34" s="426"/>
      <c r="AX34" s="426"/>
      <c r="AY34" s="426"/>
      <c r="AZ34" s="426"/>
      <c r="BA34" s="426"/>
      <c r="BB34" s="426"/>
      <c r="BC34" s="426"/>
      <c r="BD34" s="213"/>
      <c r="BE34" s="427">
        <f>IF(BG34="","",MAX(C34:D43,U34:V43,AM34:AN43)+1)</f>
        <v>7</v>
      </c>
      <c r="BF34" s="427"/>
      <c r="BG34" s="426" t="str">
        <f>IF('各会計、関係団体の財政状況及び健全化判断比率'!B32="","",'各会計、関係団体の財政状況及び健全化判断比率'!B32)</f>
        <v>簡易水道事業</v>
      </c>
      <c r="BH34" s="426"/>
      <c r="BI34" s="426"/>
      <c r="BJ34" s="426"/>
      <c r="BK34" s="426"/>
      <c r="BL34" s="426"/>
      <c r="BM34" s="426"/>
      <c r="BN34" s="426"/>
      <c r="BO34" s="426"/>
      <c r="BP34" s="426"/>
      <c r="BQ34" s="426"/>
      <c r="BR34" s="426"/>
      <c r="BS34" s="426"/>
      <c r="BT34" s="426"/>
      <c r="BU34" s="426"/>
      <c r="BV34" s="213"/>
      <c r="BW34" s="427">
        <f>IF(BY34="","",MAX(C34:D43,U34:V43,AM34:AN43,BE34:BF43)+1)</f>
        <v>9</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3"/>
      <c r="CO34" s="427">
        <f>IF(CQ34="","",MAX(C34:D43,U34:V43,AM34:AN43,BE34:BF43,BW34:BX43)+1)</f>
        <v>14</v>
      </c>
      <c r="CP34" s="427"/>
      <c r="CQ34" s="426" t="str">
        <f>IF('各会計、関係団体の財政状況及び健全化判断比率'!BS7="","",'各会計、関係団体の財政状況及び健全化判断比率'!BS7)</f>
        <v>のせ川びれっぢ</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c r="A35" s="186"/>
      <c r="B35" s="212"/>
      <c r="C35" s="427">
        <f>IF(E35="","",C34+1)</f>
        <v>2</v>
      </c>
      <c r="D35" s="427"/>
      <c r="E35" s="426" t="str">
        <f>IF('各会計、関係団体の財政状況及び健全化判断比率'!B8="","",'各会計、関係団体の財政状況及び健全化判断比率'!B8)</f>
        <v>代替バス</v>
      </c>
      <c r="F35" s="426"/>
      <c r="G35" s="426"/>
      <c r="H35" s="426"/>
      <c r="I35" s="426"/>
      <c r="J35" s="426"/>
      <c r="K35" s="426"/>
      <c r="L35" s="426"/>
      <c r="M35" s="426"/>
      <c r="N35" s="426"/>
      <c r="O35" s="426"/>
      <c r="P35" s="426"/>
      <c r="Q35" s="426"/>
      <c r="R35" s="426"/>
      <c r="S35" s="426"/>
      <c r="T35" s="213"/>
      <c r="U35" s="427">
        <f>IF(W35="","",U34+1)</f>
        <v>4</v>
      </c>
      <c r="V35" s="427"/>
      <c r="W35" s="426" t="str">
        <f>IF('各会計、関係団体の財政状況及び健全化判断比率'!B29="","",'各会計、関係団体の財政状況及び健全化判断比率'!B29)</f>
        <v>国民健康保険事業（直診勘定）</v>
      </c>
      <c r="X35" s="426"/>
      <c r="Y35" s="426"/>
      <c r="Z35" s="426"/>
      <c r="AA35" s="426"/>
      <c r="AB35" s="426"/>
      <c r="AC35" s="426"/>
      <c r="AD35" s="426"/>
      <c r="AE35" s="426"/>
      <c r="AF35" s="426"/>
      <c r="AG35" s="426"/>
      <c r="AH35" s="426"/>
      <c r="AI35" s="426"/>
      <c r="AJ35" s="426"/>
      <c r="AK35" s="426"/>
      <c r="AL35" s="213"/>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3"/>
      <c r="BE35" s="427">
        <f t="shared" ref="BE35:BE43" si="1">IF(BG35="","",BE34+1)</f>
        <v>8</v>
      </c>
      <c r="BF35" s="427"/>
      <c r="BG35" s="426" t="str">
        <f>IF('各会計、関係団体の財政状況及び健全化判断比率'!B33="","",'各会計、関係団体の財政状況及び健全化判断比率'!B33)</f>
        <v>温泉事業</v>
      </c>
      <c r="BH35" s="426"/>
      <c r="BI35" s="426"/>
      <c r="BJ35" s="426"/>
      <c r="BK35" s="426"/>
      <c r="BL35" s="426"/>
      <c r="BM35" s="426"/>
      <c r="BN35" s="426"/>
      <c r="BO35" s="426"/>
      <c r="BP35" s="426"/>
      <c r="BQ35" s="426"/>
      <c r="BR35" s="426"/>
      <c r="BS35" s="426"/>
      <c r="BT35" s="426"/>
      <c r="BU35" s="426"/>
      <c r="BV35" s="213"/>
      <c r="BW35" s="427">
        <f t="shared" ref="BW35:BW43" si="2">IF(BY35="","",BW34+1)</f>
        <v>10</v>
      </c>
      <c r="BX35" s="427"/>
      <c r="BY35" s="426" t="str">
        <f>IF('各会計、関係団体の財政状況及び健全化判断比率'!B69="","",'各会計、関係団体の財政状況及び健全化判断比率'!B69)</f>
        <v>奈良県広域水質検査センター組合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5</v>
      </c>
      <c r="V36" s="427"/>
      <c r="W36" s="426" t="str">
        <f>IF('各会計、関係団体の財政状況及び健全化判断比率'!B30="","",'各会計、関係団体の財政状況及び健全化判断比率'!B30)</f>
        <v>介護保険事業</v>
      </c>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11</v>
      </c>
      <c r="BX36" s="427"/>
      <c r="BY36" s="426" t="str">
        <f>IF('各会計、関係団体の財政状況及び健全化判断比率'!B70="","",'各会計、関係団体の財政状況及び健全化判断比率'!B70)</f>
        <v>奈良県後期高齢者医療広域連合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f t="shared" si="4"/>
        <v>6</v>
      </c>
      <c r="V37" s="427"/>
      <c r="W37" s="426" t="str">
        <f>IF('各会計、関係団体の財政状況及び健全化判断比率'!B31="","",'各会計、関係団体の財政状況及び健全化判断比率'!B31)</f>
        <v>後期高齢者医療事業</v>
      </c>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12</v>
      </c>
      <c r="BX37" s="427"/>
      <c r="BY37" s="426" t="str">
        <f>IF('各会計、関係団体の財政状況及び健全化判断比率'!B71="","",'各会計、関係団体の財政状況及び健全化判断比率'!B71)</f>
        <v>奈良県広域消防組合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13</v>
      </c>
      <c r="BX38" s="427"/>
      <c r="BY38" s="426" t="str">
        <f>IF('各会計、関係団体の財政状況及び健全化判断比率'!B72="","",'各会計、関係団体の財政状況及び健全化判断比率'!B72)</f>
        <v>南和広域医療企業団</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LuvavHc6mZ+s0ufA7MrnXey+w20rZhRU2d/m1/P7WdDYjf78CH2ntudLhp9svKdFyC57WlUTSGxIJ+eL6Otvug==" saltValue="/pRDzzce49mwFYRVqgPe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7" t="s">
        <v>565</v>
      </c>
      <c r="D34" s="1247"/>
      <c r="E34" s="1248"/>
      <c r="F34" s="32">
        <v>6.46</v>
      </c>
      <c r="G34" s="33">
        <v>24.21</v>
      </c>
      <c r="H34" s="33">
        <v>35.090000000000003</v>
      </c>
      <c r="I34" s="33">
        <v>6.77</v>
      </c>
      <c r="J34" s="34">
        <v>3.33</v>
      </c>
      <c r="K34" s="22"/>
      <c r="L34" s="22"/>
      <c r="M34" s="22"/>
      <c r="N34" s="22"/>
      <c r="O34" s="22"/>
      <c r="P34" s="22"/>
    </row>
    <row r="35" spans="1:16" ht="39" customHeight="1">
      <c r="A35" s="22"/>
      <c r="B35" s="35"/>
      <c r="C35" s="1241" t="s">
        <v>566</v>
      </c>
      <c r="D35" s="1242"/>
      <c r="E35" s="1243"/>
      <c r="F35" s="36">
        <v>1.35</v>
      </c>
      <c r="G35" s="37">
        <v>0.06</v>
      </c>
      <c r="H35" s="37">
        <v>0.89</v>
      </c>
      <c r="I35" s="37">
        <v>0.1</v>
      </c>
      <c r="J35" s="38">
        <v>0.14000000000000001</v>
      </c>
      <c r="K35" s="22"/>
      <c r="L35" s="22"/>
      <c r="M35" s="22"/>
      <c r="N35" s="22"/>
      <c r="O35" s="22"/>
      <c r="P35" s="22"/>
    </row>
    <row r="36" spans="1:16" ht="39" customHeight="1">
      <c r="A36" s="22"/>
      <c r="B36" s="35"/>
      <c r="C36" s="1241" t="s">
        <v>567</v>
      </c>
      <c r="D36" s="1242"/>
      <c r="E36" s="1243"/>
      <c r="F36" s="36">
        <v>0.02</v>
      </c>
      <c r="G36" s="37">
        <v>0.43</v>
      </c>
      <c r="H36" s="37">
        <v>1.01</v>
      </c>
      <c r="I36" s="37">
        <v>0.22</v>
      </c>
      <c r="J36" s="38">
        <v>0.1</v>
      </c>
      <c r="K36" s="22"/>
      <c r="L36" s="22"/>
      <c r="M36" s="22"/>
      <c r="N36" s="22"/>
      <c r="O36" s="22"/>
      <c r="P36" s="22"/>
    </row>
    <row r="37" spans="1:16" ht="39" customHeight="1">
      <c r="A37" s="22"/>
      <c r="B37" s="35"/>
      <c r="C37" s="1241" t="s">
        <v>568</v>
      </c>
      <c r="D37" s="1242"/>
      <c r="E37" s="1243"/>
      <c r="F37" s="36">
        <v>0.36</v>
      </c>
      <c r="G37" s="37">
        <v>0.01</v>
      </c>
      <c r="H37" s="37">
        <v>0.02</v>
      </c>
      <c r="I37" s="37">
        <v>0.13</v>
      </c>
      <c r="J37" s="38">
        <v>0.09</v>
      </c>
      <c r="K37" s="22"/>
      <c r="L37" s="22"/>
      <c r="M37" s="22"/>
      <c r="N37" s="22"/>
      <c r="O37" s="22"/>
      <c r="P37" s="22"/>
    </row>
    <row r="38" spans="1:16" ht="39" customHeight="1">
      <c r="A38" s="22"/>
      <c r="B38" s="35"/>
      <c r="C38" s="1241" t="s">
        <v>569</v>
      </c>
      <c r="D38" s="1242"/>
      <c r="E38" s="1243"/>
      <c r="F38" s="36">
        <v>0.05</v>
      </c>
      <c r="G38" s="37">
        <v>0.09</v>
      </c>
      <c r="H38" s="37">
        <v>7.0000000000000007E-2</v>
      </c>
      <c r="I38" s="37">
        <v>0.46</v>
      </c>
      <c r="J38" s="38">
        <v>0.06</v>
      </c>
      <c r="K38" s="22"/>
      <c r="L38" s="22"/>
      <c r="M38" s="22"/>
      <c r="N38" s="22"/>
      <c r="O38" s="22"/>
      <c r="P38" s="22"/>
    </row>
    <row r="39" spans="1:16" ht="39" customHeight="1">
      <c r="A39" s="22"/>
      <c r="B39" s="35"/>
      <c r="C39" s="1241" t="s">
        <v>570</v>
      </c>
      <c r="D39" s="1242"/>
      <c r="E39" s="1243"/>
      <c r="F39" s="36">
        <v>0.13</v>
      </c>
      <c r="G39" s="37">
        <v>0.04</v>
      </c>
      <c r="H39" s="37">
        <v>0.04</v>
      </c>
      <c r="I39" s="37">
        <v>0.02</v>
      </c>
      <c r="J39" s="38">
        <v>0.06</v>
      </c>
      <c r="K39" s="22"/>
      <c r="L39" s="22"/>
      <c r="M39" s="22"/>
      <c r="N39" s="22"/>
      <c r="O39" s="22"/>
      <c r="P39" s="22"/>
    </row>
    <row r="40" spans="1:16" ht="39" customHeight="1">
      <c r="A40" s="22"/>
      <c r="B40" s="35"/>
      <c r="C40" s="1241" t="s">
        <v>571</v>
      </c>
      <c r="D40" s="1242"/>
      <c r="E40" s="1243"/>
      <c r="F40" s="36">
        <v>1.32</v>
      </c>
      <c r="G40" s="37">
        <v>0.69</v>
      </c>
      <c r="H40" s="37">
        <v>0.88</v>
      </c>
      <c r="I40" s="37">
        <v>0.82</v>
      </c>
      <c r="J40" s="38">
        <v>0.04</v>
      </c>
      <c r="K40" s="22"/>
      <c r="L40" s="22"/>
      <c r="M40" s="22"/>
      <c r="N40" s="22"/>
      <c r="O40" s="22"/>
      <c r="P40" s="22"/>
    </row>
    <row r="41" spans="1:16" ht="39" customHeight="1">
      <c r="A41" s="22"/>
      <c r="B41" s="35"/>
      <c r="C41" s="1241" t="s">
        <v>572</v>
      </c>
      <c r="D41" s="1242"/>
      <c r="E41" s="1243"/>
      <c r="F41" s="36">
        <v>0</v>
      </c>
      <c r="G41" s="37">
        <v>0</v>
      </c>
      <c r="H41" s="37">
        <v>0</v>
      </c>
      <c r="I41" s="37">
        <v>0</v>
      </c>
      <c r="J41" s="38">
        <v>0</v>
      </c>
      <c r="K41" s="22"/>
      <c r="L41" s="22"/>
      <c r="M41" s="22"/>
      <c r="N41" s="22"/>
      <c r="O41" s="22"/>
      <c r="P41" s="22"/>
    </row>
    <row r="42" spans="1:16" ht="39" customHeight="1">
      <c r="A42" s="22"/>
      <c r="B42" s="39"/>
      <c r="C42" s="1241" t="s">
        <v>573</v>
      </c>
      <c r="D42" s="1242"/>
      <c r="E42" s="1243"/>
      <c r="F42" s="36" t="s">
        <v>515</v>
      </c>
      <c r="G42" s="37" t="s">
        <v>515</v>
      </c>
      <c r="H42" s="37" t="s">
        <v>515</v>
      </c>
      <c r="I42" s="37" t="s">
        <v>515</v>
      </c>
      <c r="J42" s="38" t="s">
        <v>515</v>
      </c>
      <c r="K42" s="22"/>
      <c r="L42" s="22"/>
      <c r="M42" s="22"/>
      <c r="N42" s="22"/>
      <c r="O42" s="22"/>
      <c r="P42" s="22"/>
    </row>
    <row r="43" spans="1:16" ht="39" customHeight="1" thickBot="1">
      <c r="A43" s="22"/>
      <c r="B43" s="40"/>
      <c r="C43" s="1244" t="s">
        <v>574</v>
      </c>
      <c r="D43" s="1245"/>
      <c r="E43" s="1246"/>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QphElCnFhf9RNt54qKJAMhLTirsVzI2oE2h85bUkL//I7TvGOryrxxF6vRuVcabfjJGO4blfhPDjMdeojSGCA==" saltValue="mdnxK9AekepSjL2sE0UW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15" zoomScaleNormal="115"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7" t="s">
        <v>11</v>
      </c>
      <c r="C45" s="1268"/>
      <c r="D45" s="58"/>
      <c r="E45" s="1273" t="s">
        <v>12</v>
      </c>
      <c r="F45" s="1273"/>
      <c r="G45" s="1273"/>
      <c r="H45" s="1273"/>
      <c r="I45" s="1273"/>
      <c r="J45" s="1274"/>
      <c r="K45" s="59">
        <v>346</v>
      </c>
      <c r="L45" s="60">
        <v>325</v>
      </c>
      <c r="M45" s="60">
        <v>277</v>
      </c>
      <c r="N45" s="60">
        <v>276</v>
      </c>
      <c r="O45" s="61">
        <v>252</v>
      </c>
      <c r="P45" s="48"/>
      <c r="Q45" s="48"/>
      <c r="R45" s="48"/>
      <c r="S45" s="48"/>
      <c r="T45" s="48"/>
      <c r="U45" s="48"/>
    </row>
    <row r="46" spans="1:21" ht="30.75" customHeight="1">
      <c r="A46" s="48"/>
      <c r="B46" s="1269"/>
      <c r="C46" s="1270"/>
      <c r="D46" s="62"/>
      <c r="E46" s="1251" t="s">
        <v>13</v>
      </c>
      <c r="F46" s="1251"/>
      <c r="G46" s="1251"/>
      <c r="H46" s="1251"/>
      <c r="I46" s="1251"/>
      <c r="J46" s="1252"/>
      <c r="K46" s="63" t="s">
        <v>515</v>
      </c>
      <c r="L46" s="64" t="s">
        <v>515</v>
      </c>
      <c r="M46" s="64" t="s">
        <v>515</v>
      </c>
      <c r="N46" s="64" t="s">
        <v>515</v>
      </c>
      <c r="O46" s="65" t="s">
        <v>515</v>
      </c>
      <c r="P46" s="48"/>
      <c r="Q46" s="48"/>
      <c r="R46" s="48"/>
      <c r="S46" s="48"/>
      <c r="T46" s="48"/>
      <c r="U46" s="48"/>
    </row>
    <row r="47" spans="1:21" ht="30.75" customHeight="1">
      <c r="A47" s="48"/>
      <c r="B47" s="1269"/>
      <c r="C47" s="1270"/>
      <c r="D47" s="62"/>
      <c r="E47" s="1251" t="s">
        <v>14</v>
      </c>
      <c r="F47" s="1251"/>
      <c r="G47" s="1251"/>
      <c r="H47" s="1251"/>
      <c r="I47" s="1251"/>
      <c r="J47" s="1252"/>
      <c r="K47" s="63" t="s">
        <v>515</v>
      </c>
      <c r="L47" s="64" t="s">
        <v>515</v>
      </c>
      <c r="M47" s="64" t="s">
        <v>515</v>
      </c>
      <c r="N47" s="64" t="s">
        <v>515</v>
      </c>
      <c r="O47" s="65" t="s">
        <v>515</v>
      </c>
      <c r="P47" s="48"/>
      <c r="Q47" s="48"/>
      <c r="R47" s="48"/>
      <c r="S47" s="48"/>
      <c r="T47" s="48"/>
      <c r="U47" s="48"/>
    </row>
    <row r="48" spans="1:21" ht="30.75" customHeight="1">
      <c r="A48" s="48"/>
      <c r="B48" s="1269"/>
      <c r="C48" s="1270"/>
      <c r="D48" s="62"/>
      <c r="E48" s="1251" t="s">
        <v>15</v>
      </c>
      <c r="F48" s="1251"/>
      <c r="G48" s="1251"/>
      <c r="H48" s="1251"/>
      <c r="I48" s="1251"/>
      <c r="J48" s="1252"/>
      <c r="K48" s="63">
        <v>20</v>
      </c>
      <c r="L48" s="64">
        <v>24</v>
      </c>
      <c r="M48" s="64">
        <v>24</v>
      </c>
      <c r="N48" s="64">
        <v>13</v>
      </c>
      <c r="O48" s="65">
        <v>9</v>
      </c>
      <c r="P48" s="48"/>
      <c r="Q48" s="48"/>
      <c r="R48" s="48"/>
      <c r="S48" s="48"/>
      <c r="T48" s="48"/>
      <c r="U48" s="48"/>
    </row>
    <row r="49" spans="1:21" ht="30.75" customHeight="1">
      <c r="A49" s="48"/>
      <c r="B49" s="1269"/>
      <c r="C49" s="1270"/>
      <c r="D49" s="62"/>
      <c r="E49" s="1251" t="s">
        <v>16</v>
      </c>
      <c r="F49" s="1251"/>
      <c r="G49" s="1251"/>
      <c r="H49" s="1251"/>
      <c r="I49" s="1251"/>
      <c r="J49" s="1252"/>
      <c r="K49" s="63" t="s">
        <v>515</v>
      </c>
      <c r="L49" s="64" t="s">
        <v>515</v>
      </c>
      <c r="M49" s="64">
        <v>1</v>
      </c>
      <c r="N49" s="64">
        <v>9</v>
      </c>
      <c r="O49" s="65">
        <v>12</v>
      </c>
      <c r="P49" s="48"/>
      <c r="Q49" s="48"/>
      <c r="R49" s="48"/>
      <c r="S49" s="48"/>
      <c r="T49" s="48"/>
      <c r="U49" s="48"/>
    </row>
    <row r="50" spans="1:21" ht="30.75" customHeight="1">
      <c r="A50" s="48"/>
      <c r="B50" s="1269"/>
      <c r="C50" s="1270"/>
      <c r="D50" s="62"/>
      <c r="E50" s="1251" t="s">
        <v>17</v>
      </c>
      <c r="F50" s="1251"/>
      <c r="G50" s="1251"/>
      <c r="H50" s="1251"/>
      <c r="I50" s="1251"/>
      <c r="J50" s="1252"/>
      <c r="K50" s="63" t="s">
        <v>515</v>
      </c>
      <c r="L50" s="64" t="s">
        <v>515</v>
      </c>
      <c r="M50" s="64" t="s">
        <v>515</v>
      </c>
      <c r="N50" s="64" t="s">
        <v>515</v>
      </c>
      <c r="O50" s="65" t="s">
        <v>515</v>
      </c>
      <c r="P50" s="48"/>
      <c r="Q50" s="48"/>
      <c r="R50" s="48"/>
      <c r="S50" s="48"/>
      <c r="T50" s="48"/>
      <c r="U50" s="48"/>
    </row>
    <row r="51" spans="1:21" ht="30.75" customHeight="1">
      <c r="A51" s="48"/>
      <c r="B51" s="1271"/>
      <c r="C51" s="1272"/>
      <c r="D51" s="66"/>
      <c r="E51" s="1251" t="s">
        <v>18</v>
      </c>
      <c r="F51" s="1251"/>
      <c r="G51" s="1251"/>
      <c r="H51" s="1251"/>
      <c r="I51" s="1251"/>
      <c r="J51" s="1252"/>
      <c r="K51" s="63" t="s">
        <v>515</v>
      </c>
      <c r="L51" s="64" t="s">
        <v>515</v>
      </c>
      <c r="M51" s="64" t="s">
        <v>515</v>
      </c>
      <c r="N51" s="64" t="s">
        <v>515</v>
      </c>
      <c r="O51" s="65" t="s">
        <v>515</v>
      </c>
      <c r="P51" s="48"/>
      <c r="Q51" s="48"/>
      <c r="R51" s="48"/>
      <c r="S51" s="48"/>
      <c r="T51" s="48"/>
      <c r="U51" s="48"/>
    </row>
    <row r="52" spans="1:21" ht="30.75" customHeight="1">
      <c r="A52" s="48"/>
      <c r="B52" s="1249" t="s">
        <v>19</v>
      </c>
      <c r="C52" s="1250"/>
      <c r="D52" s="66"/>
      <c r="E52" s="1251" t="s">
        <v>20</v>
      </c>
      <c r="F52" s="1251"/>
      <c r="G52" s="1251"/>
      <c r="H52" s="1251"/>
      <c r="I52" s="1251"/>
      <c r="J52" s="1252"/>
      <c r="K52" s="63">
        <v>291</v>
      </c>
      <c r="L52" s="64">
        <v>280</v>
      </c>
      <c r="M52" s="64">
        <v>247</v>
      </c>
      <c r="N52" s="64">
        <v>234</v>
      </c>
      <c r="O52" s="65">
        <v>219</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75</v>
      </c>
      <c r="L53" s="69">
        <v>69</v>
      </c>
      <c r="M53" s="69">
        <v>55</v>
      </c>
      <c r="N53" s="69">
        <v>64</v>
      </c>
      <c r="O53" s="70">
        <v>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7" t="s">
        <v>25</v>
      </c>
      <c r="C57" s="1258"/>
      <c r="D57" s="1261" t="s">
        <v>26</v>
      </c>
      <c r="E57" s="1262"/>
      <c r="F57" s="1262"/>
      <c r="G57" s="1262"/>
      <c r="H57" s="1262"/>
      <c r="I57" s="1262"/>
      <c r="J57" s="1263"/>
      <c r="K57" s="82" t="s">
        <v>594</v>
      </c>
      <c r="L57" s="83" t="s">
        <v>594</v>
      </c>
      <c r="M57" s="83" t="s">
        <v>594</v>
      </c>
      <c r="N57" s="83" t="s">
        <v>594</v>
      </c>
      <c r="O57" s="84" t="s">
        <v>594</v>
      </c>
    </row>
    <row r="58" spans="1:21" ht="31.5" customHeight="1" thickBot="1">
      <c r="B58" s="1259"/>
      <c r="C58" s="1260"/>
      <c r="D58" s="1264" t="s">
        <v>27</v>
      </c>
      <c r="E58" s="1265"/>
      <c r="F58" s="1265"/>
      <c r="G58" s="1265"/>
      <c r="H58" s="1265"/>
      <c r="I58" s="1265"/>
      <c r="J58" s="1266"/>
      <c r="K58" s="85" t="s">
        <v>594</v>
      </c>
      <c r="L58" s="86" t="s">
        <v>594</v>
      </c>
      <c r="M58" s="86" t="s">
        <v>594</v>
      </c>
      <c r="N58" s="86" t="s">
        <v>594</v>
      </c>
      <c r="O58" s="87" t="s">
        <v>594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LgAgyXl8gevav7yJKRaTYQ37AsM5ULJ2Ipgaq56fgniei0Gd2dfrDXl/o3C10dTe88wg/s5wK8VawzD8HaxjA==" saltValue="Eqtw2BGaVQ8sh2ZqQ12G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sqref="A1:A104857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87" t="s">
        <v>30</v>
      </c>
      <c r="C41" s="1288"/>
      <c r="D41" s="101"/>
      <c r="E41" s="1289" t="s">
        <v>31</v>
      </c>
      <c r="F41" s="1289"/>
      <c r="G41" s="1289"/>
      <c r="H41" s="1290"/>
      <c r="I41" s="102">
        <v>2379</v>
      </c>
      <c r="J41" s="103">
        <v>2529</v>
      </c>
      <c r="K41" s="103">
        <v>2465</v>
      </c>
      <c r="L41" s="103">
        <v>2368</v>
      </c>
      <c r="M41" s="104">
        <v>2317</v>
      </c>
    </row>
    <row r="42" spans="2:13" ht="27.75" customHeight="1">
      <c r="B42" s="1277"/>
      <c r="C42" s="1278"/>
      <c r="D42" s="105"/>
      <c r="E42" s="1281" t="s">
        <v>32</v>
      </c>
      <c r="F42" s="1281"/>
      <c r="G42" s="1281"/>
      <c r="H42" s="1282"/>
      <c r="I42" s="106" t="s">
        <v>515</v>
      </c>
      <c r="J42" s="107">
        <v>48</v>
      </c>
      <c r="K42" s="107">
        <v>28</v>
      </c>
      <c r="L42" s="107" t="s">
        <v>515</v>
      </c>
      <c r="M42" s="108" t="s">
        <v>515</v>
      </c>
    </row>
    <row r="43" spans="2:13" ht="27.75" customHeight="1">
      <c r="B43" s="1277"/>
      <c r="C43" s="1278"/>
      <c r="D43" s="105"/>
      <c r="E43" s="1281" t="s">
        <v>33</v>
      </c>
      <c r="F43" s="1281"/>
      <c r="G43" s="1281"/>
      <c r="H43" s="1282"/>
      <c r="I43" s="106">
        <v>173</v>
      </c>
      <c r="J43" s="107">
        <v>149</v>
      </c>
      <c r="K43" s="107">
        <v>125</v>
      </c>
      <c r="L43" s="107">
        <v>144</v>
      </c>
      <c r="M43" s="108">
        <v>146</v>
      </c>
    </row>
    <row r="44" spans="2:13" ht="27.75" customHeight="1">
      <c r="B44" s="1277"/>
      <c r="C44" s="1278"/>
      <c r="D44" s="105"/>
      <c r="E44" s="1281" t="s">
        <v>34</v>
      </c>
      <c r="F44" s="1281"/>
      <c r="G44" s="1281"/>
      <c r="H44" s="1282"/>
      <c r="I44" s="106">
        <v>39</v>
      </c>
      <c r="J44" s="107">
        <v>120</v>
      </c>
      <c r="K44" s="107">
        <v>213</v>
      </c>
      <c r="L44" s="107">
        <v>225</v>
      </c>
      <c r="M44" s="108">
        <v>211</v>
      </c>
    </row>
    <row r="45" spans="2:13" ht="27.75" customHeight="1">
      <c r="B45" s="1277"/>
      <c r="C45" s="1278"/>
      <c r="D45" s="105"/>
      <c r="E45" s="1281" t="s">
        <v>35</v>
      </c>
      <c r="F45" s="1281"/>
      <c r="G45" s="1281"/>
      <c r="H45" s="1282"/>
      <c r="I45" s="106">
        <v>317</v>
      </c>
      <c r="J45" s="107">
        <v>313</v>
      </c>
      <c r="K45" s="107">
        <v>283</v>
      </c>
      <c r="L45" s="107">
        <v>280</v>
      </c>
      <c r="M45" s="108">
        <v>284</v>
      </c>
    </row>
    <row r="46" spans="2:13" ht="27.75" customHeight="1">
      <c r="B46" s="1277"/>
      <c r="C46" s="1278"/>
      <c r="D46" s="109"/>
      <c r="E46" s="1281" t="s">
        <v>36</v>
      </c>
      <c r="F46" s="1281"/>
      <c r="G46" s="1281"/>
      <c r="H46" s="1282"/>
      <c r="I46" s="106" t="s">
        <v>515</v>
      </c>
      <c r="J46" s="107" t="s">
        <v>515</v>
      </c>
      <c r="K46" s="107" t="s">
        <v>515</v>
      </c>
      <c r="L46" s="107" t="s">
        <v>515</v>
      </c>
      <c r="M46" s="108" t="s">
        <v>515</v>
      </c>
    </row>
    <row r="47" spans="2:13" ht="27.75" customHeight="1">
      <c r="B47" s="1277"/>
      <c r="C47" s="1278"/>
      <c r="D47" s="110"/>
      <c r="E47" s="1291" t="s">
        <v>37</v>
      </c>
      <c r="F47" s="1292"/>
      <c r="G47" s="1292"/>
      <c r="H47" s="1293"/>
      <c r="I47" s="106" t="s">
        <v>515</v>
      </c>
      <c r="J47" s="107" t="s">
        <v>515</v>
      </c>
      <c r="K47" s="107" t="s">
        <v>515</v>
      </c>
      <c r="L47" s="107" t="s">
        <v>515</v>
      </c>
      <c r="M47" s="108" t="s">
        <v>515</v>
      </c>
    </row>
    <row r="48" spans="2:13" ht="27.75" customHeight="1">
      <c r="B48" s="1277"/>
      <c r="C48" s="1278"/>
      <c r="D48" s="105"/>
      <c r="E48" s="1281" t="s">
        <v>38</v>
      </c>
      <c r="F48" s="1281"/>
      <c r="G48" s="1281"/>
      <c r="H48" s="1282"/>
      <c r="I48" s="106" t="s">
        <v>515</v>
      </c>
      <c r="J48" s="107" t="s">
        <v>515</v>
      </c>
      <c r="K48" s="107" t="s">
        <v>515</v>
      </c>
      <c r="L48" s="107" t="s">
        <v>515</v>
      </c>
      <c r="M48" s="108" t="s">
        <v>515</v>
      </c>
    </row>
    <row r="49" spans="2:13" ht="27.75" customHeight="1">
      <c r="B49" s="1279"/>
      <c r="C49" s="1280"/>
      <c r="D49" s="105"/>
      <c r="E49" s="1281" t="s">
        <v>39</v>
      </c>
      <c r="F49" s="1281"/>
      <c r="G49" s="1281"/>
      <c r="H49" s="1282"/>
      <c r="I49" s="106" t="s">
        <v>515</v>
      </c>
      <c r="J49" s="107" t="s">
        <v>515</v>
      </c>
      <c r="K49" s="107" t="s">
        <v>515</v>
      </c>
      <c r="L49" s="107" t="s">
        <v>515</v>
      </c>
      <c r="M49" s="108" t="s">
        <v>515</v>
      </c>
    </row>
    <row r="50" spans="2:13" ht="27.75" customHeight="1">
      <c r="B50" s="1275" t="s">
        <v>40</v>
      </c>
      <c r="C50" s="1276"/>
      <c r="D50" s="111"/>
      <c r="E50" s="1281" t="s">
        <v>41</v>
      </c>
      <c r="F50" s="1281"/>
      <c r="G50" s="1281"/>
      <c r="H50" s="1282"/>
      <c r="I50" s="106">
        <v>836</v>
      </c>
      <c r="J50" s="107">
        <v>837</v>
      </c>
      <c r="K50" s="107">
        <v>837</v>
      </c>
      <c r="L50" s="107">
        <v>1037</v>
      </c>
      <c r="M50" s="108">
        <v>917</v>
      </c>
    </row>
    <row r="51" spans="2:13" ht="27.75" customHeight="1">
      <c r="B51" s="1277"/>
      <c r="C51" s="1278"/>
      <c r="D51" s="105"/>
      <c r="E51" s="1281" t="s">
        <v>42</v>
      </c>
      <c r="F51" s="1281"/>
      <c r="G51" s="1281"/>
      <c r="H51" s="1282"/>
      <c r="I51" s="106">
        <v>34</v>
      </c>
      <c r="J51" s="107">
        <v>30</v>
      </c>
      <c r="K51" s="107">
        <v>28</v>
      </c>
      <c r="L51" s="107">
        <v>22</v>
      </c>
      <c r="M51" s="108">
        <v>13</v>
      </c>
    </row>
    <row r="52" spans="2:13" ht="27.75" customHeight="1">
      <c r="B52" s="1279"/>
      <c r="C52" s="1280"/>
      <c r="D52" s="105"/>
      <c r="E52" s="1281" t="s">
        <v>43</v>
      </c>
      <c r="F52" s="1281"/>
      <c r="G52" s="1281"/>
      <c r="H52" s="1282"/>
      <c r="I52" s="106">
        <v>1931</v>
      </c>
      <c r="J52" s="107">
        <v>2062</v>
      </c>
      <c r="K52" s="107">
        <v>2076</v>
      </c>
      <c r="L52" s="107">
        <v>1972</v>
      </c>
      <c r="M52" s="108">
        <v>1916</v>
      </c>
    </row>
    <row r="53" spans="2:13" ht="27.75" customHeight="1" thickBot="1">
      <c r="B53" s="1283" t="s">
        <v>44</v>
      </c>
      <c r="C53" s="1284"/>
      <c r="D53" s="112"/>
      <c r="E53" s="1285" t="s">
        <v>45</v>
      </c>
      <c r="F53" s="1285"/>
      <c r="G53" s="1285"/>
      <c r="H53" s="1286"/>
      <c r="I53" s="113">
        <v>107</v>
      </c>
      <c r="J53" s="114">
        <v>230</v>
      </c>
      <c r="K53" s="114">
        <v>173</v>
      </c>
      <c r="L53" s="114">
        <v>-13</v>
      </c>
      <c r="M53" s="115">
        <v>111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gcG7zEB/dHcs7ute/0yfvjxfBf4207iQkPUMOnVTvYAJuo8GKBZ0y9rwxUKvGXc2pXUsBlUN1roEmOGN6Avw==" saltValue="au2cLpRyetyHaCJgHukM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1" zoomScale="85" zoomScaleNormal="85" zoomScaleSheetLayoutView="100" workbookViewId="0">
      <selection activeCell="C59" sqref="C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302" t="s">
        <v>48</v>
      </c>
      <c r="D55" s="1302"/>
      <c r="E55" s="1303"/>
      <c r="F55" s="127">
        <v>672</v>
      </c>
      <c r="G55" s="127">
        <v>872</v>
      </c>
      <c r="H55" s="128">
        <v>752</v>
      </c>
    </row>
    <row r="56" spans="2:8" ht="52.5" customHeight="1">
      <c r="B56" s="129"/>
      <c r="C56" s="1304" t="s">
        <v>49</v>
      </c>
      <c r="D56" s="1304"/>
      <c r="E56" s="1305"/>
      <c r="F56" s="130">
        <v>165</v>
      </c>
      <c r="G56" s="130">
        <v>165</v>
      </c>
      <c r="H56" s="131">
        <v>165</v>
      </c>
    </row>
    <row r="57" spans="2:8" ht="53.25" customHeight="1">
      <c r="B57" s="129"/>
      <c r="C57" s="1306" t="s">
        <v>50</v>
      </c>
      <c r="D57" s="1306"/>
      <c r="E57" s="1307"/>
      <c r="F57" s="132">
        <v>105</v>
      </c>
      <c r="G57" s="132">
        <v>108</v>
      </c>
      <c r="H57" s="133">
        <v>110</v>
      </c>
    </row>
    <row r="58" spans="2:8" ht="45.75" customHeight="1">
      <c r="B58" s="134"/>
      <c r="C58" s="1294" t="s">
        <v>591</v>
      </c>
      <c r="D58" s="1295"/>
      <c r="E58" s="1296"/>
      <c r="F58" s="135">
        <v>84</v>
      </c>
      <c r="G58" s="135">
        <v>84</v>
      </c>
      <c r="H58" s="136">
        <v>84</v>
      </c>
    </row>
    <row r="59" spans="2:8" ht="45.75" customHeight="1">
      <c r="B59" s="134"/>
      <c r="C59" s="385" t="s">
        <v>592</v>
      </c>
      <c r="D59" s="386"/>
      <c r="E59" s="387"/>
      <c r="F59" s="135">
        <v>14</v>
      </c>
      <c r="G59" s="135">
        <v>17</v>
      </c>
      <c r="H59" s="136">
        <v>18</v>
      </c>
    </row>
    <row r="60" spans="2:8" ht="45.75" customHeight="1">
      <c r="B60" s="134"/>
      <c r="C60" s="1294" t="s">
        <v>593</v>
      </c>
      <c r="D60" s="1295"/>
      <c r="E60" s="1296"/>
      <c r="F60" s="135">
        <v>7</v>
      </c>
      <c r="G60" s="135">
        <v>7</v>
      </c>
      <c r="H60" s="136">
        <v>7</v>
      </c>
    </row>
    <row r="61" spans="2:8" ht="45.75" customHeight="1">
      <c r="B61" s="134"/>
      <c r="C61" s="1294"/>
      <c r="D61" s="1295"/>
      <c r="E61" s="1296"/>
      <c r="F61" s="135"/>
      <c r="G61" s="135"/>
      <c r="H61" s="136"/>
    </row>
    <row r="62" spans="2:8" ht="45.75" customHeight="1" thickBot="1">
      <c r="B62" s="137"/>
      <c r="C62" s="1297"/>
      <c r="D62" s="1298"/>
      <c r="E62" s="1299"/>
      <c r="F62" s="138"/>
      <c r="G62" s="138"/>
      <c r="H62" s="139"/>
    </row>
    <row r="63" spans="2:8" ht="52.5" customHeight="1" thickBot="1">
      <c r="B63" s="140"/>
      <c r="C63" s="1300" t="s">
        <v>51</v>
      </c>
      <c r="D63" s="1300"/>
      <c r="E63" s="1301"/>
      <c r="F63" s="141">
        <v>942</v>
      </c>
      <c r="G63" s="141">
        <v>1145</v>
      </c>
      <c r="H63" s="142">
        <v>1026</v>
      </c>
    </row>
    <row r="64" spans="2:8" ht="15" customHeight="1"/>
    <row r="65" ht="0" hidden="1" customHeight="1"/>
    <row r="66" ht="0" hidden="1" customHeight="1"/>
  </sheetData>
  <sheetProtection algorithmName="SHA-512" hashValue="pfJ0mxjn6cMf2yT3Ja/XSi8L1gARiABlg6N4adsT/1ueyEh8pqH5Xk0Mot6Bn05QzHBHCOfQ5ggFZ1MuY4rSxA==" saltValue="CJJ5evmNpt+FztgH5WdI1A==" spinCount="100000" sheet="1" objects="1" scenarios="1"/>
  <mergeCells count="8">
    <mergeCell ref="C61:E61"/>
    <mergeCell ref="C62:E62"/>
    <mergeCell ref="C63:E63"/>
    <mergeCell ref="C55:E55"/>
    <mergeCell ref="C56:E56"/>
    <mergeCell ref="C57:E57"/>
    <mergeCell ref="C58:E58"/>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0"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1"/>
      <c r="DG4" s="291"/>
      <c r="DH4" s="291"/>
      <c r="DI4" s="291"/>
      <c r="DJ4" s="291"/>
      <c r="DK4" s="291"/>
      <c r="DL4" s="291"/>
      <c r="DM4" s="291"/>
      <c r="DN4" s="291"/>
      <c r="DO4" s="291"/>
      <c r="DP4" s="291"/>
      <c r="DQ4" s="291"/>
      <c r="DR4" s="291"/>
      <c r="DS4" s="291"/>
      <c r="DT4" s="291"/>
      <c r="DU4" s="291"/>
      <c r="DV4" s="291"/>
      <c r="DW4" s="291"/>
    </row>
    <row r="5" spans="1:143" s="290"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1"/>
      <c r="DG5" s="291"/>
      <c r="DH5" s="291"/>
      <c r="DI5" s="291"/>
      <c r="DJ5" s="291"/>
      <c r="DK5" s="291"/>
      <c r="DL5" s="291"/>
      <c r="DM5" s="291"/>
      <c r="DN5" s="291"/>
      <c r="DO5" s="291"/>
      <c r="DP5" s="291"/>
      <c r="DQ5" s="291"/>
      <c r="DR5" s="291"/>
      <c r="DS5" s="291"/>
      <c r="DT5" s="291"/>
      <c r="DU5" s="291"/>
      <c r="DV5" s="291"/>
      <c r="DW5" s="291"/>
    </row>
    <row r="6" spans="1:143" s="290"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1"/>
      <c r="DG6" s="291"/>
      <c r="DH6" s="291"/>
      <c r="DI6" s="291"/>
      <c r="DJ6" s="291"/>
      <c r="DK6" s="291"/>
      <c r="DL6" s="291"/>
      <c r="DM6" s="291"/>
      <c r="DN6" s="291"/>
      <c r="DO6" s="291"/>
      <c r="DP6" s="291"/>
      <c r="DQ6" s="291"/>
      <c r="DR6" s="291"/>
      <c r="DS6" s="291"/>
      <c r="DT6" s="291"/>
      <c r="DU6" s="291"/>
      <c r="DV6" s="291"/>
      <c r="DW6" s="291"/>
    </row>
    <row r="7" spans="1:143" s="290"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1"/>
      <c r="DG7" s="291"/>
      <c r="DH7" s="291"/>
      <c r="DI7" s="291"/>
      <c r="DJ7" s="291"/>
      <c r="DK7" s="291"/>
      <c r="DL7" s="291"/>
      <c r="DM7" s="291"/>
      <c r="DN7" s="291"/>
      <c r="DO7" s="291"/>
      <c r="DP7" s="291"/>
      <c r="DQ7" s="291"/>
      <c r="DR7" s="291"/>
      <c r="DS7" s="291"/>
      <c r="DT7" s="291"/>
      <c r="DU7" s="291"/>
      <c r="DV7" s="291"/>
      <c r="DW7" s="291"/>
    </row>
    <row r="8" spans="1:143" s="290"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1"/>
      <c r="DG8" s="291"/>
      <c r="DH8" s="291"/>
      <c r="DI8" s="291"/>
      <c r="DJ8" s="291"/>
      <c r="DK8" s="291"/>
      <c r="DL8" s="291"/>
      <c r="DM8" s="291"/>
      <c r="DN8" s="291"/>
      <c r="DO8" s="291"/>
      <c r="DP8" s="291"/>
      <c r="DQ8" s="291"/>
      <c r="DR8" s="291"/>
      <c r="DS8" s="291"/>
      <c r="DT8" s="291"/>
      <c r="DU8" s="291"/>
      <c r="DV8" s="291"/>
      <c r="DW8" s="291"/>
    </row>
    <row r="9" spans="1:143" s="290"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1"/>
      <c r="DG9" s="291"/>
      <c r="DH9" s="291"/>
      <c r="DI9" s="291"/>
      <c r="DJ9" s="291"/>
      <c r="DK9" s="291"/>
      <c r="DL9" s="291"/>
      <c r="DM9" s="291"/>
      <c r="DN9" s="291"/>
      <c r="DO9" s="291"/>
      <c r="DP9" s="291"/>
      <c r="DQ9" s="291"/>
      <c r="DR9" s="291"/>
      <c r="DS9" s="291"/>
      <c r="DT9" s="291"/>
      <c r="DU9" s="291"/>
      <c r="DV9" s="291"/>
      <c r="DW9" s="291"/>
    </row>
    <row r="10" spans="1:143" s="290"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1"/>
      <c r="DG18" s="291"/>
      <c r="DH18" s="291"/>
      <c r="DI18" s="291"/>
      <c r="DJ18" s="291"/>
      <c r="DK18" s="291"/>
      <c r="DL18" s="291"/>
      <c r="DM18" s="291"/>
      <c r="DN18" s="291"/>
      <c r="DO18" s="291"/>
      <c r="DP18" s="291"/>
      <c r="DQ18" s="291"/>
      <c r="DR18" s="291"/>
      <c r="DS18" s="291"/>
      <c r="DT18" s="291"/>
      <c r="DU18" s="291"/>
      <c r="DV18" s="291"/>
      <c r="DW18" s="291"/>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0" t="s">
        <v>609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c r="B44" s="389"/>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c r="B45" s="389"/>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c r="B46" s="389"/>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c r="B47" s="389"/>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599</v>
      </c>
    </row>
    <row r="50" spans="1:109" ht="13.5">
      <c r="B50" s="389"/>
      <c r="G50" s="1308"/>
      <c r="H50" s="1308"/>
      <c r="I50" s="1308"/>
      <c r="J50" s="1308"/>
      <c r="K50" s="398"/>
      <c r="L50" s="398"/>
      <c r="M50" s="397"/>
      <c r="N50" s="39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c r="B51" s="389"/>
      <c r="G51" s="1319"/>
      <c r="H51" s="1319"/>
      <c r="I51" s="1330"/>
      <c r="J51" s="1330"/>
      <c r="K51" s="1313"/>
      <c r="L51" s="1313"/>
      <c r="M51" s="1313"/>
      <c r="N51" s="1313"/>
      <c r="AM51" s="396"/>
      <c r="AN51" s="1312" t="s">
        <v>598</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29"/>
      <c r="BQ51" s="1310"/>
      <c r="BR51" s="1310"/>
      <c r="BS51" s="1310"/>
      <c r="BT51" s="1310"/>
      <c r="BU51" s="1310"/>
      <c r="BV51" s="1310"/>
      <c r="BW51" s="1310"/>
      <c r="BX51" s="1329"/>
      <c r="BY51" s="1310"/>
      <c r="BZ51" s="1310"/>
      <c r="CA51" s="1310"/>
      <c r="CB51" s="1310"/>
      <c r="CC51" s="1310"/>
      <c r="CD51" s="1310"/>
      <c r="CE51" s="1310"/>
      <c r="CF51" s="1310">
        <v>25.4</v>
      </c>
      <c r="CG51" s="1310"/>
      <c r="CH51" s="1310"/>
      <c r="CI51" s="1310"/>
      <c r="CJ51" s="1310"/>
      <c r="CK51" s="1310"/>
      <c r="CL51" s="1310"/>
      <c r="CM51" s="1310"/>
      <c r="CN51" s="1310"/>
      <c r="CO51" s="1310"/>
      <c r="CP51" s="1310"/>
      <c r="CQ51" s="1310"/>
      <c r="CR51" s="1310"/>
      <c r="CS51" s="1310"/>
      <c r="CT51" s="1310"/>
      <c r="CU51" s="1310"/>
      <c r="CV51" s="1310">
        <v>20.7</v>
      </c>
      <c r="CW51" s="1310"/>
      <c r="CX51" s="1310"/>
      <c r="CY51" s="1310"/>
      <c r="CZ51" s="1310"/>
      <c r="DA51" s="1310"/>
      <c r="DB51" s="1310"/>
      <c r="DC51" s="1310"/>
    </row>
    <row r="52" spans="1:109" ht="13.5">
      <c r="B52" s="389"/>
      <c r="G52" s="1319"/>
      <c r="H52" s="1319"/>
      <c r="I52" s="1330"/>
      <c r="J52" s="1330"/>
      <c r="K52" s="1313"/>
      <c r="L52" s="1313"/>
      <c r="M52" s="1313"/>
      <c r="N52" s="1313"/>
      <c r="AM52" s="39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4"/>
      <c r="B53" s="389"/>
      <c r="G53" s="1319"/>
      <c r="H53" s="1319"/>
      <c r="I53" s="1308"/>
      <c r="J53" s="1308"/>
      <c r="K53" s="1313"/>
      <c r="L53" s="1313"/>
      <c r="M53" s="1313"/>
      <c r="N53" s="1313"/>
      <c r="AM53" s="396"/>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29"/>
      <c r="BQ53" s="1310"/>
      <c r="BR53" s="1310"/>
      <c r="BS53" s="1310"/>
      <c r="BT53" s="1310"/>
      <c r="BU53" s="1310"/>
      <c r="BV53" s="1310"/>
      <c r="BW53" s="1310"/>
      <c r="BX53" s="1329"/>
      <c r="BY53" s="1310"/>
      <c r="BZ53" s="1310"/>
      <c r="CA53" s="1310"/>
      <c r="CB53" s="1310"/>
      <c r="CC53" s="1310"/>
      <c r="CD53" s="1310"/>
      <c r="CE53" s="1310"/>
      <c r="CF53" s="1310">
        <v>68.400000000000006</v>
      </c>
      <c r="CG53" s="1310"/>
      <c r="CH53" s="1310"/>
      <c r="CI53" s="1310"/>
      <c r="CJ53" s="1310"/>
      <c r="CK53" s="1310"/>
      <c r="CL53" s="1310"/>
      <c r="CM53" s="1310"/>
      <c r="CN53" s="1310">
        <v>70.099999999999994</v>
      </c>
      <c r="CO53" s="1310"/>
      <c r="CP53" s="1310"/>
      <c r="CQ53" s="1310"/>
      <c r="CR53" s="1310"/>
      <c r="CS53" s="1310"/>
      <c r="CT53" s="1310"/>
      <c r="CU53" s="1310"/>
      <c r="CV53" s="1310">
        <v>67.3</v>
      </c>
      <c r="CW53" s="1310"/>
      <c r="CX53" s="1310"/>
      <c r="CY53" s="1310"/>
      <c r="CZ53" s="1310"/>
      <c r="DA53" s="1310"/>
      <c r="DB53" s="1310"/>
      <c r="DC53" s="1310"/>
    </row>
    <row r="54" spans="1:109" ht="13.5">
      <c r="A54" s="404"/>
      <c r="B54" s="389"/>
      <c r="G54" s="1319"/>
      <c r="H54" s="1319"/>
      <c r="I54" s="1308"/>
      <c r="J54" s="1308"/>
      <c r="K54" s="1313"/>
      <c r="L54" s="1313"/>
      <c r="M54" s="1313"/>
      <c r="N54" s="1313"/>
      <c r="AM54" s="39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4"/>
      <c r="B55" s="389"/>
      <c r="G55" s="1308"/>
      <c r="H55" s="1308"/>
      <c r="I55" s="1308"/>
      <c r="J55" s="1308"/>
      <c r="K55" s="1313"/>
      <c r="L55" s="1313"/>
      <c r="M55" s="1313"/>
      <c r="N55" s="1313"/>
      <c r="AN55" s="1311" t="s">
        <v>605</v>
      </c>
      <c r="AO55" s="1311"/>
      <c r="AP55" s="1311"/>
      <c r="AQ55" s="1311"/>
      <c r="AR55" s="1311"/>
      <c r="AS55" s="1311"/>
      <c r="AT55" s="1311"/>
      <c r="AU55" s="1311"/>
      <c r="AV55" s="1311"/>
      <c r="AW55" s="1311"/>
      <c r="AX55" s="1311"/>
      <c r="AY55" s="1311"/>
      <c r="AZ55" s="1311"/>
      <c r="BA55" s="1311"/>
      <c r="BB55" s="1312" t="s">
        <v>604</v>
      </c>
      <c r="BC55" s="1312"/>
      <c r="BD55" s="1312"/>
      <c r="BE55" s="1312"/>
      <c r="BF55" s="1312"/>
      <c r="BG55" s="1312"/>
      <c r="BH55" s="1312"/>
      <c r="BI55" s="1312"/>
      <c r="BJ55" s="1312"/>
      <c r="BK55" s="1312"/>
      <c r="BL55" s="1312"/>
      <c r="BM55" s="1312"/>
      <c r="BN55" s="1312"/>
      <c r="BO55" s="1312"/>
      <c r="BP55" s="1329"/>
      <c r="BQ55" s="1310"/>
      <c r="BR55" s="1310"/>
      <c r="BS55" s="1310"/>
      <c r="BT55" s="1310"/>
      <c r="BU55" s="1310"/>
      <c r="BV55" s="1310"/>
      <c r="BW55" s="1310"/>
      <c r="BX55" s="1329"/>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c r="A56" s="404"/>
      <c r="B56" s="389"/>
      <c r="G56" s="1308"/>
      <c r="H56" s="1308"/>
      <c r="I56" s="1308"/>
      <c r="J56" s="1308"/>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c r="B57" s="410"/>
      <c r="G57" s="1308"/>
      <c r="H57" s="1308"/>
      <c r="I57" s="1314"/>
      <c r="J57" s="1314"/>
      <c r="K57" s="1313"/>
      <c r="L57" s="1313"/>
      <c r="M57" s="1313"/>
      <c r="N57" s="1313"/>
      <c r="AM57" s="388"/>
      <c r="AN57" s="1311"/>
      <c r="AO57" s="1311"/>
      <c r="AP57" s="1311"/>
      <c r="AQ57" s="1311"/>
      <c r="AR57" s="1311"/>
      <c r="AS57" s="1311"/>
      <c r="AT57" s="1311"/>
      <c r="AU57" s="1311"/>
      <c r="AV57" s="1311"/>
      <c r="AW57" s="1311"/>
      <c r="AX57" s="1311"/>
      <c r="AY57" s="1311"/>
      <c r="AZ57" s="1311"/>
      <c r="BA57" s="1311"/>
      <c r="BB57" s="1312" t="s">
        <v>603</v>
      </c>
      <c r="BC57" s="1312"/>
      <c r="BD57" s="1312"/>
      <c r="BE57" s="1312"/>
      <c r="BF57" s="1312"/>
      <c r="BG57" s="1312"/>
      <c r="BH57" s="1312"/>
      <c r="BI57" s="1312"/>
      <c r="BJ57" s="1312"/>
      <c r="BK57" s="1312"/>
      <c r="BL57" s="1312"/>
      <c r="BM57" s="1312"/>
      <c r="BN57" s="1312"/>
      <c r="BO57" s="1312"/>
      <c r="BP57" s="1329"/>
      <c r="BQ57" s="1310"/>
      <c r="BR57" s="1310"/>
      <c r="BS57" s="1310"/>
      <c r="BT57" s="1310"/>
      <c r="BU57" s="1310"/>
      <c r="BV57" s="1310"/>
      <c r="BW57" s="1310"/>
      <c r="BX57" s="1329"/>
      <c r="BY57" s="1310"/>
      <c r="BZ57" s="1310"/>
      <c r="CA57" s="1310"/>
      <c r="CB57" s="1310"/>
      <c r="CC57" s="1310"/>
      <c r="CD57" s="1310"/>
      <c r="CE57" s="1310"/>
      <c r="CF57" s="1310">
        <v>57.9</v>
      </c>
      <c r="CG57" s="1310"/>
      <c r="CH57" s="1310"/>
      <c r="CI57" s="1310"/>
      <c r="CJ57" s="1310"/>
      <c r="CK57" s="1310"/>
      <c r="CL57" s="1310"/>
      <c r="CM57" s="1310"/>
      <c r="CN57" s="1310">
        <v>58.2</v>
      </c>
      <c r="CO57" s="1310"/>
      <c r="CP57" s="1310"/>
      <c r="CQ57" s="1310"/>
      <c r="CR57" s="1310"/>
      <c r="CS57" s="1310"/>
      <c r="CT57" s="1310"/>
      <c r="CU57" s="1310"/>
      <c r="CV57" s="1310">
        <v>58.7</v>
      </c>
      <c r="CW57" s="1310"/>
      <c r="CX57" s="1310"/>
      <c r="CY57" s="1310"/>
      <c r="CZ57" s="1310"/>
      <c r="DA57" s="1310"/>
      <c r="DB57" s="1310"/>
      <c r="DC57" s="1310"/>
      <c r="DD57" s="415"/>
      <c r="DE57" s="410"/>
    </row>
    <row r="58" spans="1:109" s="404" customFormat="1" ht="13.5">
      <c r="A58" s="388"/>
      <c r="B58" s="410"/>
      <c r="G58" s="1308"/>
      <c r="H58" s="1308"/>
      <c r="I58" s="1314"/>
      <c r="J58" s="1314"/>
      <c r="K58" s="1313"/>
      <c r="L58" s="1313"/>
      <c r="M58" s="1313"/>
      <c r="N58" s="1313"/>
      <c r="AM58" s="388"/>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602</v>
      </c>
    </row>
    <row r="64" spans="1:109" ht="13.5">
      <c r="B64" s="389"/>
      <c r="G64" s="405"/>
      <c r="I64" s="407"/>
      <c r="J64" s="407"/>
      <c r="K64" s="407"/>
      <c r="L64" s="407"/>
      <c r="M64" s="407"/>
      <c r="N64" s="406"/>
      <c r="AM64" s="405"/>
      <c r="AN64" s="405" t="s">
        <v>601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0" t="s">
        <v>600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599</v>
      </c>
    </row>
    <row r="72" spans="2:107" ht="13.5">
      <c r="B72" s="389"/>
      <c r="G72" s="1308"/>
      <c r="H72" s="1308"/>
      <c r="I72" s="1308"/>
      <c r="J72" s="1308"/>
      <c r="K72" s="398"/>
      <c r="L72" s="398"/>
      <c r="M72" s="397"/>
      <c r="N72" s="39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ht="13.5">
      <c r="B73" s="389"/>
      <c r="G73" s="1319"/>
      <c r="H73" s="1319"/>
      <c r="I73" s="1319"/>
      <c r="J73" s="1319"/>
      <c r="K73" s="1309"/>
      <c r="L73" s="1309"/>
      <c r="M73" s="1309"/>
      <c r="N73" s="1309"/>
      <c r="AM73" s="396"/>
      <c r="AN73" s="1312" t="s">
        <v>598</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10">
        <v>15.4</v>
      </c>
      <c r="BQ73" s="1310"/>
      <c r="BR73" s="1310"/>
      <c r="BS73" s="1310"/>
      <c r="BT73" s="1310"/>
      <c r="BU73" s="1310"/>
      <c r="BV73" s="1310"/>
      <c r="BW73" s="1310"/>
      <c r="BX73" s="1310">
        <v>30.9</v>
      </c>
      <c r="BY73" s="1310"/>
      <c r="BZ73" s="1310"/>
      <c r="CA73" s="1310"/>
      <c r="CB73" s="1310"/>
      <c r="CC73" s="1310"/>
      <c r="CD73" s="1310"/>
      <c r="CE73" s="1310"/>
      <c r="CF73" s="1310">
        <v>25.4</v>
      </c>
      <c r="CG73" s="1310"/>
      <c r="CH73" s="1310"/>
      <c r="CI73" s="1310"/>
      <c r="CJ73" s="1310"/>
      <c r="CK73" s="1310"/>
      <c r="CL73" s="1310"/>
      <c r="CM73" s="1310"/>
      <c r="CN73" s="1310"/>
      <c r="CO73" s="1310"/>
      <c r="CP73" s="1310"/>
      <c r="CQ73" s="1310"/>
      <c r="CR73" s="1310"/>
      <c r="CS73" s="1310"/>
      <c r="CT73" s="1310"/>
      <c r="CU73" s="1310"/>
      <c r="CV73" s="1310">
        <v>20.7</v>
      </c>
      <c r="CW73" s="1310"/>
      <c r="CX73" s="1310"/>
      <c r="CY73" s="1310"/>
      <c r="CZ73" s="1310"/>
      <c r="DA73" s="1310"/>
      <c r="DB73" s="1310"/>
      <c r="DC73" s="1310"/>
    </row>
    <row r="74" spans="2:107" ht="13.5">
      <c r="B74" s="389"/>
      <c r="G74" s="1319"/>
      <c r="H74" s="1319"/>
      <c r="I74" s="1319"/>
      <c r="J74" s="1319"/>
      <c r="K74" s="1309"/>
      <c r="L74" s="1309"/>
      <c r="M74" s="1309"/>
      <c r="N74" s="1309"/>
      <c r="AM74" s="39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9"/>
      <c r="G75" s="1319"/>
      <c r="H75" s="1319"/>
      <c r="I75" s="1308"/>
      <c r="J75" s="1308"/>
      <c r="K75" s="1313"/>
      <c r="L75" s="1313"/>
      <c r="M75" s="1313"/>
      <c r="N75" s="1313"/>
      <c r="AM75" s="396"/>
      <c r="AN75" s="1312"/>
      <c r="AO75" s="1312"/>
      <c r="AP75" s="1312"/>
      <c r="AQ75" s="1312"/>
      <c r="AR75" s="1312"/>
      <c r="AS75" s="1312"/>
      <c r="AT75" s="1312"/>
      <c r="AU75" s="1312"/>
      <c r="AV75" s="1312"/>
      <c r="AW75" s="1312"/>
      <c r="AX75" s="1312"/>
      <c r="AY75" s="1312"/>
      <c r="AZ75" s="1312"/>
      <c r="BA75" s="1312"/>
      <c r="BB75" s="1312" t="s">
        <v>595</v>
      </c>
      <c r="BC75" s="1312"/>
      <c r="BD75" s="1312"/>
      <c r="BE75" s="1312"/>
      <c r="BF75" s="1312"/>
      <c r="BG75" s="1312"/>
      <c r="BH75" s="1312"/>
      <c r="BI75" s="1312"/>
      <c r="BJ75" s="1312"/>
      <c r="BK75" s="1312"/>
      <c r="BL75" s="1312"/>
      <c r="BM75" s="1312"/>
      <c r="BN75" s="1312"/>
      <c r="BO75" s="1312"/>
      <c r="BP75" s="1310">
        <v>10</v>
      </c>
      <c r="BQ75" s="1310"/>
      <c r="BR75" s="1310"/>
      <c r="BS75" s="1310"/>
      <c r="BT75" s="1310"/>
      <c r="BU75" s="1310"/>
      <c r="BV75" s="1310"/>
      <c r="BW75" s="1310"/>
      <c r="BX75" s="1310">
        <v>10</v>
      </c>
      <c r="BY75" s="1310"/>
      <c r="BZ75" s="1310"/>
      <c r="CA75" s="1310"/>
      <c r="CB75" s="1310"/>
      <c r="CC75" s="1310"/>
      <c r="CD75" s="1310"/>
      <c r="CE75" s="1310"/>
      <c r="CF75" s="1310">
        <v>9.4</v>
      </c>
      <c r="CG75" s="1310"/>
      <c r="CH75" s="1310"/>
      <c r="CI75" s="1310"/>
      <c r="CJ75" s="1310"/>
      <c r="CK75" s="1310"/>
      <c r="CL75" s="1310"/>
      <c r="CM75" s="1310"/>
      <c r="CN75" s="1310">
        <v>9.3000000000000007</v>
      </c>
      <c r="CO75" s="1310"/>
      <c r="CP75" s="1310"/>
      <c r="CQ75" s="1310"/>
      <c r="CR75" s="1310"/>
      <c r="CS75" s="1310"/>
      <c r="CT75" s="1310"/>
      <c r="CU75" s="1310"/>
      <c r="CV75" s="1310">
        <v>9.5</v>
      </c>
      <c r="CW75" s="1310"/>
      <c r="CX75" s="1310"/>
      <c r="CY75" s="1310"/>
      <c r="CZ75" s="1310"/>
      <c r="DA75" s="1310"/>
      <c r="DB75" s="1310"/>
      <c r="DC75" s="1310"/>
    </row>
    <row r="76" spans="2:107" ht="13.5">
      <c r="B76" s="389"/>
      <c r="G76" s="1319"/>
      <c r="H76" s="1319"/>
      <c r="I76" s="1308"/>
      <c r="J76" s="1308"/>
      <c r="K76" s="1313"/>
      <c r="L76" s="1313"/>
      <c r="M76" s="1313"/>
      <c r="N76" s="1313"/>
      <c r="AM76" s="39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9"/>
      <c r="G77" s="1308"/>
      <c r="H77" s="1308"/>
      <c r="I77" s="1308"/>
      <c r="J77" s="1308"/>
      <c r="K77" s="1309"/>
      <c r="L77" s="1309"/>
      <c r="M77" s="1309"/>
      <c r="N77" s="1309"/>
      <c r="AN77" s="1311" t="s">
        <v>597</v>
      </c>
      <c r="AO77" s="1311"/>
      <c r="AP77" s="1311"/>
      <c r="AQ77" s="1311"/>
      <c r="AR77" s="1311"/>
      <c r="AS77" s="1311"/>
      <c r="AT77" s="1311"/>
      <c r="AU77" s="1311"/>
      <c r="AV77" s="1311"/>
      <c r="AW77" s="1311"/>
      <c r="AX77" s="1311"/>
      <c r="AY77" s="1311"/>
      <c r="AZ77" s="1311"/>
      <c r="BA77" s="1311"/>
      <c r="BB77" s="1312" t="s">
        <v>596</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c r="B78" s="389"/>
      <c r="G78" s="1308"/>
      <c r="H78" s="1308"/>
      <c r="I78" s="1308"/>
      <c r="J78" s="1308"/>
      <c r="K78" s="1309"/>
      <c r="L78" s="1309"/>
      <c r="M78" s="1309"/>
      <c r="N78" s="1309"/>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9"/>
      <c r="G79" s="1308"/>
      <c r="H79" s="1308"/>
      <c r="I79" s="1314"/>
      <c r="J79" s="1314"/>
      <c r="K79" s="1315"/>
      <c r="L79" s="1315"/>
      <c r="M79" s="1315"/>
      <c r="N79" s="1315"/>
      <c r="AN79" s="1311"/>
      <c r="AO79" s="1311"/>
      <c r="AP79" s="1311"/>
      <c r="AQ79" s="1311"/>
      <c r="AR79" s="1311"/>
      <c r="AS79" s="1311"/>
      <c r="AT79" s="1311"/>
      <c r="AU79" s="1311"/>
      <c r="AV79" s="1311"/>
      <c r="AW79" s="1311"/>
      <c r="AX79" s="1311"/>
      <c r="AY79" s="1311"/>
      <c r="AZ79" s="1311"/>
      <c r="BA79" s="1311"/>
      <c r="BB79" s="1312" t="s">
        <v>595</v>
      </c>
      <c r="BC79" s="1312"/>
      <c r="BD79" s="1312"/>
      <c r="BE79" s="1312"/>
      <c r="BF79" s="1312"/>
      <c r="BG79" s="1312"/>
      <c r="BH79" s="1312"/>
      <c r="BI79" s="1312"/>
      <c r="BJ79" s="1312"/>
      <c r="BK79" s="1312"/>
      <c r="BL79" s="1312"/>
      <c r="BM79" s="1312"/>
      <c r="BN79" s="1312"/>
      <c r="BO79" s="1312"/>
      <c r="BP79" s="1310">
        <v>8.1999999999999993</v>
      </c>
      <c r="BQ79" s="1310"/>
      <c r="BR79" s="1310"/>
      <c r="BS79" s="1310"/>
      <c r="BT79" s="1310"/>
      <c r="BU79" s="1310"/>
      <c r="BV79" s="1310"/>
      <c r="BW79" s="1310"/>
      <c r="BX79" s="1310">
        <v>7.8</v>
      </c>
      <c r="BY79" s="1310"/>
      <c r="BZ79" s="1310"/>
      <c r="CA79" s="1310"/>
      <c r="CB79" s="1310"/>
      <c r="CC79" s="1310"/>
      <c r="CD79" s="1310"/>
      <c r="CE79" s="1310"/>
      <c r="CF79" s="1310">
        <v>6.9</v>
      </c>
      <c r="CG79" s="1310"/>
      <c r="CH79" s="1310"/>
      <c r="CI79" s="1310"/>
      <c r="CJ79" s="1310"/>
      <c r="CK79" s="1310"/>
      <c r="CL79" s="1310"/>
      <c r="CM79" s="1310"/>
      <c r="CN79" s="1310">
        <v>7.1</v>
      </c>
      <c r="CO79" s="1310"/>
      <c r="CP79" s="1310"/>
      <c r="CQ79" s="1310"/>
      <c r="CR79" s="1310"/>
      <c r="CS79" s="1310"/>
      <c r="CT79" s="1310"/>
      <c r="CU79" s="1310"/>
      <c r="CV79" s="1310">
        <v>7.4</v>
      </c>
      <c r="CW79" s="1310"/>
      <c r="CX79" s="1310"/>
      <c r="CY79" s="1310"/>
      <c r="CZ79" s="1310"/>
      <c r="DA79" s="1310"/>
      <c r="DB79" s="1310"/>
      <c r="DC79" s="1310"/>
    </row>
    <row r="80" spans="2:107" ht="13.5">
      <c r="B80" s="389"/>
      <c r="G80" s="1308"/>
      <c r="H80" s="1308"/>
      <c r="I80" s="1314"/>
      <c r="J80" s="1314"/>
      <c r="K80" s="1315"/>
      <c r="L80" s="1315"/>
      <c r="M80" s="1315"/>
      <c r="N80" s="1315"/>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pans="108:109" ht="13.5" hidden="1" customHeight="1">
      <c r="DD97" s="388"/>
      <c r="DE97" s="388"/>
    </row>
    <row r="98" spans="108:109" ht="13.5" hidden="1" customHeight="1">
      <c r="DD98" s="388"/>
      <c r="DE98" s="388"/>
    </row>
    <row r="99" spans="108:109" ht="13.5" hidden="1" customHeight="1">
      <c r="DD99" s="388"/>
      <c r="DE99" s="388"/>
    </row>
    <row r="100" spans="108:109" ht="13.5" hidden="1" customHeight="1">
      <c r="DD100" s="388"/>
      <c r="DE100" s="388"/>
    </row>
    <row r="101" spans="108:109" ht="13.5" hidden="1" customHeight="1">
      <c r="DD101" s="388"/>
      <c r="DE101" s="388"/>
    </row>
    <row r="102" spans="108:109" ht="13.5" hidden="1" customHeight="1">
      <c r="DD102" s="388"/>
      <c r="DE102" s="388"/>
    </row>
    <row r="103" spans="108:109" ht="13.5" hidden="1" customHeight="1">
      <c r="DD103" s="388"/>
      <c r="DE103" s="388"/>
    </row>
    <row r="104" spans="108:109" ht="13.5" hidden="1" customHeight="1">
      <c r="DD104" s="388"/>
      <c r="DE104" s="388"/>
    </row>
    <row r="105" spans="108:109" ht="13.5" hidden="1" customHeight="1">
      <c r="DD105" s="388"/>
      <c r="DE105" s="388"/>
    </row>
    <row r="106" spans="108:109" ht="13.5" hidden="1" customHeight="1">
      <c r="DD106" s="388"/>
      <c r="DE106" s="388"/>
    </row>
    <row r="107" spans="108:109" ht="13.5" hidden="1" customHeight="1">
      <c r="DD107" s="388"/>
      <c r="DE107" s="388"/>
    </row>
    <row r="108" spans="108:109" ht="13.5" hidden="1" customHeight="1">
      <c r="DD108" s="388"/>
      <c r="DE108" s="388"/>
    </row>
    <row r="109" spans="108:109" ht="13.5" hidden="1" customHeight="1">
      <c r="DD109" s="388"/>
      <c r="DE109" s="388"/>
    </row>
    <row r="110" spans="108:109" ht="13.5" hidden="1" customHeight="1">
      <c r="DD110" s="388"/>
      <c r="DE110" s="388"/>
    </row>
    <row r="111" spans="108:109" ht="13.5" hidden="1" customHeight="1">
      <c r="DD111" s="388"/>
      <c r="DE111" s="388"/>
    </row>
    <row r="112" spans="108:109" ht="13.5" hidden="1" customHeight="1">
      <c r="DD112" s="388"/>
      <c r="DE112" s="388"/>
    </row>
    <row r="113" spans="108:109" ht="13.5" hidden="1" customHeight="1">
      <c r="DD113" s="388"/>
      <c r="DE113" s="388"/>
    </row>
    <row r="114" spans="108:109" ht="13.5" hidden="1" customHeight="1">
      <c r="DD114" s="388"/>
      <c r="DE114" s="388"/>
    </row>
    <row r="115" spans="108:109" ht="13.5" hidden="1" customHeight="1">
      <c r="DD115" s="388"/>
      <c r="DE115" s="388"/>
    </row>
    <row r="116" spans="108:109" ht="13.5" hidden="1" customHeight="1">
      <c r="DD116" s="388"/>
      <c r="DE116" s="388"/>
    </row>
    <row r="117" spans="108:109" ht="13.5" hidden="1" customHeight="1">
      <c r="DD117" s="388"/>
      <c r="DE117" s="388"/>
    </row>
    <row r="118" spans="108:109" ht="13.5" hidden="1" customHeight="1">
      <c r="DD118" s="388"/>
      <c r="DE118" s="388"/>
    </row>
    <row r="119" spans="108:109" ht="13.5" hidden="1" customHeight="1">
      <c r="DD119" s="388"/>
      <c r="DE119" s="388"/>
    </row>
    <row r="120" spans="108:109" ht="13.5" hidden="1" customHeight="1">
      <c r="DD120" s="388"/>
      <c r="DE120" s="388"/>
    </row>
    <row r="121" spans="108:109" ht="13.5" hidden="1" customHeight="1">
      <c r="DD121" s="388"/>
      <c r="DE121" s="388"/>
    </row>
    <row r="122" spans="108:109" ht="13.5" hidden="1" customHeight="1">
      <c r="DD122" s="388"/>
      <c r="DE122" s="388"/>
    </row>
    <row r="123" spans="108:109" ht="13.5" hidden="1" customHeight="1">
      <c r="DD123" s="388"/>
      <c r="DE123" s="388"/>
    </row>
    <row r="124" spans="108:109" ht="13.5" hidden="1" customHeight="1">
      <c r="DD124" s="388"/>
      <c r="DE124" s="388"/>
    </row>
    <row r="125" spans="108:109" ht="13.5" hidden="1" customHeight="1">
      <c r="DD125" s="388"/>
      <c r="DE125" s="388"/>
    </row>
    <row r="126" spans="108:109" ht="13.5" hidden="1" customHeight="1">
      <c r="DD126" s="388"/>
      <c r="DE126" s="388"/>
    </row>
    <row r="127" spans="108:109" ht="13.5" hidden="1" customHeight="1">
      <c r="DD127" s="388"/>
      <c r="DE127" s="388"/>
    </row>
    <row r="128" spans="108:109" ht="13.5" hidden="1" customHeight="1">
      <c r="DD128" s="388"/>
      <c r="DE128" s="388"/>
    </row>
    <row r="129" spans="108:109" ht="13.5" hidden="1" customHeight="1">
      <c r="DD129" s="388"/>
      <c r="DE129" s="388"/>
    </row>
    <row r="130" spans="108:109" ht="13.5" hidden="1" customHeight="1">
      <c r="DD130" s="388"/>
      <c r="DE130" s="388"/>
    </row>
    <row r="131" spans="108:109" ht="13.5" hidden="1" customHeight="1">
      <c r="DD131" s="388"/>
      <c r="DE131" s="388"/>
    </row>
    <row r="132" spans="108:109" ht="13.5" hidden="1" customHeight="1">
      <c r="DD132" s="388"/>
      <c r="DE132" s="388"/>
    </row>
    <row r="133" spans="108:109" ht="13.5" hidden="1" customHeight="1">
      <c r="DD133" s="388"/>
      <c r="DE133" s="388"/>
    </row>
    <row r="134" spans="108:109" ht="13.5" hidden="1" customHeight="1">
      <c r="DD134" s="388"/>
      <c r="DE134" s="388"/>
    </row>
    <row r="135" spans="108:109" ht="13.5" hidden="1" customHeight="1">
      <c r="DD135" s="388"/>
      <c r="DE135" s="388"/>
    </row>
    <row r="136" spans="108:109" ht="13.5" hidden="1" customHeight="1">
      <c r="DD136" s="388"/>
      <c r="DE136" s="388"/>
    </row>
    <row r="137" spans="108:109" ht="13.5" hidden="1" customHeight="1">
      <c r="DD137" s="388"/>
      <c r="DE137" s="388"/>
    </row>
    <row r="138" spans="108:109" ht="13.5" hidden="1" customHeight="1">
      <c r="DD138" s="388"/>
      <c r="DE138" s="388"/>
    </row>
    <row r="139" spans="108:109" ht="13.5" hidden="1" customHeight="1">
      <c r="DD139" s="388"/>
      <c r="DE139" s="388"/>
    </row>
    <row r="140" spans="108:109" ht="13.5" hidden="1" customHeight="1">
      <c r="DD140" s="388"/>
      <c r="DE140" s="388"/>
    </row>
    <row r="141" spans="108:109" ht="13.5" hidden="1" customHeight="1">
      <c r="DD141" s="388"/>
      <c r="DE141" s="388"/>
    </row>
    <row r="142" spans="108:109" ht="13.5" hidden="1" customHeight="1">
      <c r="DD142" s="388"/>
      <c r="DE142" s="388"/>
    </row>
    <row r="143" spans="108:109" ht="13.5" hidden="1" customHeight="1">
      <c r="DD143" s="388"/>
      <c r="DE143" s="388"/>
    </row>
    <row r="144" spans="108:109" ht="13.5" hidden="1" customHeight="1">
      <c r="DD144" s="388"/>
      <c r="DE144" s="388"/>
    </row>
    <row r="145" spans="108:109" ht="13.5" hidden="1" customHeight="1">
      <c r="DD145" s="388"/>
      <c r="DE145" s="388"/>
    </row>
    <row r="146" spans="108:109" ht="13.5" hidden="1" customHeight="1">
      <c r="DD146" s="388"/>
      <c r="DE146" s="388"/>
    </row>
    <row r="147" spans="108:109" ht="13.5" hidden="1" customHeight="1">
      <c r="DD147" s="388"/>
      <c r="DE147" s="388"/>
    </row>
    <row r="148" spans="108:109" ht="13.5" hidden="1" customHeight="1">
      <c r="DD148" s="388"/>
      <c r="DE148" s="388"/>
    </row>
    <row r="149" spans="108:109" ht="13.5" hidden="1" customHeight="1">
      <c r="DD149" s="388"/>
      <c r="DE149" s="388"/>
    </row>
    <row r="150" spans="108:109" ht="13.5" hidden="1" customHeight="1">
      <c r="DD150" s="388"/>
      <c r="DE150" s="388"/>
    </row>
    <row r="151" spans="108:109" ht="13.5" hidden="1" customHeight="1">
      <c r="DD151" s="388"/>
      <c r="DE151" s="388"/>
    </row>
    <row r="152" spans="108:109" ht="13.5" hidden="1" customHeight="1">
      <c r="DD152" s="388"/>
      <c r="DE152" s="388"/>
    </row>
    <row r="153" spans="108:109" ht="13.5" hidden="1" customHeight="1">
      <c r="DD153" s="388"/>
      <c r="DE153" s="388"/>
    </row>
    <row r="154" spans="108:109" ht="13.5" hidden="1" customHeight="1">
      <c r="DD154" s="388"/>
      <c r="DE154" s="388"/>
    </row>
    <row r="155" spans="108:109" ht="13.5" hidden="1" customHeight="1">
      <c r="DD155" s="388"/>
      <c r="DE155" s="388"/>
    </row>
    <row r="156" spans="108:109" ht="13.5" hidden="1" customHeight="1">
      <c r="DD156" s="388"/>
      <c r="DE156" s="388"/>
    </row>
    <row r="157" spans="108:109" ht="13.5" hidden="1" customHeight="1">
      <c r="DD157" s="388"/>
      <c r="DE157" s="388"/>
    </row>
    <row r="158" spans="108:109" ht="13.5" hidden="1" customHeight="1">
      <c r="DD158" s="388"/>
      <c r="DE158" s="388"/>
    </row>
    <row r="159" spans="108:109" ht="13.5" hidden="1" customHeight="1">
      <c r="DD159" s="388"/>
      <c r="DE159" s="388"/>
    </row>
    <row r="160" spans="108:109" ht="13.5" hidden="1" customHeight="1">
      <c r="DD160" s="388"/>
      <c r="DE160" s="38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z9yKiTdu9VnOw+UQX8igV4eX3P2FSHfu51WyARFGEPvSUEpxv2oCLmrN4q7TjsBZizZLdf7two5nSRG/Z3FHg==" saltValue="qG2y0WO1bYyInjnUgcrTT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XQp68YHsAPg1qA6jEPmeBzqtdxgv8DQDz8aT5osriYP4a1QoBw6YWGhK3mowFQg0OP7zp9kdOhKI/qidbNLQ==" saltValue="N/khjpKxjU/YT7QDM70a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81tED+JdR5H3v51VWHJkbvs20R2QSvk1PIYy4MTBpLNmZ0HCkyWz33iQyWmMRZLvImhLiRKJP2E7nsFiFCe+w==" saltValue="emlZShU0HD2qDGMZzNMI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1151532</v>
      </c>
      <c r="E3" s="161"/>
      <c r="F3" s="162">
        <v>333013</v>
      </c>
      <c r="G3" s="163"/>
      <c r="H3" s="164"/>
    </row>
    <row r="4" spans="1:8">
      <c r="A4" s="165"/>
      <c r="B4" s="166"/>
      <c r="C4" s="167"/>
      <c r="D4" s="168">
        <v>535052</v>
      </c>
      <c r="E4" s="169"/>
      <c r="F4" s="170">
        <v>126732</v>
      </c>
      <c r="G4" s="171"/>
      <c r="H4" s="172"/>
    </row>
    <row r="5" spans="1:8">
      <c r="A5" s="153" t="s">
        <v>549</v>
      </c>
      <c r="B5" s="158"/>
      <c r="C5" s="159"/>
      <c r="D5" s="160">
        <v>1448613</v>
      </c>
      <c r="E5" s="161"/>
      <c r="F5" s="162">
        <v>280458</v>
      </c>
      <c r="G5" s="163"/>
      <c r="H5" s="164"/>
    </row>
    <row r="6" spans="1:8">
      <c r="A6" s="165"/>
      <c r="B6" s="166"/>
      <c r="C6" s="167"/>
      <c r="D6" s="168">
        <v>146733</v>
      </c>
      <c r="E6" s="169"/>
      <c r="F6" s="170">
        <v>127286</v>
      </c>
      <c r="G6" s="171"/>
      <c r="H6" s="172"/>
    </row>
    <row r="7" spans="1:8">
      <c r="A7" s="153" t="s">
        <v>550</v>
      </c>
      <c r="B7" s="158"/>
      <c r="C7" s="159"/>
      <c r="D7" s="160">
        <v>620940</v>
      </c>
      <c r="E7" s="161"/>
      <c r="F7" s="162">
        <v>310300</v>
      </c>
      <c r="G7" s="163"/>
      <c r="H7" s="164"/>
    </row>
    <row r="8" spans="1:8">
      <c r="A8" s="165"/>
      <c r="B8" s="166"/>
      <c r="C8" s="167"/>
      <c r="D8" s="168">
        <v>49659</v>
      </c>
      <c r="E8" s="169"/>
      <c r="F8" s="170">
        <v>157576</v>
      </c>
      <c r="G8" s="171"/>
      <c r="H8" s="172"/>
    </row>
    <row r="9" spans="1:8">
      <c r="A9" s="153" t="s">
        <v>551</v>
      </c>
      <c r="B9" s="158"/>
      <c r="C9" s="159"/>
      <c r="D9" s="160">
        <v>866091</v>
      </c>
      <c r="E9" s="161"/>
      <c r="F9" s="162">
        <v>317319</v>
      </c>
      <c r="G9" s="163"/>
      <c r="H9" s="164"/>
    </row>
    <row r="10" spans="1:8">
      <c r="A10" s="165"/>
      <c r="B10" s="166"/>
      <c r="C10" s="167"/>
      <c r="D10" s="168">
        <v>164132</v>
      </c>
      <c r="E10" s="169"/>
      <c r="F10" s="170">
        <v>164214</v>
      </c>
      <c r="G10" s="171"/>
      <c r="H10" s="172"/>
    </row>
    <row r="11" spans="1:8">
      <c r="A11" s="153" t="s">
        <v>552</v>
      </c>
      <c r="B11" s="158"/>
      <c r="C11" s="159"/>
      <c r="D11" s="160">
        <v>906176</v>
      </c>
      <c r="E11" s="161"/>
      <c r="F11" s="162">
        <v>289738</v>
      </c>
      <c r="G11" s="163"/>
      <c r="H11" s="164"/>
    </row>
    <row r="12" spans="1:8">
      <c r="A12" s="165"/>
      <c r="B12" s="166"/>
      <c r="C12" s="173"/>
      <c r="D12" s="168">
        <v>109375</v>
      </c>
      <c r="E12" s="169"/>
      <c r="F12" s="170">
        <v>156238</v>
      </c>
      <c r="G12" s="171"/>
      <c r="H12" s="172"/>
    </row>
    <row r="13" spans="1:8">
      <c r="A13" s="153"/>
      <c r="B13" s="158"/>
      <c r="C13" s="174"/>
      <c r="D13" s="175">
        <v>998670</v>
      </c>
      <c r="E13" s="176"/>
      <c r="F13" s="177">
        <v>306166</v>
      </c>
      <c r="G13" s="178"/>
      <c r="H13" s="164"/>
    </row>
    <row r="14" spans="1:8">
      <c r="A14" s="165"/>
      <c r="B14" s="166"/>
      <c r="C14" s="167"/>
      <c r="D14" s="168">
        <v>200990</v>
      </c>
      <c r="E14" s="169"/>
      <c r="F14" s="170">
        <v>146409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6.84</v>
      </c>
      <c r="C19" s="179">
        <f>ROUND(VALUE(SUBSTITUTE(実質収支比率等に係る経年分析!G$48,"▲","-")),2)</f>
        <v>24.23</v>
      </c>
      <c r="D19" s="179">
        <f>ROUND(VALUE(SUBSTITUTE(実質収支比率等に係る経年分析!H$48,"▲","-")),2)</f>
        <v>35.119999999999997</v>
      </c>
      <c r="E19" s="179">
        <f>ROUND(VALUE(SUBSTITUTE(実質収支比率等に係る経年分析!I$48,"▲","-")),2)</f>
        <v>6.91</v>
      </c>
      <c r="F19" s="179">
        <f>ROUND(VALUE(SUBSTITUTE(実質収支比率等に係る経年分析!J$48,"▲","-")),2)</f>
        <v>3.43</v>
      </c>
    </row>
    <row r="20" spans="1:11">
      <c r="A20" s="179" t="s">
        <v>55</v>
      </c>
      <c r="B20" s="179">
        <f>ROUND(VALUE(SUBSTITUTE(実質収支比率等に係る経年分析!F$47,"▲","-")),2)</f>
        <v>69.31</v>
      </c>
      <c r="C20" s="179">
        <f>ROUND(VALUE(SUBSTITUTE(実質収支比率等に係る経年分析!G$47,"▲","-")),2)</f>
        <v>66.41</v>
      </c>
      <c r="D20" s="179">
        <f>ROUND(VALUE(SUBSTITUTE(実質収支比率等に係る経年分析!H$47,"▲","-")),2)</f>
        <v>73.33</v>
      </c>
      <c r="E20" s="179">
        <f>ROUND(VALUE(SUBSTITUTE(実質収支比率等に係る経年分析!I$47,"▲","-")),2)</f>
        <v>105.38</v>
      </c>
      <c r="F20" s="179">
        <f>ROUND(VALUE(SUBSTITUTE(実質収支比率等に係る経年分析!J$47,"▲","-")),2)</f>
        <v>101.75</v>
      </c>
    </row>
    <row r="21" spans="1:11">
      <c r="A21" s="179" t="s">
        <v>56</v>
      </c>
      <c r="B21" s="179">
        <f>IF(ISNUMBER(VALUE(SUBSTITUTE(実質収支比率等に係る経年分析!F$49,"▲","-"))),ROUND(VALUE(SUBSTITUTE(実質収支比率等に係る経年分析!F$49,"▲","-")),2),NA())</f>
        <v>-14.74</v>
      </c>
      <c r="C21" s="179">
        <f>IF(ISNUMBER(VALUE(SUBSTITUTE(実質収支比率等に係る経年分析!G$49,"▲","-"))),ROUND(VALUE(SUBSTITUTE(実質収支比率等に係る経年分析!G$49,"▲","-")),2),NA())</f>
        <v>17.690000000000001</v>
      </c>
      <c r="D21" s="179">
        <f>IF(ISNUMBER(VALUE(SUBSTITUTE(実質収支比率等に係る経年分析!H$49,"▲","-"))),ROUND(VALUE(SUBSTITUTE(実質収支比率等に係る経年分析!H$49,"▲","-")),2),NA())</f>
        <v>8.36</v>
      </c>
      <c r="E21" s="179">
        <f>IF(ISNUMBER(VALUE(SUBSTITUTE(実質収支比率等に係る経年分析!I$49,"▲","-"))),ROUND(VALUE(SUBSTITUTE(実質収支比率等に係る経年分析!I$49,"▲","-")),2),NA())</f>
        <v>-7.8</v>
      </c>
      <c r="F21" s="179">
        <f>IF(ISNUMBER(VALUE(SUBSTITUTE(実質収支比率等に係る経年分析!J$49,"▲","-"))),ROUND(VALUE(SUBSTITUTE(実質収支比率等に係る経年分析!J$49,"▲","-")),2),NA())</f>
        <v>-20.56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温泉事業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国民健康保険事業（事業勘定）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0.69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簡易水道事業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代替バス</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v>
      </c>
    </row>
    <row r="35" spans="1:16">
      <c r="A35" s="180" t="str">
        <f>IF(連結実質赤字比率に係る赤字・黒字の構成分析!C$35="",NA(),連結実質赤字比率に係る赤字・黒字の構成分析!C$35)</f>
        <v>国民健康保険事業（直診勘定）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0.14000000000000001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35.090000000000003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291</v>
      </c>
      <c r="E42" s="181"/>
      <c r="F42" s="181"/>
      <c r="G42" s="181">
        <f>'実質公債費比率（分子）の構造'!L$52</f>
        <v>280</v>
      </c>
      <c r="H42" s="181"/>
      <c r="I42" s="181"/>
      <c r="J42" s="181">
        <f>'実質公債費比率（分子）の構造'!M$52</f>
        <v>247</v>
      </c>
      <c r="K42" s="181"/>
      <c r="L42" s="181"/>
      <c r="M42" s="181">
        <f>'実質公債費比率（分子）の構造'!N$52</f>
        <v>234</v>
      </c>
      <c r="N42" s="181"/>
      <c r="O42" s="181"/>
      <c r="P42" s="181">
        <f>'実質公債費比率（分子）の構造'!O$52</f>
        <v>219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f>'実質公債費比率（分子）の構造'!M$49</f>
        <v>1</v>
      </c>
      <c r="I45" s="181"/>
      <c r="J45" s="181"/>
      <c r="K45" s="181">
        <f>'実質公債費比率（分子）の構造'!N$49</f>
        <v>9</v>
      </c>
      <c r="L45" s="181"/>
      <c r="M45" s="181"/>
      <c r="N45" s="181">
        <f>'実質公債費比率（分子）の構造'!O$49</f>
        <v>12</v>
      </c>
      <c r="O45" s="181"/>
      <c r="P45" s="181"/>
    </row>
    <row r="46" spans="1:16">
      <c r="A46" s="181" t="s">
        <v>67</v>
      </c>
      <c r="B46" s="181">
        <f>'実質公債費比率（分子）の構造'!K$48</f>
        <v>20</v>
      </c>
      <c r="C46" s="181"/>
      <c r="D46" s="181"/>
      <c r="E46" s="181">
        <f>'実質公債費比率（分子）の構造'!L$48</f>
        <v>24</v>
      </c>
      <c r="F46" s="181"/>
      <c r="G46" s="181"/>
      <c r="H46" s="181">
        <f>'実質公債費比率（分子）の構造'!M$48</f>
        <v>24</v>
      </c>
      <c r="I46" s="181"/>
      <c r="J46" s="181"/>
      <c r="K46" s="181">
        <f>'実質公債費比率（分子）の構造'!N$48</f>
        <v>13</v>
      </c>
      <c r="L46" s="181"/>
      <c r="M46" s="181"/>
      <c r="N46" s="181">
        <f>'実質公債費比率（分子）の構造'!O$48</f>
        <v>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346</v>
      </c>
      <c r="C49" s="181"/>
      <c r="D49" s="181"/>
      <c r="E49" s="181">
        <f>'実質公債費比率（分子）の構造'!L$45</f>
        <v>325</v>
      </c>
      <c r="F49" s="181"/>
      <c r="G49" s="181"/>
      <c r="H49" s="181">
        <f>'実質公債費比率（分子）の構造'!M$45</f>
        <v>277</v>
      </c>
      <c r="I49" s="181"/>
      <c r="J49" s="181"/>
      <c r="K49" s="181">
        <f>'実質公債費比率（分子）の構造'!N$45</f>
        <v>276</v>
      </c>
      <c r="L49" s="181"/>
      <c r="M49" s="181"/>
      <c r="N49" s="181">
        <f>'実質公債費比率（分子）の構造'!O$45</f>
        <v>252</v>
      </c>
      <c r="O49" s="181"/>
      <c r="P49" s="181"/>
    </row>
    <row r="50" spans="1:16">
      <c r="A50" s="181" t="s">
        <v>71</v>
      </c>
      <c r="B50" s="181" t="e">
        <f>NA()</f>
        <v>#N/A</v>
      </c>
      <c r="C50" s="181">
        <f>IF(ISNUMBER('実質公債費比率（分子）の構造'!K$53),'実質公債費比率（分子）の構造'!K$53,NA())</f>
        <v>75</v>
      </c>
      <c r="D50" s="181" t="e">
        <f>NA()</f>
        <v>#N/A</v>
      </c>
      <c r="E50" s="181" t="e">
        <f>NA()</f>
        <v>#N/A</v>
      </c>
      <c r="F50" s="181">
        <f>IF(ISNUMBER('実質公債費比率（分子）の構造'!L$53),'実質公債費比率（分子）の構造'!L$53,NA())</f>
        <v>69</v>
      </c>
      <c r="G50" s="181" t="e">
        <f>NA()</f>
        <v>#N/A</v>
      </c>
      <c r="H50" s="181" t="e">
        <f>NA()</f>
        <v>#N/A</v>
      </c>
      <c r="I50" s="181">
        <f>IF(ISNUMBER('実質公債費比率（分子）の構造'!M$53),'実質公債費比率（分子）の構造'!M$53,NA())</f>
        <v>55</v>
      </c>
      <c r="J50" s="181" t="e">
        <f>NA()</f>
        <v>#N/A</v>
      </c>
      <c r="K50" s="181" t="e">
        <f>NA()</f>
        <v>#N/A</v>
      </c>
      <c r="L50" s="181">
        <f>IF(ISNUMBER('実質公債費比率（分子）の構造'!N$53),'実質公債費比率（分子）の構造'!N$53,NA())</f>
        <v>64</v>
      </c>
      <c r="M50" s="181" t="e">
        <f>NA()</f>
        <v>#N/A</v>
      </c>
      <c r="N50" s="181" t="e">
        <f>NA()</f>
        <v>#N/A</v>
      </c>
      <c r="O50" s="181">
        <f>IF(ISNUMBER('実質公債費比率（分子）の構造'!O$53),'実質公債費比率（分子）の構造'!O$53,NA())</f>
        <v>54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1931</v>
      </c>
      <c r="E56" s="180"/>
      <c r="F56" s="180"/>
      <c r="G56" s="180">
        <f>'将来負担比率（分子）の構造'!J$52</f>
        <v>2062</v>
      </c>
      <c r="H56" s="180"/>
      <c r="I56" s="180"/>
      <c r="J56" s="180">
        <f>'将来負担比率（分子）の構造'!K$52</f>
        <v>2076</v>
      </c>
      <c r="K56" s="180"/>
      <c r="L56" s="180"/>
      <c r="M56" s="180">
        <f>'将来負担比率（分子）の構造'!L$52</f>
        <v>1972</v>
      </c>
      <c r="N56" s="180"/>
      <c r="O56" s="180"/>
      <c r="P56" s="180">
        <f>'将来負担比率（分子）の構造'!M$52</f>
        <v>1916</v>
      </c>
    </row>
    <row r="57" spans="1:16">
      <c r="A57" s="180" t="s">
        <v>42</v>
      </c>
      <c r="B57" s="180"/>
      <c r="C57" s="180"/>
      <c r="D57" s="180">
        <f>'将来負担比率（分子）の構造'!I$51</f>
        <v>34</v>
      </c>
      <c r="E57" s="180"/>
      <c r="F57" s="180"/>
      <c r="G57" s="180">
        <f>'将来負担比率（分子）の構造'!J$51</f>
        <v>30</v>
      </c>
      <c r="H57" s="180"/>
      <c r="I57" s="180"/>
      <c r="J57" s="180">
        <f>'将来負担比率（分子）の構造'!K$51</f>
        <v>28</v>
      </c>
      <c r="K57" s="180"/>
      <c r="L57" s="180"/>
      <c r="M57" s="180">
        <f>'将来負担比率（分子）の構造'!L$51</f>
        <v>22</v>
      </c>
      <c r="N57" s="180"/>
      <c r="O57" s="180"/>
      <c r="P57" s="180">
        <f>'将来負担比率（分子）の構造'!M$51</f>
        <v>13</v>
      </c>
    </row>
    <row r="58" spans="1:16">
      <c r="A58" s="180" t="s">
        <v>41</v>
      </c>
      <c r="B58" s="180"/>
      <c r="C58" s="180"/>
      <c r="D58" s="180">
        <f>'将来負担比率（分子）の構造'!I$50</f>
        <v>836</v>
      </c>
      <c r="E58" s="180"/>
      <c r="F58" s="180"/>
      <c r="G58" s="180">
        <f>'将来負担比率（分子）の構造'!J$50</f>
        <v>837</v>
      </c>
      <c r="H58" s="180"/>
      <c r="I58" s="180"/>
      <c r="J58" s="180">
        <f>'将来負担比率（分子）の構造'!K$50</f>
        <v>837</v>
      </c>
      <c r="K58" s="180"/>
      <c r="L58" s="180"/>
      <c r="M58" s="180">
        <f>'将来負担比率（分子）の構造'!L$50</f>
        <v>1037</v>
      </c>
      <c r="N58" s="180"/>
      <c r="O58" s="180"/>
      <c r="P58" s="180">
        <f>'将来負担比率（分子）の構造'!M$50</f>
        <v>917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317</v>
      </c>
      <c r="C62" s="180"/>
      <c r="D62" s="180"/>
      <c r="E62" s="180">
        <f>'将来負担比率（分子）の構造'!J$45</f>
        <v>313</v>
      </c>
      <c r="F62" s="180"/>
      <c r="G62" s="180"/>
      <c r="H62" s="180">
        <f>'将来負担比率（分子）の構造'!K$45</f>
        <v>283</v>
      </c>
      <c r="I62" s="180"/>
      <c r="J62" s="180"/>
      <c r="K62" s="180">
        <f>'将来負担比率（分子）の構造'!L$45</f>
        <v>280</v>
      </c>
      <c r="L62" s="180"/>
      <c r="M62" s="180"/>
      <c r="N62" s="180">
        <f>'将来負担比率（分子）の構造'!M$45</f>
        <v>284</v>
      </c>
      <c r="O62" s="180"/>
      <c r="P62" s="180"/>
    </row>
    <row r="63" spans="1:16">
      <c r="A63" s="180" t="s">
        <v>34</v>
      </c>
      <c r="B63" s="180">
        <f>'将来負担比率（分子）の構造'!I$44</f>
        <v>39</v>
      </c>
      <c r="C63" s="180"/>
      <c r="D63" s="180"/>
      <c r="E63" s="180">
        <f>'将来負担比率（分子）の構造'!J$44</f>
        <v>120</v>
      </c>
      <c r="F63" s="180"/>
      <c r="G63" s="180"/>
      <c r="H63" s="180">
        <f>'将来負担比率（分子）の構造'!K$44</f>
        <v>213</v>
      </c>
      <c r="I63" s="180"/>
      <c r="J63" s="180"/>
      <c r="K63" s="180">
        <f>'将来負担比率（分子）の構造'!L$44</f>
        <v>225</v>
      </c>
      <c r="L63" s="180"/>
      <c r="M63" s="180"/>
      <c r="N63" s="180">
        <f>'将来負担比率（分子）の構造'!M$44</f>
        <v>211</v>
      </c>
      <c r="O63" s="180"/>
      <c r="P63" s="180"/>
    </row>
    <row r="64" spans="1:16">
      <c r="A64" s="180" t="s">
        <v>33</v>
      </c>
      <c r="B64" s="180">
        <f>'将来負担比率（分子）の構造'!I$43</f>
        <v>173</v>
      </c>
      <c r="C64" s="180"/>
      <c r="D64" s="180"/>
      <c r="E64" s="180">
        <f>'将来負担比率（分子）の構造'!J$43</f>
        <v>149</v>
      </c>
      <c r="F64" s="180"/>
      <c r="G64" s="180"/>
      <c r="H64" s="180">
        <f>'将来負担比率（分子）の構造'!K$43</f>
        <v>125</v>
      </c>
      <c r="I64" s="180"/>
      <c r="J64" s="180"/>
      <c r="K64" s="180">
        <f>'将来負担比率（分子）の構造'!L$43</f>
        <v>144</v>
      </c>
      <c r="L64" s="180"/>
      <c r="M64" s="180"/>
      <c r="N64" s="180">
        <f>'将来負担比率（分子）の構造'!M$43</f>
        <v>146</v>
      </c>
      <c r="O64" s="180"/>
      <c r="P64" s="180"/>
    </row>
    <row r="65" spans="1:16">
      <c r="A65" s="180" t="s">
        <v>32</v>
      </c>
      <c r="B65" s="180" t="str">
        <f>'将来負担比率（分子）の構造'!I$42</f>
        <v>-</v>
      </c>
      <c r="C65" s="180"/>
      <c r="D65" s="180"/>
      <c r="E65" s="180">
        <f>'将来負担比率（分子）の構造'!J$42</f>
        <v>48</v>
      </c>
      <c r="F65" s="180"/>
      <c r="G65" s="180"/>
      <c r="H65" s="180">
        <f>'将来負担比率（分子）の構造'!K$42</f>
        <v>28</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2379</v>
      </c>
      <c r="C66" s="180"/>
      <c r="D66" s="180"/>
      <c r="E66" s="180">
        <f>'将来負担比率（分子）の構造'!J$41</f>
        <v>2529</v>
      </c>
      <c r="F66" s="180"/>
      <c r="G66" s="180"/>
      <c r="H66" s="180">
        <f>'将来負担比率（分子）の構造'!K$41</f>
        <v>2465</v>
      </c>
      <c r="I66" s="180"/>
      <c r="J66" s="180"/>
      <c r="K66" s="180">
        <f>'将来負担比率（分子）の構造'!L$41</f>
        <v>2368</v>
      </c>
      <c r="L66" s="180"/>
      <c r="M66" s="180"/>
      <c r="N66" s="180">
        <f>'将来負担比率（分子）の構造'!M$41</f>
        <v>2317</v>
      </c>
      <c r="O66" s="180"/>
      <c r="P66" s="180"/>
    </row>
    <row r="67" spans="1:16">
      <c r="A67" s="180" t="s">
        <v>75</v>
      </c>
      <c r="B67" s="180" t="e">
        <f>NA()</f>
        <v>#N/A</v>
      </c>
      <c r="C67" s="180">
        <f>IF(ISNUMBER('将来負担比率（分子）の構造'!I$53), IF('将来負担比率（分子）の構造'!I$53 &lt; 0, 0, '将来負担比率（分子）の構造'!I$53), NA())</f>
        <v>107</v>
      </c>
      <c r="D67" s="180" t="e">
        <f>NA()</f>
        <v>#N/A</v>
      </c>
      <c r="E67" s="180" t="e">
        <f>NA()</f>
        <v>#N/A</v>
      </c>
      <c r="F67" s="180">
        <f>IF(ISNUMBER('将来負担比率（分子）の構造'!J$53), IF('将来負担比率（分子）の構造'!J$53 &lt; 0, 0, '将来負担比率（分子）の構造'!J$53), NA())</f>
        <v>230</v>
      </c>
      <c r="G67" s="180" t="e">
        <f>NA()</f>
        <v>#N/A</v>
      </c>
      <c r="H67" s="180" t="e">
        <f>NA()</f>
        <v>#N/A</v>
      </c>
      <c r="I67" s="180">
        <f>IF(ISNUMBER('将来負担比率（分子）の構造'!K$53), IF('将来負担比率（分子）の構造'!K$53 &lt; 0, 0, '将来負担比率（分子）の構造'!K$53), NA())</f>
        <v>173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111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672</v>
      </c>
      <c r="C72" s="184">
        <f>基金残高に係る経年分析!G55</f>
        <v>872</v>
      </c>
      <c r="D72" s="184">
        <f>基金残高に係る経年分析!H55</f>
        <v>752</v>
      </c>
    </row>
    <row r="73" spans="1:16">
      <c r="A73" s="183" t="s">
        <v>78</v>
      </c>
      <c r="B73" s="184">
        <f>基金残高に係る経年分析!F56</f>
        <v>165</v>
      </c>
      <c r="C73" s="184">
        <f>基金残高に係る経年分析!G56</f>
        <v>165</v>
      </c>
      <c r="D73" s="184">
        <f>基金残高に係る経年分析!H56</f>
        <v>165</v>
      </c>
    </row>
    <row r="74" spans="1:16">
      <c r="A74" s="183" t="s">
        <v>79</v>
      </c>
      <c r="B74" s="184">
        <f>基金残高に係る経年分析!F57</f>
        <v>105</v>
      </c>
      <c r="C74" s="184">
        <f>基金残高に係る経年分析!G57</f>
        <v>108</v>
      </c>
      <c r="D74" s="184">
        <f>基金残高に係る経年分析!H57</f>
        <v>110</v>
      </c>
    </row>
  </sheetData>
  <sheetProtection algorithmName="SHA-512" hashValue="/7EynvaJI46nIWfUCPTu9j7mDG9+1iLPYhmERJTgRRsdSYX/QT+yWK8QBtAKjls4jxp9PPwMQtCB/21/DBbOmg==" saltValue="oa/wmS7B2xp7U9vtqs65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6" t="s">
        <v>213</v>
      </c>
      <c r="DI1" s="797"/>
      <c r="DJ1" s="797"/>
      <c r="DK1" s="797"/>
      <c r="DL1" s="797"/>
      <c r="DM1" s="797"/>
      <c r="DN1" s="798"/>
      <c r="DO1" s="225"/>
      <c r="DP1" s="796" t="s">
        <v>214</v>
      </c>
      <c r="DQ1" s="797"/>
      <c r="DR1" s="797"/>
      <c r="DS1" s="797"/>
      <c r="DT1" s="797"/>
      <c r="DU1" s="797"/>
      <c r="DV1" s="797"/>
      <c r="DW1" s="797"/>
      <c r="DX1" s="797"/>
      <c r="DY1" s="797"/>
      <c r="DZ1" s="797"/>
      <c r="EA1" s="797"/>
      <c r="EB1" s="797"/>
      <c r="EC1" s="798"/>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8" t="s">
        <v>216</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217</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218</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c r="B4" s="738" t="s">
        <v>1</v>
      </c>
      <c r="C4" s="739"/>
      <c r="D4" s="739"/>
      <c r="E4" s="739"/>
      <c r="F4" s="739"/>
      <c r="G4" s="739"/>
      <c r="H4" s="739"/>
      <c r="I4" s="739"/>
      <c r="J4" s="739"/>
      <c r="K4" s="739"/>
      <c r="L4" s="739"/>
      <c r="M4" s="739"/>
      <c r="N4" s="739"/>
      <c r="O4" s="739"/>
      <c r="P4" s="739"/>
      <c r="Q4" s="740"/>
      <c r="R4" s="738" t="s">
        <v>219</v>
      </c>
      <c r="S4" s="739"/>
      <c r="T4" s="739"/>
      <c r="U4" s="739"/>
      <c r="V4" s="739"/>
      <c r="W4" s="739"/>
      <c r="X4" s="739"/>
      <c r="Y4" s="740"/>
      <c r="Z4" s="738" t="s">
        <v>220</v>
      </c>
      <c r="AA4" s="739"/>
      <c r="AB4" s="739"/>
      <c r="AC4" s="740"/>
      <c r="AD4" s="738" t="s">
        <v>221</v>
      </c>
      <c r="AE4" s="739"/>
      <c r="AF4" s="739"/>
      <c r="AG4" s="739"/>
      <c r="AH4" s="739"/>
      <c r="AI4" s="739"/>
      <c r="AJ4" s="739"/>
      <c r="AK4" s="740"/>
      <c r="AL4" s="738" t="s">
        <v>220</v>
      </c>
      <c r="AM4" s="739"/>
      <c r="AN4" s="739"/>
      <c r="AO4" s="740"/>
      <c r="AP4" s="799" t="s">
        <v>222</v>
      </c>
      <c r="AQ4" s="799"/>
      <c r="AR4" s="799"/>
      <c r="AS4" s="799"/>
      <c r="AT4" s="799"/>
      <c r="AU4" s="799"/>
      <c r="AV4" s="799"/>
      <c r="AW4" s="799"/>
      <c r="AX4" s="799"/>
      <c r="AY4" s="799"/>
      <c r="AZ4" s="799"/>
      <c r="BA4" s="799"/>
      <c r="BB4" s="799"/>
      <c r="BC4" s="799"/>
      <c r="BD4" s="799"/>
      <c r="BE4" s="799"/>
      <c r="BF4" s="799"/>
      <c r="BG4" s="799" t="s">
        <v>223</v>
      </c>
      <c r="BH4" s="799"/>
      <c r="BI4" s="799"/>
      <c r="BJ4" s="799"/>
      <c r="BK4" s="799"/>
      <c r="BL4" s="799"/>
      <c r="BM4" s="799"/>
      <c r="BN4" s="799"/>
      <c r="BO4" s="799" t="s">
        <v>220</v>
      </c>
      <c r="BP4" s="799"/>
      <c r="BQ4" s="799"/>
      <c r="BR4" s="799"/>
      <c r="BS4" s="799" t="s">
        <v>224</v>
      </c>
      <c r="BT4" s="799"/>
      <c r="BU4" s="799"/>
      <c r="BV4" s="799"/>
      <c r="BW4" s="799"/>
      <c r="BX4" s="799"/>
      <c r="BY4" s="799"/>
      <c r="BZ4" s="799"/>
      <c r="CA4" s="799"/>
      <c r="CB4" s="799"/>
      <c r="CD4" s="781" t="s">
        <v>225</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9" customFormat="1" ht="11.25" customHeight="1">
      <c r="B5" s="763" t="s">
        <v>226</v>
      </c>
      <c r="C5" s="764"/>
      <c r="D5" s="764"/>
      <c r="E5" s="764"/>
      <c r="F5" s="764"/>
      <c r="G5" s="764"/>
      <c r="H5" s="764"/>
      <c r="I5" s="764"/>
      <c r="J5" s="764"/>
      <c r="K5" s="764"/>
      <c r="L5" s="764"/>
      <c r="M5" s="764"/>
      <c r="N5" s="764"/>
      <c r="O5" s="764"/>
      <c r="P5" s="764"/>
      <c r="Q5" s="765"/>
      <c r="R5" s="729">
        <v>72525</v>
      </c>
      <c r="S5" s="730"/>
      <c r="T5" s="730"/>
      <c r="U5" s="730"/>
      <c r="V5" s="730"/>
      <c r="W5" s="730"/>
      <c r="X5" s="730"/>
      <c r="Y5" s="776"/>
      <c r="Z5" s="794">
        <v>4.4000000000000004</v>
      </c>
      <c r="AA5" s="794"/>
      <c r="AB5" s="794"/>
      <c r="AC5" s="794"/>
      <c r="AD5" s="795">
        <v>72525</v>
      </c>
      <c r="AE5" s="795"/>
      <c r="AF5" s="795"/>
      <c r="AG5" s="795"/>
      <c r="AH5" s="795"/>
      <c r="AI5" s="795"/>
      <c r="AJ5" s="795"/>
      <c r="AK5" s="795"/>
      <c r="AL5" s="777">
        <v>10.199999999999999</v>
      </c>
      <c r="AM5" s="746"/>
      <c r="AN5" s="746"/>
      <c r="AO5" s="778"/>
      <c r="AP5" s="763" t="s">
        <v>227</v>
      </c>
      <c r="AQ5" s="764"/>
      <c r="AR5" s="764"/>
      <c r="AS5" s="764"/>
      <c r="AT5" s="764"/>
      <c r="AU5" s="764"/>
      <c r="AV5" s="764"/>
      <c r="AW5" s="764"/>
      <c r="AX5" s="764"/>
      <c r="AY5" s="764"/>
      <c r="AZ5" s="764"/>
      <c r="BA5" s="764"/>
      <c r="BB5" s="764"/>
      <c r="BC5" s="764"/>
      <c r="BD5" s="764"/>
      <c r="BE5" s="764"/>
      <c r="BF5" s="765"/>
      <c r="BG5" s="664">
        <v>72525</v>
      </c>
      <c r="BH5" s="667"/>
      <c r="BI5" s="667"/>
      <c r="BJ5" s="667"/>
      <c r="BK5" s="667"/>
      <c r="BL5" s="667"/>
      <c r="BM5" s="667"/>
      <c r="BN5" s="668"/>
      <c r="BO5" s="726">
        <v>100</v>
      </c>
      <c r="BP5" s="726"/>
      <c r="BQ5" s="726"/>
      <c r="BR5" s="726"/>
      <c r="BS5" s="727" t="s">
        <v>228</v>
      </c>
      <c r="BT5" s="727"/>
      <c r="BU5" s="727"/>
      <c r="BV5" s="727"/>
      <c r="BW5" s="727"/>
      <c r="BX5" s="727"/>
      <c r="BY5" s="727"/>
      <c r="BZ5" s="727"/>
      <c r="CA5" s="727"/>
      <c r="CB5" s="768"/>
      <c r="CD5" s="781" t="s">
        <v>222</v>
      </c>
      <c r="CE5" s="782"/>
      <c r="CF5" s="782"/>
      <c r="CG5" s="782"/>
      <c r="CH5" s="782"/>
      <c r="CI5" s="782"/>
      <c r="CJ5" s="782"/>
      <c r="CK5" s="782"/>
      <c r="CL5" s="782"/>
      <c r="CM5" s="782"/>
      <c r="CN5" s="782"/>
      <c r="CO5" s="782"/>
      <c r="CP5" s="782"/>
      <c r="CQ5" s="783"/>
      <c r="CR5" s="781" t="s">
        <v>229</v>
      </c>
      <c r="CS5" s="782"/>
      <c r="CT5" s="782"/>
      <c r="CU5" s="782"/>
      <c r="CV5" s="782"/>
      <c r="CW5" s="782"/>
      <c r="CX5" s="782"/>
      <c r="CY5" s="783"/>
      <c r="CZ5" s="781" t="s">
        <v>220</v>
      </c>
      <c r="DA5" s="782"/>
      <c r="DB5" s="782"/>
      <c r="DC5" s="783"/>
      <c r="DD5" s="781" t="s">
        <v>230</v>
      </c>
      <c r="DE5" s="782"/>
      <c r="DF5" s="782"/>
      <c r="DG5" s="782"/>
      <c r="DH5" s="782"/>
      <c r="DI5" s="782"/>
      <c r="DJ5" s="782"/>
      <c r="DK5" s="782"/>
      <c r="DL5" s="782"/>
      <c r="DM5" s="782"/>
      <c r="DN5" s="782"/>
      <c r="DO5" s="782"/>
      <c r="DP5" s="783"/>
      <c r="DQ5" s="781" t="s">
        <v>231</v>
      </c>
      <c r="DR5" s="782"/>
      <c r="DS5" s="782"/>
      <c r="DT5" s="782"/>
      <c r="DU5" s="782"/>
      <c r="DV5" s="782"/>
      <c r="DW5" s="782"/>
      <c r="DX5" s="782"/>
      <c r="DY5" s="782"/>
      <c r="DZ5" s="782"/>
      <c r="EA5" s="782"/>
      <c r="EB5" s="782"/>
      <c r="EC5" s="783"/>
    </row>
    <row r="6" spans="2:143" ht="11.25" customHeight="1">
      <c r="B6" s="661" t="s">
        <v>232</v>
      </c>
      <c r="C6" s="662"/>
      <c r="D6" s="662"/>
      <c r="E6" s="662"/>
      <c r="F6" s="662"/>
      <c r="G6" s="662"/>
      <c r="H6" s="662"/>
      <c r="I6" s="662"/>
      <c r="J6" s="662"/>
      <c r="K6" s="662"/>
      <c r="L6" s="662"/>
      <c r="M6" s="662"/>
      <c r="N6" s="662"/>
      <c r="O6" s="662"/>
      <c r="P6" s="662"/>
      <c r="Q6" s="663"/>
      <c r="R6" s="664">
        <v>10544</v>
      </c>
      <c r="S6" s="667"/>
      <c r="T6" s="667"/>
      <c r="U6" s="667"/>
      <c r="V6" s="667"/>
      <c r="W6" s="667"/>
      <c r="X6" s="667"/>
      <c r="Y6" s="668"/>
      <c r="Z6" s="726">
        <v>0.6</v>
      </c>
      <c r="AA6" s="726"/>
      <c r="AB6" s="726"/>
      <c r="AC6" s="726"/>
      <c r="AD6" s="727">
        <v>10544</v>
      </c>
      <c r="AE6" s="727"/>
      <c r="AF6" s="727"/>
      <c r="AG6" s="727"/>
      <c r="AH6" s="727"/>
      <c r="AI6" s="727"/>
      <c r="AJ6" s="727"/>
      <c r="AK6" s="727"/>
      <c r="AL6" s="669">
        <v>1.5</v>
      </c>
      <c r="AM6" s="670"/>
      <c r="AN6" s="670"/>
      <c r="AO6" s="728"/>
      <c r="AP6" s="661" t="s">
        <v>233</v>
      </c>
      <c r="AQ6" s="662"/>
      <c r="AR6" s="662"/>
      <c r="AS6" s="662"/>
      <c r="AT6" s="662"/>
      <c r="AU6" s="662"/>
      <c r="AV6" s="662"/>
      <c r="AW6" s="662"/>
      <c r="AX6" s="662"/>
      <c r="AY6" s="662"/>
      <c r="AZ6" s="662"/>
      <c r="BA6" s="662"/>
      <c r="BB6" s="662"/>
      <c r="BC6" s="662"/>
      <c r="BD6" s="662"/>
      <c r="BE6" s="662"/>
      <c r="BF6" s="663"/>
      <c r="BG6" s="664">
        <v>72525</v>
      </c>
      <c r="BH6" s="667"/>
      <c r="BI6" s="667"/>
      <c r="BJ6" s="667"/>
      <c r="BK6" s="667"/>
      <c r="BL6" s="667"/>
      <c r="BM6" s="667"/>
      <c r="BN6" s="668"/>
      <c r="BO6" s="726">
        <v>100</v>
      </c>
      <c r="BP6" s="726"/>
      <c r="BQ6" s="726"/>
      <c r="BR6" s="726"/>
      <c r="BS6" s="727" t="s">
        <v>128</v>
      </c>
      <c r="BT6" s="727"/>
      <c r="BU6" s="727"/>
      <c r="BV6" s="727"/>
      <c r="BW6" s="727"/>
      <c r="BX6" s="727"/>
      <c r="BY6" s="727"/>
      <c r="BZ6" s="727"/>
      <c r="CA6" s="727"/>
      <c r="CB6" s="768"/>
      <c r="CD6" s="735" t="s">
        <v>234</v>
      </c>
      <c r="CE6" s="736"/>
      <c r="CF6" s="736"/>
      <c r="CG6" s="736"/>
      <c r="CH6" s="736"/>
      <c r="CI6" s="736"/>
      <c r="CJ6" s="736"/>
      <c r="CK6" s="736"/>
      <c r="CL6" s="736"/>
      <c r="CM6" s="736"/>
      <c r="CN6" s="736"/>
      <c r="CO6" s="736"/>
      <c r="CP6" s="736"/>
      <c r="CQ6" s="737"/>
      <c r="CR6" s="664">
        <v>34763</v>
      </c>
      <c r="CS6" s="667"/>
      <c r="CT6" s="667"/>
      <c r="CU6" s="667"/>
      <c r="CV6" s="667"/>
      <c r="CW6" s="667"/>
      <c r="CX6" s="667"/>
      <c r="CY6" s="668"/>
      <c r="CZ6" s="777">
        <v>2.2999999999999998</v>
      </c>
      <c r="DA6" s="746"/>
      <c r="DB6" s="746"/>
      <c r="DC6" s="780"/>
      <c r="DD6" s="672" t="s">
        <v>228</v>
      </c>
      <c r="DE6" s="667"/>
      <c r="DF6" s="667"/>
      <c r="DG6" s="667"/>
      <c r="DH6" s="667"/>
      <c r="DI6" s="667"/>
      <c r="DJ6" s="667"/>
      <c r="DK6" s="667"/>
      <c r="DL6" s="667"/>
      <c r="DM6" s="667"/>
      <c r="DN6" s="667"/>
      <c r="DO6" s="667"/>
      <c r="DP6" s="668"/>
      <c r="DQ6" s="672">
        <v>34763</v>
      </c>
      <c r="DR6" s="667"/>
      <c r="DS6" s="667"/>
      <c r="DT6" s="667"/>
      <c r="DU6" s="667"/>
      <c r="DV6" s="667"/>
      <c r="DW6" s="667"/>
      <c r="DX6" s="667"/>
      <c r="DY6" s="667"/>
      <c r="DZ6" s="667"/>
      <c r="EA6" s="667"/>
      <c r="EB6" s="667"/>
      <c r="EC6" s="707"/>
    </row>
    <row r="7" spans="2:143" ht="11.25" customHeight="1">
      <c r="B7" s="661" t="s">
        <v>235</v>
      </c>
      <c r="C7" s="662"/>
      <c r="D7" s="662"/>
      <c r="E7" s="662"/>
      <c r="F7" s="662"/>
      <c r="G7" s="662"/>
      <c r="H7" s="662"/>
      <c r="I7" s="662"/>
      <c r="J7" s="662"/>
      <c r="K7" s="662"/>
      <c r="L7" s="662"/>
      <c r="M7" s="662"/>
      <c r="N7" s="662"/>
      <c r="O7" s="662"/>
      <c r="P7" s="662"/>
      <c r="Q7" s="663"/>
      <c r="R7" s="664">
        <v>104</v>
      </c>
      <c r="S7" s="667"/>
      <c r="T7" s="667"/>
      <c r="U7" s="667"/>
      <c r="V7" s="667"/>
      <c r="W7" s="667"/>
      <c r="X7" s="667"/>
      <c r="Y7" s="668"/>
      <c r="Z7" s="726">
        <v>0</v>
      </c>
      <c r="AA7" s="726"/>
      <c r="AB7" s="726"/>
      <c r="AC7" s="726"/>
      <c r="AD7" s="727">
        <v>104</v>
      </c>
      <c r="AE7" s="727"/>
      <c r="AF7" s="727"/>
      <c r="AG7" s="727"/>
      <c r="AH7" s="727"/>
      <c r="AI7" s="727"/>
      <c r="AJ7" s="727"/>
      <c r="AK7" s="727"/>
      <c r="AL7" s="669">
        <v>0</v>
      </c>
      <c r="AM7" s="670"/>
      <c r="AN7" s="670"/>
      <c r="AO7" s="728"/>
      <c r="AP7" s="661" t="s">
        <v>236</v>
      </c>
      <c r="AQ7" s="662"/>
      <c r="AR7" s="662"/>
      <c r="AS7" s="662"/>
      <c r="AT7" s="662"/>
      <c r="AU7" s="662"/>
      <c r="AV7" s="662"/>
      <c r="AW7" s="662"/>
      <c r="AX7" s="662"/>
      <c r="AY7" s="662"/>
      <c r="AZ7" s="662"/>
      <c r="BA7" s="662"/>
      <c r="BB7" s="662"/>
      <c r="BC7" s="662"/>
      <c r="BD7" s="662"/>
      <c r="BE7" s="662"/>
      <c r="BF7" s="663"/>
      <c r="BG7" s="664">
        <v>18939</v>
      </c>
      <c r="BH7" s="667"/>
      <c r="BI7" s="667"/>
      <c r="BJ7" s="667"/>
      <c r="BK7" s="667"/>
      <c r="BL7" s="667"/>
      <c r="BM7" s="667"/>
      <c r="BN7" s="668"/>
      <c r="BO7" s="726">
        <v>26.1</v>
      </c>
      <c r="BP7" s="726"/>
      <c r="BQ7" s="726"/>
      <c r="BR7" s="726"/>
      <c r="BS7" s="727" t="s">
        <v>228</v>
      </c>
      <c r="BT7" s="727"/>
      <c r="BU7" s="727"/>
      <c r="BV7" s="727"/>
      <c r="BW7" s="727"/>
      <c r="BX7" s="727"/>
      <c r="BY7" s="727"/>
      <c r="BZ7" s="727"/>
      <c r="CA7" s="727"/>
      <c r="CB7" s="768"/>
      <c r="CD7" s="708" t="s">
        <v>237</v>
      </c>
      <c r="CE7" s="705"/>
      <c r="CF7" s="705"/>
      <c r="CG7" s="705"/>
      <c r="CH7" s="705"/>
      <c r="CI7" s="705"/>
      <c r="CJ7" s="705"/>
      <c r="CK7" s="705"/>
      <c r="CL7" s="705"/>
      <c r="CM7" s="705"/>
      <c r="CN7" s="705"/>
      <c r="CO7" s="705"/>
      <c r="CP7" s="705"/>
      <c r="CQ7" s="706"/>
      <c r="CR7" s="664">
        <v>296893</v>
      </c>
      <c r="CS7" s="667"/>
      <c r="CT7" s="667"/>
      <c r="CU7" s="667"/>
      <c r="CV7" s="667"/>
      <c r="CW7" s="667"/>
      <c r="CX7" s="667"/>
      <c r="CY7" s="668"/>
      <c r="CZ7" s="726">
        <v>19.600000000000001</v>
      </c>
      <c r="DA7" s="726"/>
      <c r="DB7" s="726"/>
      <c r="DC7" s="726"/>
      <c r="DD7" s="672">
        <v>14045</v>
      </c>
      <c r="DE7" s="667"/>
      <c r="DF7" s="667"/>
      <c r="DG7" s="667"/>
      <c r="DH7" s="667"/>
      <c r="DI7" s="667"/>
      <c r="DJ7" s="667"/>
      <c r="DK7" s="667"/>
      <c r="DL7" s="667"/>
      <c r="DM7" s="667"/>
      <c r="DN7" s="667"/>
      <c r="DO7" s="667"/>
      <c r="DP7" s="668"/>
      <c r="DQ7" s="672">
        <v>274411</v>
      </c>
      <c r="DR7" s="667"/>
      <c r="DS7" s="667"/>
      <c r="DT7" s="667"/>
      <c r="DU7" s="667"/>
      <c r="DV7" s="667"/>
      <c r="DW7" s="667"/>
      <c r="DX7" s="667"/>
      <c r="DY7" s="667"/>
      <c r="DZ7" s="667"/>
      <c r="EA7" s="667"/>
      <c r="EB7" s="667"/>
      <c r="EC7" s="707"/>
    </row>
    <row r="8" spans="2:143" ht="11.25" customHeight="1">
      <c r="B8" s="661" t="s">
        <v>238</v>
      </c>
      <c r="C8" s="662"/>
      <c r="D8" s="662"/>
      <c r="E8" s="662"/>
      <c r="F8" s="662"/>
      <c r="G8" s="662"/>
      <c r="H8" s="662"/>
      <c r="I8" s="662"/>
      <c r="J8" s="662"/>
      <c r="K8" s="662"/>
      <c r="L8" s="662"/>
      <c r="M8" s="662"/>
      <c r="N8" s="662"/>
      <c r="O8" s="662"/>
      <c r="P8" s="662"/>
      <c r="Q8" s="663"/>
      <c r="R8" s="664">
        <v>328</v>
      </c>
      <c r="S8" s="667"/>
      <c r="T8" s="667"/>
      <c r="U8" s="667"/>
      <c r="V8" s="667"/>
      <c r="W8" s="667"/>
      <c r="X8" s="667"/>
      <c r="Y8" s="668"/>
      <c r="Z8" s="726">
        <v>0</v>
      </c>
      <c r="AA8" s="726"/>
      <c r="AB8" s="726"/>
      <c r="AC8" s="726"/>
      <c r="AD8" s="727">
        <v>328</v>
      </c>
      <c r="AE8" s="727"/>
      <c r="AF8" s="727"/>
      <c r="AG8" s="727"/>
      <c r="AH8" s="727"/>
      <c r="AI8" s="727"/>
      <c r="AJ8" s="727"/>
      <c r="AK8" s="727"/>
      <c r="AL8" s="669">
        <v>0</v>
      </c>
      <c r="AM8" s="670"/>
      <c r="AN8" s="670"/>
      <c r="AO8" s="728"/>
      <c r="AP8" s="661" t="s">
        <v>239</v>
      </c>
      <c r="AQ8" s="662"/>
      <c r="AR8" s="662"/>
      <c r="AS8" s="662"/>
      <c r="AT8" s="662"/>
      <c r="AU8" s="662"/>
      <c r="AV8" s="662"/>
      <c r="AW8" s="662"/>
      <c r="AX8" s="662"/>
      <c r="AY8" s="662"/>
      <c r="AZ8" s="662"/>
      <c r="BA8" s="662"/>
      <c r="BB8" s="662"/>
      <c r="BC8" s="662"/>
      <c r="BD8" s="662"/>
      <c r="BE8" s="662"/>
      <c r="BF8" s="663"/>
      <c r="BG8" s="664">
        <v>592</v>
      </c>
      <c r="BH8" s="667"/>
      <c r="BI8" s="667"/>
      <c r="BJ8" s="667"/>
      <c r="BK8" s="667"/>
      <c r="BL8" s="667"/>
      <c r="BM8" s="667"/>
      <c r="BN8" s="668"/>
      <c r="BO8" s="726">
        <v>0.8</v>
      </c>
      <c r="BP8" s="726"/>
      <c r="BQ8" s="726"/>
      <c r="BR8" s="726"/>
      <c r="BS8" s="672" t="s">
        <v>136</v>
      </c>
      <c r="BT8" s="667"/>
      <c r="BU8" s="667"/>
      <c r="BV8" s="667"/>
      <c r="BW8" s="667"/>
      <c r="BX8" s="667"/>
      <c r="BY8" s="667"/>
      <c r="BZ8" s="667"/>
      <c r="CA8" s="667"/>
      <c r="CB8" s="707"/>
      <c r="CD8" s="708" t="s">
        <v>240</v>
      </c>
      <c r="CE8" s="705"/>
      <c r="CF8" s="705"/>
      <c r="CG8" s="705"/>
      <c r="CH8" s="705"/>
      <c r="CI8" s="705"/>
      <c r="CJ8" s="705"/>
      <c r="CK8" s="705"/>
      <c r="CL8" s="705"/>
      <c r="CM8" s="705"/>
      <c r="CN8" s="705"/>
      <c r="CO8" s="705"/>
      <c r="CP8" s="705"/>
      <c r="CQ8" s="706"/>
      <c r="CR8" s="664">
        <v>127515</v>
      </c>
      <c r="CS8" s="667"/>
      <c r="CT8" s="667"/>
      <c r="CU8" s="667"/>
      <c r="CV8" s="667"/>
      <c r="CW8" s="667"/>
      <c r="CX8" s="667"/>
      <c r="CY8" s="668"/>
      <c r="CZ8" s="726">
        <v>8.4</v>
      </c>
      <c r="DA8" s="726"/>
      <c r="DB8" s="726"/>
      <c r="DC8" s="726"/>
      <c r="DD8" s="672" t="s">
        <v>136</v>
      </c>
      <c r="DE8" s="667"/>
      <c r="DF8" s="667"/>
      <c r="DG8" s="667"/>
      <c r="DH8" s="667"/>
      <c r="DI8" s="667"/>
      <c r="DJ8" s="667"/>
      <c r="DK8" s="667"/>
      <c r="DL8" s="667"/>
      <c r="DM8" s="667"/>
      <c r="DN8" s="667"/>
      <c r="DO8" s="667"/>
      <c r="DP8" s="668"/>
      <c r="DQ8" s="672">
        <v>104328</v>
      </c>
      <c r="DR8" s="667"/>
      <c r="DS8" s="667"/>
      <c r="DT8" s="667"/>
      <c r="DU8" s="667"/>
      <c r="DV8" s="667"/>
      <c r="DW8" s="667"/>
      <c r="DX8" s="667"/>
      <c r="DY8" s="667"/>
      <c r="DZ8" s="667"/>
      <c r="EA8" s="667"/>
      <c r="EB8" s="667"/>
      <c r="EC8" s="707"/>
    </row>
    <row r="9" spans="2:143" ht="11.25" customHeight="1">
      <c r="B9" s="661" t="s">
        <v>241</v>
      </c>
      <c r="C9" s="662"/>
      <c r="D9" s="662"/>
      <c r="E9" s="662"/>
      <c r="F9" s="662"/>
      <c r="G9" s="662"/>
      <c r="H9" s="662"/>
      <c r="I9" s="662"/>
      <c r="J9" s="662"/>
      <c r="K9" s="662"/>
      <c r="L9" s="662"/>
      <c r="M9" s="662"/>
      <c r="N9" s="662"/>
      <c r="O9" s="662"/>
      <c r="P9" s="662"/>
      <c r="Q9" s="663"/>
      <c r="R9" s="664">
        <v>258</v>
      </c>
      <c r="S9" s="667"/>
      <c r="T9" s="667"/>
      <c r="U9" s="667"/>
      <c r="V9" s="667"/>
      <c r="W9" s="667"/>
      <c r="X9" s="667"/>
      <c r="Y9" s="668"/>
      <c r="Z9" s="726">
        <v>0</v>
      </c>
      <c r="AA9" s="726"/>
      <c r="AB9" s="726"/>
      <c r="AC9" s="726"/>
      <c r="AD9" s="727">
        <v>258</v>
      </c>
      <c r="AE9" s="727"/>
      <c r="AF9" s="727"/>
      <c r="AG9" s="727"/>
      <c r="AH9" s="727"/>
      <c r="AI9" s="727"/>
      <c r="AJ9" s="727"/>
      <c r="AK9" s="727"/>
      <c r="AL9" s="669">
        <v>0</v>
      </c>
      <c r="AM9" s="670"/>
      <c r="AN9" s="670"/>
      <c r="AO9" s="728"/>
      <c r="AP9" s="661" t="s">
        <v>242</v>
      </c>
      <c r="AQ9" s="662"/>
      <c r="AR9" s="662"/>
      <c r="AS9" s="662"/>
      <c r="AT9" s="662"/>
      <c r="AU9" s="662"/>
      <c r="AV9" s="662"/>
      <c r="AW9" s="662"/>
      <c r="AX9" s="662"/>
      <c r="AY9" s="662"/>
      <c r="AZ9" s="662"/>
      <c r="BA9" s="662"/>
      <c r="BB9" s="662"/>
      <c r="BC9" s="662"/>
      <c r="BD9" s="662"/>
      <c r="BE9" s="662"/>
      <c r="BF9" s="663"/>
      <c r="BG9" s="664">
        <v>15489</v>
      </c>
      <c r="BH9" s="667"/>
      <c r="BI9" s="667"/>
      <c r="BJ9" s="667"/>
      <c r="BK9" s="667"/>
      <c r="BL9" s="667"/>
      <c r="BM9" s="667"/>
      <c r="BN9" s="668"/>
      <c r="BO9" s="726">
        <v>21.4</v>
      </c>
      <c r="BP9" s="726"/>
      <c r="BQ9" s="726"/>
      <c r="BR9" s="726"/>
      <c r="BS9" s="672" t="s">
        <v>128</v>
      </c>
      <c r="BT9" s="667"/>
      <c r="BU9" s="667"/>
      <c r="BV9" s="667"/>
      <c r="BW9" s="667"/>
      <c r="BX9" s="667"/>
      <c r="BY9" s="667"/>
      <c r="BZ9" s="667"/>
      <c r="CA9" s="667"/>
      <c r="CB9" s="707"/>
      <c r="CD9" s="708" t="s">
        <v>243</v>
      </c>
      <c r="CE9" s="705"/>
      <c r="CF9" s="705"/>
      <c r="CG9" s="705"/>
      <c r="CH9" s="705"/>
      <c r="CI9" s="705"/>
      <c r="CJ9" s="705"/>
      <c r="CK9" s="705"/>
      <c r="CL9" s="705"/>
      <c r="CM9" s="705"/>
      <c r="CN9" s="705"/>
      <c r="CO9" s="705"/>
      <c r="CP9" s="705"/>
      <c r="CQ9" s="706"/>
      <c r="CR9" s="664">
        <v>89358</v>
      </c>
      <c r="CS9" s="667"/>
      <c r="CT9" s="667"/>
      <c r="CU9" s="667"/>
      <c r="CV9" s="667"/>
      <c r="CW9" s="667"/>
      <c r="CX9" s="667"/>
      <c r="CY9" s="668"/>
      <c r="CZ9" s="726">
        <v>5.9</v>
      </c>
      <c r="DA9" s="726"/>
      <c r="DB9" s="726"/>
      <c r="DC9" s="726"/>
      <c r="DD9" s="672" t="s">
        <v>128</v>
      </c>
      <c r="DE9" s="667"/>
      <c r="DF9" s="667"/>
      <c r="DG9" s="667"/>
      <c r="DH9" s="667"/>
      <c r="DI9" s="667"/>
      <c r="DJ9" s="667"/>
      <c r="DK9" s="667"/>
      <c r="DL9" s="667"/>
      <c r="DM9" s="667"/>
      <c r="DN9" s="667"/>
      <c r="DO9" s="667"/>
      <c r="DP9" s="668"/>
      <c r="DQ9" s="672">
        <v>61840</v>
      </c>
      <c r="DR9" s="667"/>
      <c r="DS9" s="667"/>
      <c r="DT9" s="667"/>
      <c r="DU9" s="667"/>
      <c r="DV9" s="667"/>
      <c r="DW9" s="667"/>
      <c r="DX9" s="667"/>
      <c r="DY9" s="667"/>
      <c r="DZ9" s="667"/>
      <c r="EA9" s="667"/>
      <c r="EB9" s="667"/>
      <c r="EC9" s="707"/>
    </row>
    <row r="10" spans="2:143" ht="11.25" customHeight="1">
      <c r="B10" s="661" t="s">
        <v>244</v>
      </c>
      <c r="C10" s="662"/>
      <c r="D10" s="662"/>
      <c r="E10" s="662"/>
      <c r="F10" s="662"/>
      <c r="G10" s="662"/>
      <c r="H10" s="662"/>
      <c r="I10" s="662"/>
      <c r="J10" s="662"/>
      <c r="K10" s="662"/>
      <c r="L10" s="662"/>
      <c r="M10" s="662"/>
      <c r="N10" s="662"/>
      <c r="O10" s="662"/>
      <c r="P10" s="662"/>
      <c r="Q10" s="663"/>
      <c r="R10" s="664" t="s">
        <v>128</v>
      </c>
      <c r="S10" s="667"/>
      <c r="T10" s="667"/>
      <c r="U10" s="667"/>
      <c r="V10" s="667"/>
      <c r="W10" s="667"/>
      <c r="X10" s="667"/>
      <c r="Y10" s="668"/>
      <c r="Z10" s="726" t="s">
        <v>128</v>
      </c>
      <c r="AA10" s="726"/>
      <c r="AB10" s="726"/>
      <c r="AC10" s="726"/>
      <c r="AD10" s="727" t="s">
        <v>128</v>
      </c>
      <c r="AE10" s="727"/>
      <c r="AF10" s="727"/>
      <c r="AG10" s="727"/>
      <c r="AH10" s="727"/>
      <c r="AI10" s="727"/>
      <c r="AJ10" s="727"/>
      <c r="AK10" s="727"/>
      <c r="AL10" s="669" t="s">
        <v>136</v>
      </c>
      <c r="AM10" s="670"/>
      <c r="AN10" s="670"/>
      <c r="AO10" s="728"/>
      <c r="AP10" s="661" t="s">
        <v>245</v>
      </c>
      <c r="AQ10" s="662"/>
      <c r="AR10" s="662"/>
      <c r="AS10" s="662"/>
      <c r="AT10" s="662"/>
      <c r="AU10" s="662"/>
      <c r="AV10" s="662"/>
      <c r="AW10" s="662"/>
      <c r="AX10" s="662"/>
      <c r="AY10" s="662"/>
      <c r="AZ10" s="662"/>
      <c r="BA10" s="662"/>
      <c r="BB10" s="662"/>
      <c r="BC10" s="662"/>
      <c r="BD10" s="662"/>
      <c r="BE10" s="662"/>
      <c r="BF10" s="663"/>
      <c r="BG10" s="664">
        <v>2252</v>
      </c>
      <c r="BH10" s="667"/>
      <c r="BI10" s="667"/>
      <c r="BJ10" s="667"/>
      <c r="BK10" s="667"/>
      <c r="BL10" s="667"/>
      <c r="BM10" s="667"/>
      <c r="BN10" s="668"/>
      <c r="BO10" s="726">
        <v>3.1</v>
      </c>
      <c r="BP10" s="726"/>
      <c r="BQ10" s="726"/>
      <c r="BR10" s="726"/>
      <c r="BS10" s="672" t="s">
        <v>128</v>
      </c>
      <c r="BT10" s="667"/>
      <c r="BU10" s="667"/>
      <c r="BV10" s="667"/>
      <c r="BW10" s="667"/>
      <c r="BX10" s="667"/>
      <c r="BY10" s="667"/>
      <c r="BZ10" s="667"/>
      <c r="CA10" s="667"/>
      <c r="CB10" s="707"/>
      <c r="CD10" s="708" t="s">
        <v>246</v>
      </c>
      <c r="CE10" s="705"/>
      <c r="CF10" s="705"/>
      <c r="CG10" s="705"/>
      <c r="CH10" s="705"/>
      <c r="CI10" s="705"/>
      <c r="CJ10" s="705"/>
      <c r="CK10" s="705"/>
      <c r="CL10" s="705"/>
      <c r="CM10" s="705"/>
      <c r="CN10" s="705"/>
      <c r="CO10" s="705"/>
      <c r="CP10" s="705"/>
      <c r="CQ10" s="706"/>
      <c r="CR10" s="664" t="s">
        <v>128</v>
      </c>
      <c r="CS10" s="667"/>
      <c r="CT10" s="667"/>
      <c r="CU10" s="667"/>
      <c r="CV10" s="667"/>
      <c r="CW10" s="667"/>
      <c r="CX10" s="667"/>
      <c r="CY10" s="668"/>
      <c r="CZ10" s="726" t="s">
        <v>128</v>
      </c>
      <c r="DA10" s="726"/>
      <c r="DB10" s="726"/>
      <c r="DC10" s="726"/>
      <c r="DD10" s="672" t="s">
        <v>128</v>
      </c>
      <c r="DE10" s="667"/>
      <c r="DF10" s="667"/>
      <c r="DG10" s="667"/>
      <c r="DH10" s="667"/>
      <c r="DI10" s="667"/>
      <c r="DJ10" s="667"/>
      <c r="DK10" s="667"/>
      <c r="DL10" s="667"/>
      <c r="DM10" s="667"/>
      <c r="DN10" s="667"/>
      <c r="DO10" s="667"/>
      <c r="DP10" s="668"/>
      <c r="DQ10" s="672" t="s">
        <v>128</v>
      </c>
      <c r="DR10" s="667"/>
      <c r="DS10" s="667"/>
      <c r="DT10" s="667"/>
      <c r="DU10" s="667"/>
      <c r="DV10" s="667"/>
      <c r="DW10" s="667"/>
      <c r="DX10" s="667"/>
      <c r="DY10" s="667"/>
      <c r="DZ10" s="667"/>
      <c r="EA10" s="667"/>
      <c r="EB10" s="667"/>
      <c r="EC10" s="707"/>
    </row>
    <row r="11" spans="2:143" ht="11.25" customHeight="1">
      <c r="B11" s="661" t="s">
        <v>247</v>
      </c>
      <c r="C11" s="662"/>
      <c r="D11" s="662"/>
      <c r="E11" s="662"/>
      <c r="F11" s="662"/>
      <c r="G11" s="662"/>
      <c r="H11" s="662"/>
      <c r="I11" s="662"/>
      <c r="J11" s="662"/>
      <c r="K11" s="662"/>
      <c r="L11" s="662"/>
      <c r="M11" s="662"/>
      <c r="N11" s="662"/>
      <c r="O11" s="662"/>
      <c r="P11" s="662"/>
      <c r="Q11" s="663"/>
      <c r="R11" s="664" t="s">
        <v>228</v>
      </c>
      <c r="S11" s="667"/>
      <c r="T11" s="667"/>
      <c r="U11" s="667"/>
      <c r="V11" s="667"/>
      <c r="W11" s="667"/>
      <c r="X11" s="667"/>
      <c r="Y11" s="668"/>
      <c r="Z11" s="726" t="s">
        <v>128</v>
      </c>
      <c r="AA11" s="726"/>
      <c r="AB11" s="726"/>
      <c r="AC11" s="726"/>
      <c r="AD11" s="727" t="s">
        <v>128</v>
      </c>
      <c r="AE11" s="727"/>
      <c r="AF11" s="727"/>
      <c r="AG11" s="727"/>
      <c r="AH11" s="727"/>
      <c r="AI11" s="727"/>
      <c r="AJ11" s="727"/>
      <c r="AK11" s="727"/>
      <c r="AL11" s="669" t="s">
        <v>136</v>
      </c>
      <c r="AM11" s="670"/>
      <c r="AN11" s="670"/>
      <c r="AO11" s="728"/>
      <c r="AP11" s="661" t="s">
        <v>248</v>
      </c>
      <c r="AQ11" s="662"/>
      <c r="AR11" s="662"/>
      <c r="AS11" s="662"/>
      <c r="AT11" s="662"/>
      <c r="AU11" s="662"/>
      <c r="AV11" s="662"/>
      <c r="AW11" s="662"/>
      <c r="AX11" s="662"/>
      <c r="AY11" s="662"/>
      <c r="AZ11" s="662"/>
      <c r="BA11" s="662"/>
      <c r="BB11" s="662"/>
      <c r="BC11" s="662"/>
      <c r="BD11" s="662"/>
      <c r="BE11" s="662"/>
      <c r="BF11" s="663"/>
      <c r="BG11" s="664">
        <v>606</v>
      </c>
      <c r="BH11" s="667"/>
      <c r="BI11" s="667"/>
      <c r="BJ11" s="667"/>
      <c r="BK11" s="667"/>
      <c r="BL11" s="667"/>
      <c r="BM11" s="667"/>
      <c r="BN11" s="668"/>
      <c r="BO11" s="726">
        <v>0.8</v>
      </c>
      <c r="BP11" s="726"/>
      <c r="BQ11" s="726"/>
      <c r="BR11" s="726"/>
      <c r="BS11" s="672" t="s">
        <v>228</v>
      </c>
      <c r="BT11" s="667"/>
      <c r="BU11" s="667"/>
      <c r="BV11" s="667"/>
      <c r="BW11" s="667"/>
      <c r="BX11" s="667"/>
      <c r="BY11" s="667"/>
      <c r="BZ11" s="667"/>
      <c r="CA11" s="667"/>
      <c r="CB11" s="707"/>
      <c r="CD11" s="708" t="s">
        <v>249</v>
      </c>
      <c r="CE11" s="705"/>
      <c r="CF11" s="705"/>
      <c r="CG11" s="705"/>
      <c r="CH11" s="705"/>
      <c r="CI11" s="705"/>
      <c r="CJ11" s="705"/>
      <c r="CK11" s="705"/>
      <c r="CL11" s="705"/>
      <c r="CM11" s="705"/>
      <c r="CN11" s="705"/>
      <c r="CO11" s="705"/>
      <c r="CP11" s="705"/>
      <c r="CQ11" s="706"/>
      <c r="CR11" s="664">
        <v>217165</v>
      </c>
      <c r="CS11" s="667"/>
      <c r="CT11" s="667"/>
      <c r="CU11" s="667"/>
      <c r="CV11" s="667"/>
      <c r="CW11" s="667"/>
      <c r="CX11" s="667"/>
      <c r="CY11" s="668"/>
      <c r="CZ11" s="726">
        <v>14.3</v>
      </c>
      <c r="DA11" s="726"/>
      <c r="DB11" s="726"/>
      <c r="DC11" s="726"/>
      <c r="DD11" s="672">
        <v>169512</v>
      </c>
      <c r="DE11" s="667"/>
      <c r="DF11" s="667"/>
      <c r="DG11" s="667"/>
      <c r="DH11" s="667"/>
      <c r="DI11" s="667"/>
      <c r="DJ11" s="667"/>
      <c r="DK11" s="667"/>
      <c r="DL11" s="667"/>
      <c r="DM11" s="667"/>
      <c r="DN11" s="667"/>
      <c r="DO11" s="667"/>
      <c r="DP11" s="668"/>
      <c r="DQ11" s="672">
        <v>67129</v>
      </c>
      <c r="DR11" s="667"/>
      <c r="DS11" s="667"/>
      <c r="DT11" s="667"/>
      <c r="DU11" s="667"/>
      <c r="DV11" s="667"/>
      <c r="DW11" s="667"/>
      <c r="DX11" s="667"/>
      <c r="DY11" s="667"/>
      <c r="DZ11" s="667"/>
      <c r="EA11" s="667"/>
      <c r="EB11" s="667"/>
      <c r="EC11" s="707"/>
    </row>
    <row r="12" spans="2:143" ht="11.25" customHeight="1">
      <c r="B12" s="661" t="s">
        <v>250</v>
      </c>
      <c r="C12" s="662"/>
      <c r="D12" s="662"/>
      <c r="E12" s="662"/>
      <c r="F12" s="662"/>
      <c r="G12" s="662"/>
      <c r="H12" s="662"/>
      <c r="I12" s="662"/>
      <c r="J12" s="662"/>
      <c r="K12" s="662"/>
      <c r="L12" s="662"/>
      <c r="M12" s="662"/>
      <c r="N12" s="662"/>
      <c r="O12" s="662"/>
      <c r="P12" s="662"/>
      <c r="Q12" s="663"/>
      <c r="R12" s="664">
        <v>8891</v>
      </c>
      <c r="S12" s="667"/>
      <c r="T12" s="667"/>
      <c r="U12" s="667"/>
      <c r="V12" s="667"/>
      <c r="W12" s="667"/>
      <c r="X12" s="667"/>
      <c r="Y12" s="668"/>
      <c r="Z12" s="726">
        <v>0.5</v>
      </c>
      <c r="AA12" s="726"/>
      <c r="AB12" s="726"/>
      <c r="AC12" s="726"/>
      <c r="AD12" s="727">
        <v>8891</v>
      </c>
      <c r="AE12" s="727"/>
      <c r="AF12" s="727"/>
      <c r="AG12" s="727"/>
      <c r="AH12" s="727"/>
      <c r="AI12" s="727"/>
      <c r="AJ12" s="727"/>
      <c r="AK12" s="727"/>
      <c r="AL12" s="669">
        <v>1.2</v>
      </c>
      <c r="AM12" s="670"/>
      <c r="AN12" s="670"/>
      <c r="AO12" s="728"/>
      <c r="AP12" s="661" t="s">
        <v>251</v>
      </c>
      <c r="AQ12" s="662"/>
      <c r="AR12" s="662"/>
      <c r="AS12" s="662"/>
      <c r="AT12" s="662"/>
      <c r="AU12" s="662"/>
      <c r="AV12" s="662"/>
      <c r="AW12" s="662"/>
      <c r="AX12" s="662"/>
      <c r="AY12" s="662"/>
      <c r="AZ12" s="662"/>
      <c r="BA12" s="662"/>
      <c r="BB12" s="662"/>
      <c r="BC12" s="662"/>
      <c r="BD12" s="662"/>
      <c r="BE12" s="662"/>
      <c r="BF12" s="663"/>
      <c r="BG12" s="664">
        <v>51460</v>
      </c>
      <c r="BH12" s="667"/>
      <c r="BI12" s="667"/>
      <c r="BJ12" s="667"/>
      <c r="BK12" s="667"/>
      <c r="BL12" s="667"/>
      <c r="BM12" s="667"/>
      <c r="BN12" s="668"/>
      <c r="BO12" s="726">
        <v>71</v>
      </c>
      <c r="BP12" s="726"/>
      <c r="BQ12" s="726"/>
      <c r="BR12" s="726"/>
      <c r="BS12" s="672" t="s">
        <v>128</v>
      </c>
      <c r="BT12" s="667"/>
      <c r="BU12" s="667"/>
      <c r="BV12" s="667"/>
      <c r="BW12" s="667"/>
      <c r="BX12" s="667"/>
      <c r="BY12" s="667"/>
      <c r="BZ12" s="667"/>
      <c r="CA12" s="667"/>
      <c r="CB12" s="707"/>
      <c r="CD12" s="708" t="s">
        <v>252</v>
      </c>
      <c r="CE12" s="705"/>
      <c r="CF12" s="705"/>
      <c r="CG12" s="705"/>
      <c r="CH12" s="705"/>
      <c r="CI12" s="705"/>
      <c r="CJ12" s="705"/>
      <c r="CK12" s="705"/>
      <c r="CL12" s="705"/>
      <c r="CM12" s="705"/>
      <c r="CN12" s="705"/>
      <c r="CO12" s="705"/>
      <c r="CP12" s="705"/>
      <c r="CQ12" s="706"/>
      <c r="CR12" s="664">
        <v>41222</v>
      </c>
      <c r="CS12" s="667"/>
      <c r="CT12" s="667"/>
      <c r="CU12" s="667"/>
      <c r="CV12" s="667"/>
      <c r="CW12" s="667"/>
      <c r="CX12" s="667"/>
      <c r="CY12" s="668"/>
      <c r="CZ12" s="726">
        <v>2.7</v>
      </c>
      <c r="DA12" s="726"/>
      <c r="DB12" s="726"/>
      <c r="DC12" s="726"/>
      <c r="DD12" s="672">
        <v>6772</v>
      </c>
      <c r="DE12" s="667"/>
      <c r="DF12" s="667"/>
      <c r="DG12" s="667"/>
      <c r="DH12" s="667"/>
      <c r="DI12" s="667"/>
      <c r="DJ12" s="667"/>
      <c r="DK12" s="667"/>
      <c r="DL12" s="667"/>
      <c r="DM12" s="667"/>
      <c r="DN12" s="667"/>
      <c r="DO12" s="667"/>
      <c r="DP12" s="668"/>
      <c r="DQ12" s="672">
        <v>34303</v>
      </c>
      <c r="DR12" s="667"/>
      <c r="DS12" s="667"/>
      <c r="DT12" s="667"/>
      <c r="DU12" s="667"/>
      <c r="DV12" s="667"/>
      <c r="DW12" s="667"/>
      <c r="DX12" s="667"/>
      <c r="DY12" s="667"/>
      <c r="DZ12" s="667"/>
      <c r="EA12" s="667"/>
      <c r="EB12" s="667"/>
      <c r="EC12" s="707"/>
    </row>
    <row r="13" spans="2:143" ht="11.25" customHeight="1">
      <c r="B13" s="661" t="s">
        <v>253</v>
      </c>
      <c r="C13" s="662"/>
      <c r="D13" s="662"/>
      <c r="E13" s="662"/>
      <c r="F13" s="662"/>
      <c r="G13" s="662"/>
      <c r="H13" s="662"/>
      <c r="I13" s="662"/>
      <c r="J13" s="662"/>
      <c r="K13" s="662"/>
      <c r="L13" s="662"/>
      <c r="M13" s="662"/>
      <c r="N13" s="662"/>
      <c r="O13" s="662"/>
      <c r="P13" s="662"/>
      <c r="Q13" s="663"/>
      <c r="R13" s="664" t="s">
        <v>128</v>
      </c>
      <c r="S13" s="667"/>
      <c r="T13" s="667"/>
      <c r="U13" s="667"/>
      <c r="V13" s="667"/>
      <c r="W13" s="667"/>
      <c r="X13" s="667"/>
      <c r="Y13" s="668"/>
      <c r="Z13" s="726" t="s">
        <v>228</v>
      </c>
      <c r="AA13" s="726"/>
      <c r="AB13" s="726"/>
      <c r="AC13" s="726"/>
      <c r="AD13" s="727" t="s">
        <v>128</v>
      </c>
      <c r="AE13" s="727"/>
      <c r="AF13" s="727"/>
      <c r="AG13" s="727"/>
      <c r="AH13" s="727"/>
      <c r="AI13" s="727"/>
      <c r="AJ13" s="727"/>
      <c r="AK13" s="727"/>
      <c r="AL13" s="669" t="s">
        <v>228</v>
      </c>
      <c r="AM13" s="670"/>
      <c r="AN13" s="670"/>
      <c r="AO13" s="728"/>
      <c r="AP13" s="661" t="s">
        <v>254</v>
      </c>
      <c r="AQ13" s="662"/>
      <c r="AR13" s="662"/>
      <c r="AS13" s="662"/>
      <c r="AT13" s="662"/>
      <c r="AU13" s="662"/>
      <c r="AV13" s="662"/>
      <c r="AW13" s="662"/>
      <c r="AX13" s="662"/>
      <c r="AY13" s="662"/>
      <c r="AZ13" s="662"/>
      <c r="BA13" s="662"/>
      <c r="BB13" s="662"/>
      <c r="BC13" s="662"/>
      <c r="BD13" s="662"/>
      <c r="BE13" s="662"/>
      <c r="BF13" s="663"/>
      <c r="BG13" s="664">
        <v>49164</v>
      </c>
      <c r="BH13" s="667"/>
      <c r="BI13" s="667"/>
      <c r="BJ13" s="667"/>
      <c r="BK13" s="667"/>
      <c r="BL13" s="667"/>
      <c r="BM13" s="667"/>
      <c r="BN13" s="668"/>
      <c r="BO13" s="726">
        <v>67.8</v>
      </c>
      <c r="BP13" s="726"/>
      <c r="BQ13" s="726"/>
      <c r="BR13" s="726"/>
      <c r="BS13" s="672" t="s">
        <v>128</v>
      </c>
      <c r="BT13" s="667"/>
      <c r="BU13" s="667"/>
      <c r="BV13" s="667"/>
      <c r="BW13" s="667"/>
      <c r="BX13" s="667"/>
      <c r="BY13" s="667"/>
      <c r="BZ13" s="667"/>
      <c r="CA13" s="667"/>
      <c r="CB13" s="707"/>
      <c r="CD13" s="708" t="s">
        <v>255</v>
      </c>
      <c r="CE13" s="705"/>
      <c r="CF13" s="705"/>
      <c r="CG13" s="705"/>
      <c r="CH13" s="705"/>
      <c r="CI13" s="705"/>
      <c r="CJ13" s="705"/>
      <c r="CK13" s="705"/>
      <c r="CL13" s="705"/>
      <c r="CM13" s="705"/>
      <c r="CN13" s="705"/>
      <c r="CO13" s="705"/>
      <c r="CP13" s="705"/>
      <c r="CQ13" s="706"/>
      <c r="CR13" s="664">
        <v>198984</v>
      </c>
      <c r="CS13" s="667"/>
      <c r="CT13" s="667"/>
      <c r="CU13" s="667"/>
      <c r="CV13" s="667"/>
      <c r="CW13" s="667"/>
      <c r="CX13" s="667"/>
      <c r="CY13" s="668"/>
      <c r="CZ13" s="726">
        <v>13.1</v>
      </c>
      <c r="DA13" s="726"/>
      <c r="DB13" s="726"/>
      <c r="DC13" s="726"/>
      <c r="DD13" s="672">
        <v>148697</v>
      </c>
      <c r="DE13" s="667"/>
      <c r="DF13" s="667"/>
      <c r="DG13" s="667"/>
      <c r="DH13" s="667"/>
      <c r="DI13" s="667"/>
      <c r="DJ13" s="667"/>
      <c r="DK13" s="667"/>
      <c r="DL13" s="667"/>
      <c r="DM13" s="667"/>
      <c r="DN13" s="667"/>
      <c r="DO13" s="667"/>
      <c r="DP13" s="668"/>
      <c r="DQ13" s="672">
        <v>61158</v>
      </c>
      <c r="DR13" s="667"/>
      <c r="DS13" s="667"/>
      <c r="DT13" s="667"/>
      <c r="DU13" s="667"/>
      <c r="DV13" s="667"/>
      <c r="DW13" s="667"/>
      <c r="DX13" s="667"/>
      <c r="DY13" s="667"/>
      <c r="DZ13" s="667"/>
      <c r="EA13" s="667"/>
      <c r="EB13" s="667"/>
      <c r="EC13" s="707"/>
    </row>
    <row r="14" spans="2:143" ht="11.25" customHeight="1">
      <c r="B14" s="661" t="s">
        <v>256</v>
      </c>
      <c r="C14" s="662"/>
      <c r="D14" s="662"/>
      <c r="E14" s="662"/>
      <c r="F14" s="662"/>
      <c r="G14" s="662"/>
      <c r="H14" s="662"/>
      <c r="I14" s="662"/>
      <c r="J14" s="662"/>
      <c r="K14" s="662"/>
      <c r="L14" s="662"/>
      <c r="M14" s="662"/>
      <c r="N14" s="662"/>
      <c r="O14" s="662"/>
      <c r="P14" s="662"/>
      <c r="Q14" s="663"/>
      <c r="R14" s="664" t="s">
        <v>228</v>
      </c>
      <c r="S14" s="667"/>
      <c r="T14" s="667"/>
      <c r="U14" s="667"/>
      <c r="V14" s="667"/>
      <c r="W14" s="667"/>
      <c r="X14" s="667"/>
      <c r="Y14" s="668"/>
      <c r="Z14" s="726" t="s">
        <v>128</v>
      </c>
      <c r="AA14" s="726"/>
      <c r="AB14" s="726"/>
      <c r="AC14" s="726"/>
      <c r="AD14" s="727" t="s">
        <v>128</v>
      </c>
      <c r="AE14" s="727"/>
      <c r="AF14" s="727"/>
      <c r="AG14" s="727"/>
      <c r="AH14" s="727"/>
      <c r="AI14" s="727"/>
      <c r="AJ14" s="727"/>
      <c r="AK14" s="727"/>
      <c r="AL14" s="669" t="s">
        <v>128</v>
      </c>
      <c r="AM14" s="670"/>
      <c r="AN14" s="670"/>
      <c r="AO14" s="728"/>
      <c r="AP14" s="661" t="s">
        <v>257</v>
      </c>
      <c r="AQ14" s="662"/>
      <c r="AR14" s="662"/>
      <c r="AS14" s="662"/>
      <c r="AT14" s="662"/>
      <c r="AU14" s="662"/>
      <c r="AV14" s="662"/>
      <c r="AW14" s="662"/>
      <c r="AX14" s="662"/>
      <c r="AY14" s="662"/>
      <c r="AZ14" s="662"/>
      <c r="BA14" s="662"/>
      <c r="BB14" s="662"/>
      <c r="BC14" s="662"/>
      <c r="BD14" s="662"/>
      <c r="BE14" s="662"/>
      <c r="BF14" s="663"/>
      <c r="BG14" s="664">
        <v>1714</v>
      </c>
      <c r="BH14" s="667"/>
      <c r="BI14" s="667"/>
      <c r="BJ14" s="667"/>
      <c r="BK14" s="667"/>
      <c r="BL14" s="667"/>
      <c r="BM14" s="667"/>
      <c r="BN14" s="668"/>
      <c r="BO14" s="726">
        <v>2.4</v>
      </c>
      <c r="BP14" s="726"/>
      <c r="BQ14" s="726"/>
      <c r="BR14" s="726"/>
      <c r="BS14" s="672" t="s">
        <v>128</v>
      </c>
      <c r="BT14" s="667"/>
      <c r="BU14" s="667"/>
      <c r="BV14" s="667"/>
      <c r="BW14" s="667"/>
      <c r="BX14" s="667"/>
      <c r="BY14" s="667"/>
      <c r="BZ14" s="667"/>
      <c r="CA14" s="667"/>
      <c r="CB14" s="707"/>
      <c r="CD14" s="708" t="s">
        <v>258</v>
      </c>
      <c r="CE14" s="705"/>
      <c r="CF14" s="705"/>
      <c r="CG14" s="705"/>
      <c r="CH14" s="705"/>
      <c r="CI14" s="705"/>
      <c r="CJ14" s="705"/>
      <c r="CK14" s="705"/>
      <c r="CL14" s="705"/>
      <c r="CM14" s="705"/>
      <c r="CN14" s="705"/>
      <c r="CO14" s="705"/>
      <c r="CP14" s="705"/>
      <c r="CQ14" s="706"/>
      <c r="CR14" s="664">
        <v>89119</v>
      </c>
      <c r="CS14" s="667"/>
      <c r="CT14" s="667"/>
      <c r="CU14" s="667"/>
      <c r="CV14" s="667"/>
      <c r="CW14" s="667"/>
      <c r="CX14" s="667"/>
      <c r="CY14" s="668"/>
      <c r="CZ14" s="726">
        <v>5.9</v>
      </c>
      <c r="DA14" s="726"/>
      <c r="DB14" s="726"/>
      <c r="DC14" s="726"/>
      <c r="DD14" s="672">
        <v>11099</v>
      </c>
      <c r="DE14" s="667"/>
      <c r="DF14" s="667"/>
      <c r="DG14" s="667"/>
      <c r="DH14" s="667"/>
      <c r="DI14" s="667"/>
      <c r="DJ14" s="667"/>
      <c r="DK14" s="667"/>
      <c r="DL14" s="667"/>
      <c r="DM14" s="667"/>
      <c r="DN14" s="667"/>
      <c r="DO14" s="667"/>
      <c r="DP14" s="668"/>
      <c r="DQ14" s="672">
        <v>71411</v>
      </c>
      <c r="DR14" s="667"/>
      <c r="DS14" s="667"/>
      <c r="DT14" s="667"/>
      <c r="DU14" s="667"/>
      <c r="DV14" s="667"/>
      <c r="DW14" s="667"/>
      <c r="DX14" s="667"/>
      <c r="DY14" s="667"/>
      <c r="DZ14" s="667"/>
      <c r="EA14" s="667"/>
      <c r="EB14" s="667"/>
      <c r="EC14" s="707"/>
    </row>
    <row r="15" spans="2:143" ht="11.25" customHeight="1">
      <c r="B15" s="661" t="s">
        <v>259</v>
      </c>
      <c r="C15" s="662"/>
      <c r="D15" s="662"/>
      <c r="E15" s="662"/>
      <c r="F15" s="662"/>
      <c r="G15" s="662"/>
      <c r="H15" s="662"/>
      <c r="I15" s="662"/>
      <c r="J15" s="662"/>
      <c r="K15" s="662"/>
      <c r="L15" s="662"/>
      <c r="M15" s="662"/>
      <c r="N15" s="662"/>
      <c r="O15" s="662"/>
      <c r="P15" s="662"/>
      <c r="Q15" s="663"/>
      <c r="R15" s="664">
        <v>3592</v>
      </c>
      <c r="S15" s="667"/>
      <c r="T15" s="667"/>
      <c r="U15" s="667"/>
      <c r="V15" s="667"/>
      <c r="W15" s="667"/>
      <c r="X15" s="667"/>
      <c r="Y15" s="668"/>
      <c r="Z15" s="726">
        <v>0.2</v>
      </c>
      <c r="AA15" s="726"/>
      <c r="AB15" s="726"/>
      <c r="AC15" s="726"/>
      <c r="AD15" s="727">
        <v>3592</v>
      </c>
      <c r="AE15" s="727"/>
      <c r="AF15" s="727"/>
      <c r="AG15" s="727"/>
      <c r="AH15" s="727"/>
      <c r="AI15" s="727"/>
      <c r="AJ15" s="727"/>
      <c r="AK15" s="727"/>
      <c r="AL15" s="669">
        <v>0.5</v>
      </c>
      <c r="AM15" s="670"/>
      <c r="AN15" s="670"/>
      <c r="AO15" s="728"/>
      <c r="AP15" s="661" t="s">
        <v>260</v>
      </c>
      <c r="AQ15" s="662"/>
      <c r="AR15" s="662"/>
      <c r="AS15" s="662"/>
      <c r="AT15" s="662"/>
      <c r="AU15" s="662"/>
      <c r="AV15" s="662"/>
      <c r="AW15" s="662"/>
      <c r="AX15" s="662"/>
      <c r="AY15" s="662"/>
      <c r="AZ15" s="662"/>
      <c r="BA15" s="662"/>
      <c r="BB15" s="662"/>
      <c r="BC15" s="662"/>
      <c r="BD15" s="662"/>
      <c r="BE15" s="662"/>
      <c r="BF15" s="663"/>
      <c r="BG15" s="664">
        <v>412</v>
      </c>
      <c r="BH15" s="667"/>
      <c r="BI15" s="667"/>
      <c r="BJ15" s="667"/>
      <c r="BK15" s="667"/>
      <c r="BL15" s="667"/>
      <c r="BM15" s="667"/>
      <c r="BN15" s="668"/>
      <c r="BO15" s="726">
        <v>0.6</v>
      </c>
      <c r="BP15" s="726"/>
      <c r="BQ15" s="726"/>
      <c r="BR15" s="726"/>
      <c r="BS15" s="672" t="s">
        <v>128</v>
      </c>
      <c r="BT15" s="667"/>
      <c r="BU15" s="667"/>
      <c r="BV15" s="667"/>
      <c r="BW15" s="667"/>
      <c r="BX15" s="667"/>
      <c r="BY15" s="667"/>
      <c r="BZ15" s="667"/>
      <c r="CA15" s="667"/>
      <c r="CB15" s="707"/>
      <c r="CD15" s="708" t="s">
        <v>261</v>
      </c>
      <c r="CE15" s="705"/>
      <c r="CF15" s="705"/>
      <c r="CG15" s="705"/>
      <c r="CH15" s="705"/>
      <c r="CI15" s="705"/>
      <c r="CJ15" s="705"/>
      <c r="CK15" s="705"/>
      <c r="CL15" s="705"/>
      <c r="CM15" s="705"/>
      <c r="CN15" s="705"/>
      <c r="CO15" s="705"/>
      <c r="CP15" s="705"/>
      <c r="CQ15" s="706"/>
      <c r="CR15" s="664">
        <v>81225</v>
      </c>
      <c r="CS15" s="667"/>
      <c r="CT15" s="667"/>
      <c r="CU15" s="667"/>
      <c r="CV15" s="667"/>
      <c r="CW15" s="667"/>
      <c r="CX15" s="667"/>
      <c r="CY15" s="668"/>
      <c r="CZ15" s="726">
        <v>5.4</v>
      </c>
      <c r="DA15" s="726"/>
      <c r="DB15" s="726"/>
      <c r="DC15" s="726"/>
      <c r="DD15" s="672">
        <v>9627</v>
      </c>
      <c r="DE15" s="667"/>
      <c r="DF15" s="667"/>
      <c r="DG15" s="667"/>
      <c r="DH15" s="667"/>
      <c r="DI15" s="667"/>
      <c r="DJ15" s="667"/>
      <c r="DK15" s="667"/>
      <c r="DL15" s="667"/>
      <c r="DM15" s="667"/>
      <c r="DN15" s="667"/>
      <c r="DO15" s="667"/>
      <c r="DP15" s="668"/>
      <c r="DQ15" s="672">
        <v>77911</v>
      </c>
      <c r="DR15" s="667"/>
      <c r="DS15" s="667"/>
      <c r="DT15" s="667"/>
      <c r="DU15" s="667"/>
      <c r="DV15" s="667"/>
      <c r="DW15" s="667"/>
      <c r="DX15" s="667"/>
      <c r="DY15" s="667"/>
      <c r="DZ15" s="667"/>
      <c r="EA15" s="667"/>
      <c r="EB15" s="667"/>
      <c r="EC15" s="707"/>
    </row>
    <row r="16" spans="2:143" ht="11.25" customHeight="1">
      <c r="B16" s="661" t="s">
        <v>262</v>
      </c>
      <c r="C16" s="662"/>
      <c r="D16" s="662"/>
      <c r="E16" s="662"/>
      <c r="F16" s="662"/>
      <c r="G16" s="662"/>
      <c r="H16" s="662"/>
      <c r="I16" s="662"/>
      <c r="J16" s="662"/>
      <c r="K16" s="662"/>
      <c r="L16" s="662"/>
      <c r="M16" s="662"/>
      <c r="N16" s="662"/>
      <c r="O16" s="662"/>
      <c r="P16" s="662"/>
      <c r="Q16" s="663"/>
      <c r="R16" s="664" t="s">
        <v>136</v>
      </c>
      <c r="S16" s="667"/>
      <c r="T16" s="667"/>
      <c r="U16" s="667"/>
      <c r="V16" s="667"/>
      <c r="W16" s="667"/>
      <c r="X16" s="667"/>
      <c r="Y16" s="668"/>
      <c r="Z16" s="726" t="s">
        <v>228</v>
      </c>
      <c r="AA16" s="726"/>
      <c r="AB16" s="726"/>
      <c r="AC16" s="726"/>
      <c r="AD16" s="727" t="s">
        <v>228</v>
      </c>
      <c r="AE16" s="727"/>
      <c r="AF16" s="727"/>
      <c r="AG16" s="727"/>
      <c r="AH16" s="727"/>
      <c r="AI16" s="727"/>
      <c r="AJ16" s="727"/>
      <c r="AK16" s="727"/>
      <c r="AL16" s="669" t="s">
        <v>128</v>
      </c>
      <c r="AM16" s="670"/>
      <c r="AN16" s="670"/>
      <c r="AO16" s="728"/>
      <c r="AP16" s="661" t="s">
        <v>263</v>
      </c>
      <c r="AQ16" s="662"/>
      <c r="AR16" s="662"/>
      <c r="AS16" s="662"/>
      <c r="AT16" s="662"/>
      <c r="AU16" s="662"/>
      <c r="AV16" s="662"/>
      <c r="AW16" s="662"/>
      <c r="AX16" s="662"/>
      <c r="AY16" s="662"/>
      <c r="AZ16" s="662"/>
      <c r="BA16" s="662"/>
      <c r="BB16" s="662"/>
      <c r="BC16" s="662"/>
      <c r="BD16" s="662"/>
      <c r="BE16" s="662"/>
      <c r="BF16" s="663"/>
      <c r="BG16" s="664" t="s">
        <v>228</v>
      </c>
      <c r="BH16" s="667"/>
      <c r="BI16" s="667"/>
      <c r="BJ16" s="667"/>
      <c r="BK16" s="667"/>
      <c r="BL16" s="667"/>
      <c r="BM16" s="667"/>
      <c r="BN16" s="668"/>
      <c r="BO16" s="726" t="s">
        <v>128</v>
      </c>
      <c r="BP16" s="726"/>
      <c r="BQ16" s="726"/>
      <c r="BR16" s="726"/>
      <c r="BS16" s="672" t="s">
        <v>136</v>
      </c>
      <c r="BT16" s="667"/>
      <c r="BU16" s="667"/>
      <c r="BV16" s="667"/>
      <c r="BW16" s="667"/>
      <c r="BX16" s="667"/>
      <c r="BY16" s="667"/>
      <c r="BZ16" s="667"/>
      <c r="CA16" s="667"/>
      <c r="CB16" s="707"/>
      <c r="CD16" s="708" t="s">
        <v>264</v>
      </c>
      <c r="CE16" s="705"/>
      <c r="CF16" s="705"/>
      <c r="CG16" s="705"/>
      <c r="CH16" s="705"/>
      <c r="CI16" s="705"/>
      <c r="CJ16" s="705"/>
      <c r="CK16" s="705"/>
      <c r="CL16" s="705"/>
      <c r="CM16" s="705"/>
      <c r="CN16" s="705"/>
      <c r="CO16" s="705"/>
      <c r="CP16" s="705"/>
      <c r="CQ16" s="706"/>
      <c r="CR16" s="664">
        <v>87913</v>
      </c>
      <c r="CS16" s="667"/>
      <c r="CT16" s="667"/>
      <c r="CU16" s="667"/>
      <c r="CV16" s="667"/>
      <c r="CW16" s="667"/>
      <c r="CX16" s="667"/>
      <c r="CY16" s="668"/>
      <c r="CZ16" s="726">
        <v>5.8</v>
      </c>
      <c r="DA16" s="726"/>
      <c r="DB16" s="726"/>
      <c r="DC16" s="726"/>
      <c r="DD16" s="672" t="s">
        <v>128</v>
      </c>
      <c r="DE16" s="667"/>
      <c r="DF16" s="667"/>
      <c r="DG16" s="667"/>
      <c r="DH16" s="667"/>
      <c r="DI16" s="667"/>
      <c r="DJ16" s="667"/>
      <c r="DK16" s="667"/>
      <c r="DL16" s="667"/>
      <c r="DM16" s="667"/>
      <c r="DN16" s="667"/>
      <c r="DO16" s="667"/>
      <c r="DP16" s="668"/>
      <c r="DQ16" s="672">
        <v>8112</v>
      </c>
      <c r="DR16" s="667"/>
      <c r="DS16" s="667"/>
      <c r="DT16" s="667"/>
      <c r="DU16" s="667"/>
      <c r="DV16" s="667"/>
      <c r="DW16" s="667"/>
      <c r="DX16" s="667"/>
      <c r="DY16" s="667"/>
      <c r="DZ16" s="667"/>
      <c r="EA16" s="667"/>
      <c r="EB16" s="667"/>
      <c r="EC16" s="707"/>
    </row>
    <row r="17" spans="2:133" ht="11.25" customHeight="1">
      <c r="B17" s="661" t="s">
        <v>265</v>
      </c>
      <c r="C17" s="662"/>
      <c r="D17" s="662"/>
      <c r="E17" s="662"/>
      <c r="F17" s="662"/>
      <c r="G17" s="662"/>
      <c r="H17" s="662"/>
      <c r="I17" s="662"/>
      <c r="J17" s="662"/>
      <c r="K17" s="662"/>
      <c r="L17" s="662"/>
      <c r="M17" s="662"/>
      <c r="N17" s="662"/>
      <c r="O17" s="662"/>
      <c r="P17" s="662"/>
      <c r="Q17" s="663"/>
      <c r="R17" s="664" t="s">
        <v>128</v>
      </c>
      <c r="S17" s="667"/>
      <c r="T17" s="667"/>
      <c r="U17" s="667"/>
      <c r="V17" s="667"/>
      <c r="W17" s="667"/>
      <c r="X17" s="667"/>
      <c r="Y17" s="668"/>
      <c r="Z17" s="726" t="s">
        <v>136</v>
      </c>
      <c r="AA17" s="726"/>
      <c r="AB17" s="726"/>
      <c r="AC17" s="726"/>
      <c r="AD17" s="727" t="s">
        <v>128</v>
      </c>
      <c r="AE17" s="727"/>
      <c r="AF17" s="727"/>
      <c r="AG17" s="727"/>
      <c r="AH17" s="727"/>
      <c r="AI17" s="727"/>
      <c r="AJ17" s="727"/>
      <c r="AK17" s="727"/>
      <c r="AL17" s="669" t="s">
        <v>128</v>
      </c>
      <c r="AM17" s="670"/>
      <c r="AN17" s="670"/>
      <c r="AO17" s="728"/>
      <c r="AP17" s="661" t="s">
        <v>266</v>
      </c>
      <c r="AQ17" s="662"/>
      <c r="AR17" s="662"/>
      <c r="AS17" s="662"/>
      <c r="AT17" s="662"/>
      <c r="AU17" s="662"/>
      <c r="AV17" s="662"/>
      <c r="AW17" s="662"/>
      <c r="AX17" s="662"/>
      <c r="AY17" s="662"/>
      <c r="AZ17" s="662"/>
      <c r="BA17" s="662"/>
      <c r="BB17" s="662"/>
      <c r="BC17" s="662"/>
      <c r="BD17" s="662"/>
      <c r="BE17" s="662"/>
      <c r="BF17" s="663"/>
      <c r="BG17" s="664" t="s">
        <v>228</v>
      </c>
      <c r="BH17" s="667"/>
      <c r="BI17" s="667"/>
      <c r="BJ17" s="667"/>
      <c r="BK17" s="667"/>
      <c r="BL17" s="667"/>
      <c r="BM17" s="667"/>
      <c r="BN17" s="668"/>
      <c r="BO17" s="726" t="s">
        <v>128</v>
      </c>
      <c r="BP17" s="726"/>
      <c r="BQ17" s="726"/>
      <c r="BR17" s="726"/>
      <c r="BS17" s="672" t="s">
        <v>128</v>
      </c>
      <c r="BT17" s="667"/>
      <c r="BU17" s="667"/>
      <c r="BV17" s="667"/>
      <c r="BW17" s="667"/>
      <c r="BX17" s="667"/>
      <c r="BY17" s="667"/>
      <c r="BZ17" s="667"/>
      <c r="CA17" s="667"/>
      <c r="CB17" s="707"/>
      <c r="CD17" s="708" t="s">
        <v>267</v>
      </c>
      <c r="CE17" s="705"/>
      <c r="CF17" s="705"/>
      <c r="CG17" s="705"/>
      <c r="CH17" s="705"/>
      <c r="CI17" s="705"/>
      <c r="CJ17" s="705"/>
      <c r="CK17" s="705"/>
      <c r="CL17" s="705"/>
      <c r="CM17" s="705"/>
      <c r="CN17" s="705"/>
      <c r="CO17" s="705"/>
      <c r="CP17" s="705"/>
      <c r="CQ17" s="706"/>
      <c r="CR17" s="664">
        <v>252146</v>
      </c>
      <c r="CS17" s="667"/>
      <c r="CT17" s="667"/>
      <c r="CU17" s="667"/>
      <c r="CV17" s="667"/>
      <c r="CW17" s="667"/>
      <c r="CX17" s="667"/>
      <c r="CY17" s="668"/>
      <c r="CZ17" s="726">
        <v>16.600000000000001</v>
      </c>
      <c r="DA17" s="726"/>
      <c r="DB17" s="726"/>
      <c r="DC17" s="726"/>
      <c r="DD17" s="672" t="s">
        <v>128</v>
      </c>
      <c r="DE17" s="667"/>
      <c r="DF17" s="667"/>
      <c r="DG17" s="667"/>
      <c r="DH17" s="667"/>
      <c r="DI17" s="667"/>
      <c r="DJ17" s="667"/>
      <c r="DK17" s="667"/>
      <c r="DL17" s="667"/>
      <c r="DM17" s="667"/>
      <c r="DN17" s="667"/>
      <c r="DO17" s="667"/>
      <c r="DP17" s="668"/>
      <c r="DQ17" s="672">
        <v>239450</v>
      </c>
      <c r="DR17" s="667"/>
      <c r="DS17" s="667"/>
      <c r="DT17" s="667"/>
      <c r="DU17" s="667"/>
      <c r="DV17" s="667"/>
      <c r="DW17" s="667"/>
      <c r="DX17" s="667"/>
      <c r="DY17" s="667"/>
      <c r="DZ17" s="667"/>
      <c r="EA17" s="667"/>
      <c r="EB17" s="667"/>
      <c r="EC17" s="707"/>
    </row>
    <row r="18" spans="2:133" ht="11.25" customHeight="1">
      <c r="B18" s="661" t="s">
        <v>268</v>
      </c>
      <c r="C18" s="662"/>
      <c r="D18" s="662"/>
      <c r="E18" s="662"/>
      <c r="F18" s="662"/>
      <c r="G18" s="662"/>
      <c r="H18" s="662"/>
      <c r="I18" s="662"/>
      <c r="J18" s="662"/>
      <c r="K18" s="662"/>
      <c r="L18" s="662"/>
      <c r="M18" s="662"/>
      <c r="N18" s="662"/>
      <c r="O18" s="662"/>
      <c r="P18" s="662"/>
      <c r="Q18" s="663"/>
      <c r="R18" s="664">
        <v>777967</v>
      </c>
      <c r="S18" s="667"/>
      <c r="T18" s="667"/>
      <c r="U18" s="667"/>
      <c r="V18" s="667"/>
      <c r="W18" s="667"/>
      <c r="X18" s="667"/>
      <c r="Y18" s="668"/>
      <c r="Z18" s="726">
        <v>47.7</v>
      </c>
      <c r="AA18" s="726"/>
      <c r="AB18" s="726"/>
      <c r="AC18" s="726"/>
      <c r="AD18" s="727">
        <v>616885</v>
      </c>
      <c r="AE18" s="727"/>
      <c r="AF18" s="727"/>
      <c r="AG18" s="727"/>
      <c r="AH18" s="727"/>
      <c r="AI18" s="727"/>
      <c r="AJ18" s="727"/>
      <c r="AK18" s="727"/>
      <c r="AL18" s="669">
        <v>86.5</v>
      </c>
      <c r="AM18" s="670"/>
      <c r="AN18" s="670"/>
      <c r="AO18" s="728"/>
      <c r="AP18" s="661" t="s">
        <v>269</v>
      </c>
      <c r="AQ18" s="662"/>
      <c r="AR18" s="662"/>
      <c r="AS18" s="662"/>
      <c r="AT18" s="662"/>
      <c r="AU18" s="662"/>
      <c r="AV18" s="662"/>
      <c r="AW18" s="662"/>
      <c r="AX18" s="662"/>
      <c r="AY18" s="662"/>
      <c r="AZ18" s="662"/>
      <c r="BA18" s="662"/>
      <c r="BB18" s="662"/>
      <c r="BC18" s="662"/>
      <c r="BD18" s="662"/>
      <c r="BE18" s="662"/>
      <c r="BF18" s="663"/>
      <c r="BG18" s="664" t="s">
        <v>136</v>
      </c>
      <c r="BH18" s="667"/>
      <c r="BI18" s="667"/>
      <c r="BJ18" s="667"/>
      <c r="BK18" s="667"/>
      <c r="BL18" s="667"/>
      <c r="BM18" s="667"/>
      <c r="BN18" s="668"/>
      <c r="BO18" s="726" t="s">
        <v>128</v>
      </c>
      <c r="BP18" s="726"/>
      <c r="BQ18" s="726"/>
      <c r="BR18" s="726"/>
      <c r="BS18" s="672" t="s">
        <v>228</v>
      </c>
      <c r="BT18" s="667"/>
      <c r="BU18" s="667"/>
      <c r="BV18" s="667"/>
      <c r="BW18" s="667"/>
      <c r="BX18" s="667"/>
      <c r="BY18" s="667"/>
      <c r="BZ18" s="667"/>
      <c r="CA18" s="667"/>
      <c r="CB18" s="707"/>
      <c r="CD18" s="708" t="s">
        <v>270</v>
      </c>
      <c r="CE18" s="705"/>
      <c r="CF18" s="705"/>
      <c r="CG18" s="705"/>
      <c r="CH18" s="705"/>
      <c r="CI18" s="705"/>
      <c r="CJ18" s="705"/>
      <c r="CK18" s="705"/>
      <c r="CL18" s="705"/>
      <c r="CM18" s="705"/>
      <c r="CN18" s="705"/>
      <c r="CO18" s="705"/>
      <c r="CP18" s="705"/>
      <c r="CQ18" s="706"/>
      <c r="CR18" s="664" t="s">
        <v>128</v>
      </c>
      <c r="CS18" s="667"/>
      <c r="CT18" s="667"/>
      <c r="CU18" s="667"/>
      <c r="CV18" s="667"/>
      <c r="CW18" s="667"/>
      <c r="CX18" s="667"/>
      <c r="CY18" s="668"/>
      <c r="CZ18" s="726" t="s">
        <v>228</v>
      </c>
      <c r="DA18" s="726"/>
      <c r="DB18" s="726"/>
      <c r="DC18" s="726"/>
      <c r="DD18" s="672" t="s">
        <v>128</v>
      </c>
      <c r="DE18" s="667"/>
      <c r="DF18" s="667"/>
      <c r="DG18" s="667"/>
      <c r="DH18" s="667"/>
      <c r="DI18" s="667"/>
      <c r="DJ18" s="667"/>
      <c r="DK18" s="667"/>
      <c r="DL18" s="667"/>
      <c r="DM18" s="667"/>
      <c r="DN18" s="667"/>
      <c r="DO18" s="667"/>
      <c r="DP18" s="668"/>
      <c r="DQ18" s="672" t="s">
        <v>136</v>
      </c>
      <c r="DR18" s="667"/>
      <c r="DS18" s="667"/>
      <c r="DT18" s="667"/>
      <c r="DU18" s="667"/>
      <c r="DV18" s="667"/>
      <c r="DW18" s="667"/>
      <c r="DX18" s="667"/>
      <c r="DY18" s="667"/>
      <c r="DZ18" s="667"/>
      <c r="EA18" s="667"/>
      <c r="EB18" s="667"/>
      <c r="EC18" s="707"/>
    </row>
    <row r="19" spans="2:133" ht="11.25" customHeight="1">
      <c r="B19" s="661" t="s">
        <v>271</v>
      </c>
      <c r="C19" s="662"/>
      <c r="D19" s="662"/>
      <c r="E19" s="662"/>
      <c r="F19" s="662"/>
      <c r="G19" s="662"/>
      <c r="H19" s="662"/>
      <c r="I19" s="662"/>
      <c r="J19" s="662"/>
      <c r="K19" s="662"/>
      <c r="L19" s="662"/>
      <c r="M19" s="662"/>
      <c r="N19" s="662"/>
      <c r="O19" s="662"/>
      <c r="P19" s="662"/>
      <c r="Q19" s="663"/>
      <c r="R19" s="664">
        <v>616885</v>
      </c>
      <c r="S19" s="667"/>
      <c r="T19" s="667"/>
      <c r="U19" s="667"/>
      <c r="V19" s="667"/>
      <c r="W19" s="667"/>
      <c r="X19" s="667"/>
      <c r="Y19" s="668"/>
      <c r="Z19" s="726">
        <v>37.799999999999997</v>
      </c>
      <c r="AA19" s="726"/>
      <c r="AB19" s="726"/>
      <c r="AC19" s="726"/>
      <c r="AD19" s="727">
        <v>616885</v>
      </c>
      <c r="AE19" s="727"/>
      <c r="AF19" s="727"/>
      <c r="AG19" s="727"/>
      <c r="AH19" s="727"/>
      <c r="AI19" s="727"/>
      <c r="AJ19" s="727"/>
      <c r="AK19" s="727"/>
      <c r="AL19" s="669">
        <v>86.5</v>
      </c>
      <c r="AM19" s="670"/>
      <c r="AN19" s="670"/>
      <c r="AO19" s="728"/>
      <c r="AP19" s="661" t="s">
        <v>272</v>
      </c>
      <c r="AQ19" s="662"/>
      <c r="AR19" s="662"/>
      <c r="AS19" s="662"/>
      <c r="AT19" s="662"/>
      <c r="AU19" s="662"/>
      <c r="AV19" s="662"/>
      <c r="AW19" s="662"/>
      <c r="AX19" s="662"/>
      <c r="AY19" s="662"/>
      <c r="AZ19" s="662"/>
      <c r="BA19" s="662"/>
      <c r="BB19" s="662"/>
      <c r="BC19" s="662"/>
      <c r="BD19" s="662"/>
      <c r="BE19" s="662"/>
      <c r="BF19" s="663"/>
      <c r="BG19" s="664" t="s">
        <v>128</v>
      </c>
      <c r="BH19" s="667"/>
      <c r="BI19" s="667"/>
      <c r="BJ19" s="667"/>
      <c r="BK19" s="667"/>
      <c r="BL19" s="667"/>
      <c r="BM19" s="667"/>
      <c r="BN19" s="668"/>
      <c r="BO19" s="726" t="s">
        <v>128</v>
      </c>
      <c r="BP19" s="726"/>
      <c r="BQ19" s="726"/>
      <c r="BR19" s="726"/>
      <c r="BS19" s="672" t="s">
        <v>136</v>
      </c>
      <c r="BT19" s="667"/>
      <c r="BU19" s="667"/>
      <c r="BV19" s="667"/>
      <c r="BW19" s="667"/>
      <c r="BX19" s="667"/>
      <c r="BY19" s="667"/>
      <c r="BZ19" s="667"/>
      <c r="CA19" s="667"/>
      <c r="CB19" s="707"/>
      <c r="CD19" s="708" t="s">
        <v>273</v>
      </c>
      <c r="CE19" s="705"/>
      <c r="CF19" s="705"/>
      <c r="CG19" s="705"/>
      <c r="CH19" s="705"/>
      <c r="CI19" s="705"/>
      <c r="CJ19" s="705"/>
      <c r="CK19" s="705"/>
      <c r="CL19" s="705"/>
      <c r="CM19" s="705"/>
      <c r="CN19" s="705"/>
      <c r="CO19" s="705"/>
      <c r="CP19" s="705"/>
      <c r="CQ19" s="706"/>
      <c r="CR19" s="664" t="s">
        <v>228</v>
      </c>
      <c r="CS19" s="667"/>
      <c r="CT19" s="667"/>
      <c r="CU19" s="667"/>
      <c r="CV19" s="667"/>
      <c r="CW19" s="667"/>
      <c r="CX19" s="667"/>
      <c r="CY19" s="668"/>
      <c r="CZ19" s="726" t="s">
        <v>228</v>
      </c>
      <c r="DA19" s="726"/>
      <c r="DB19" s="726"/>
      <c r="DC19" s="726"/>
      <c r="DD19" s="672" t="s">
        <v>228</v>
      </c>
      <c r="DE19" s="667"/>
      <c r="DF19" s="667"/>
      <c r="DG19" s="667"/>
      <c r="DH19" s="667"/>
      <c r="DI19" s="667"/>
      <c r="DJ19" s="667"/>
      <c r="DK19" s="667"/>
      <c r="DL19" s="667"/>
      <c r="DM19" s="667"/>
      <c r="DN19" s="667"/>
      <c r="DO19" s="667"/>
      <c r="DP19" s="668"/>
      <c r="DQ19" s="672" t="s">
        <v>136</v>
      </c>
      <c r="DR19" s="667"/>
      <c r="DS19" s="667"/>
      <c r="DT19" s="667"/>
      <c r="DU19" s="667"/>
      <c r="DV19" s="667"/>
      <c r="DW19" s="667"/>
      <c r="DX19" s="667"/>
      <c r="DY19" s="667"/>
      <c r="DZ19" s="667"/>
      <c r="EA19" s="667"/>
      <c r="EB19" s="667"/>
      <c r="EC19" s="707"/>
    </row>
    <row r="20" spans="2:133" ht="11.25" customHeight="1">
      <c r="B20" s="661" t="s">
        <v>274</v>
      </c>
      <c r="C20" s="662"/>
      <c r="D20" s="662"/>
      <c r="E20" s="662"/>
      <c r="F20" s="662"/>
      <c r="G20" s="662"/>
      <c r="H20" s="662"/>
      <c r="I20" s="662"/>
      <c r="J20" s="662"/>
      <c r="K20" s="662"/>
      <c r="L20" s="662"/>
      <c r="M20" s="662"/>
      <c r="N20" s="662"/>
      <c r="O20" s="662"/>
      <c r="P20" s="662"/>
      <c r="Q20" s="663"/>
      <c r="R20" s="664">
        <v>161082</v>
      </c>
      <c r="S20" s="667"/>
      <c r="T20" s="667"/>
      <c r="U20" s="667"/>
      <c r="V20" s="667"/>
      <c r="W20" s="667"/>
      <c r="X20" s="667"/>
      <c r="Y20" s="668"/>
      <c r="Z20" s="726">
        <v>9.9</v>
      </c>
      <c r="AA20" s="726"/>
      <c r="AB20" s="726"/>
      <c r="AC20" s="726"/>
      <c r="AD20" s="727" t="s">
        <v>128</v>
      </c>
      <c r="AE20" s="727"/>
      <c r="AF20" s="727"/>
      <c r="AG20" s="727"/>
      <c r="AH20" s="727"/>
      <c r="AI20" s="727"/>
      <c r="AJ20" s="727"/>
      <c r="AK20" s="727"/>
      <c r="AL20" s="669" t="s">
        <v>128</v>
      </c>
      <c r="AM20" s="670"/>
      <c r="AN20" s="670"/>
      <c r="AO20" s="728"/>
      <c r="AP20" s="661" t="s">
        <v>275</v>
      </c>
      <c r="AQ20" s="662"/>
      <c r="AR20" s="662"/>
      <c r="AS20" s="662"/>
      <c r="AT20" s="662"/>
      <c r="AU20" s="662"/>
      <c r="AV20" s="662"/>
      <c r="AW20" s="662"/>
      <c r="AX20" s="662"/>
      <c r="AY20" s="662"/>
      <c r="AZ20" s="662"/>
      <c r="BA20" s="662"/>
      <c r="BB20" s="662"/>
      <c r="BC20" s="662"/>
      <c r="BD20" s="662"/>
      <c r="BE20" s="662"/>
      <c r="BF20" s="663"/>
      <c r="BG20" s="664" t="s">
        <v>128</v>
      </c>
      <c r="BH20" s="667"/>
      <c r="BI20" s="667"/>
      <c r="BJ20" s="667"/>
      <c r="BK20" s="667"/>
      <c r="BL20" s="667"/>
      <c r="BM20" s="667"/>
      <c r="BN20" s="668"/>
      <c r="BO20" s="726" t="s">
        <v>136</v>
      </c>
      <c r="BP20" s="726"/>
      <c r="BQ20" s="726"/>
      <c r="BR20" s="726"/>
      <c r="BS20" s="672" t="s">
        <v>228</v>
      </c>
      <c r="BT20" s="667"/>
      <c r="BU20" s="667"/>
      <c r="BV20" s="667"/>
      <c r="BW20" s="667"/>
      <c r="BX20" s="667"/>
      <c r="BY20" s="667"/>
      <c r="BZ20" s="667"/>
      <c r="CA20" s="667"/>
      <c r="CB20" s="707"/>
      <c r="CD20" s="708" t="s">
        <v>276</v>
      </c>
      <c r="CE20" s="705"/>
      <c r="CF20" s="705"/>
      <c r="CG20" s="705"/>
      <c r="CH20" s="705"/>
      <c r="CI20" s="705"/>
      <c r="CJ20" s="705"/>
      <c r="CK20" s="705"/>
      <c r="CL20" s="705"/>
      <c r="CM20" s="705"/>
      <c r="CN20" s="705"/>
      <c r="CO20" s="705"/>
      <c r="CP20" s="705"/>
      <c r="CQ20" s="706"/>
      <c r="CR20" s="664">
        <v>1516303</v>
      </c>
      <c r="CS20" s="667"/>
      <c r="CT20" s="667"/>
      <c r="CU20" s="667"/>
      <c r="CV20" s="667"/>
      <c r="CW20" s="667"/>
      <c r="CX20" s="667"/>
      <c r="CY20" s="668"/>
      <c r="CZ20" s="726">
        <v>100</v>
      </c>
      <c r="DA20" s="726"/>
      <c r="DB20" s="726"/>
      <c r="DC20" s="726"/>
      <c r="DD20" s="672">
        <v>359752</v>
      </c>
      <c r="DE20" s="667"/>
      <c r="DF20" s="667"/>
      <c r="DG20" s="667"/>
      <c r="DH20" s="667"/>
      <c r="DI20" s="667"/>
      <c r="DJ20" s="667"/>
      <c r="DK20" s="667"/>
      <c r="DL20" s="667"/>
      <c r="DM20" s="667"/>
      <c r="DN20" s="667"/>
      <c r="DO20" s="667"/>
      <c r="DP20" s="668"/>
      <c r="DQ20" s="672">
        <v>1034816</v>
      </c>
      <c r="DR20" s="667"/>
      <c r="DS20" s="667"/>
      <c r="DT20" s="667"/>
      <c r="DU20" s="667"/>
      <c r="DV20" s="667"/>
      <c r="DW20" s="667"/>
      <c r="DX20" s="667"/>
      <c r="DY20" s="667"/>
      <c r="DZ20" s="667"/>
      <c r="EA20" s="667"/>
      <c r="EB20" s="667"/>
      <c r="EC20" s="707"/>
    </row>
    <row r="21" spans="2:133" ht="11.25" customHeight="1">
      <c r="B21" s="661" t="s">
        <v>277</v>
      </c>
      <c r="C21" s="662"/>
      <c r="D21" s="662"/>
      <c r="E21" s="662"/>
      <c r="F21" s="662"/>
      <c r="G21" s="662"/>
      <c r="H21" s="662"/>
      <c r="I21" s="662"/>
      <c r="J21" s="662"/>
      <c r="K21" s="662"/>
      <c r="L21" s="662"/>
      <c r="M21" s="662"/>
      <c r="N21" s="662"/>
      <c r="O21" s="662"/>
      <c r="P21" s="662"/>
      <c r="Q21" s="663"/>
      <c r="R21" s="664" t="s">
        <v>128</v>
      </c>
      <c r="S21" s="667"/>
      <c r="T21" s="667"/>
      <c r="U21" s="667"/>
      <c r="V21" s="667"/>
      <c r="W21" s="667"/>
      <c r="X21" s="667"/>
      <c r="Y21" s="668"/>
      <c r="Z21" s="726" t="s">
        <v>128</v>
      </c>
      <c r="AA21" s="726"/>
      <c r="AB21" s="726"/>
      <c r="AC21" s="726"/>
      <c r="AD21" s="727" t="s">
        <v>128</v>
      </c>
      <c r="AE21" s="727"/>
      <c r="AF21" s="727"/>
      <c r="AG21" s="727"/>
      <c r="AH21" s="727"/>
      <c r="AI21" s="727"/>
      <c r="AJ21" s="727"/>
      <c r="AK21" s="727"/>
      <c r="AL21" s="669" t="s">
        <v>128</v>
      </c>
      <c r="AM21" s="670"/>
      <c r="AN21" s="670"/>
      <c r="AO21" s="728"/>
      <c r="AP21" s="772" t="s">
        <v>278</v>
      </c>
      <c r="AQ21" s="779"/>
      <c r="AR21" s="779"/>
      <c r="AS21" s="779"/>
      <c r="AT21" s="779"/>
      <c r="AU21" s="779"/>
      <c r="AV21" s="779"/>
      <c r="AW21" s="779"/>
      <c r="AX21" s="779"/>
      <c r="AY21" s="779"/>
      <c r="AZ21" s="779"/>
      <c r="BA21" s="779"/>
      <c r="BB21" s="779"/>
      <c r="BC21" s="779"/>
      <c r="BD21" s="779"/>
      <c r="BE21" s="779"/>
      <c r="BF21" s="774"/>
      <c r="BG21" s="664" t="s">
        <v>128</v>
      </c>
      <c r="BH21" s="667"/>
      <c r="BI21" s="667"/>
      <c r="BJ21" s="667"/>
      <c r="BK21" s="667"/>
      <c r="BL21" s="667"/>
      <c r="BM21" s="667"/>
      <c r="BN21" s="668"/>
      <c r="BO21" s="726" t="s">
        <v>128</v>
      </c>
      <c r="BP21" s="726"/>
      <c r="BQ21" s="726"/>
      <c r="BR21" s="726"/>
      <c r="BS21" s="672" t="s">
        <v>228</v>
      </c>
      <c r="BT21" s="667"/>
      <c r="BU21" s="667"/>
      <c r="BV21" s="667"/>
      <c r="BW21" s="667"/>
      <c r="BX21" s="667"/>
      <c r="BY21" s="667"/>
      <c r="BZ21" s="667"/>
      <c r="CA21" s="667"/>
      <c r="CB21" s="707"/>
      <c r="CD21" s="784"/>
      <c r="CE21" s="718"/>
      <c r="CF21" s="718"/>
      <c r="CG21" s="718"/>
      <c r="CH21" s="718"/>
      <c r="CI21" s="718"/>
      <c r="CJ21" s="718"/>
      <c r="CK21" s="718"/>
      <c r="CL21" s="718"/>
      <c r="CM21" s="718"/>
      <c r="CN21" s="718"/>
      <c r="CO21" s="718"/>
      <c r="CP21" s="718"/>
      <c r="CQ21" s="719"/>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c r="B22" s="661" t="s">
        <v>279</v>
      </c>
      <c r="C22" s="662"/>
      <c r="D22" s="662"/>
      <c r="E22" s="662"/>
      <c r="F22" s="662"/>
      <c r="G22" s="662"/>
      <c r="H22" s="662"/>
      <c r="I22" s="662"/>
      <c r="J22" s="662"/>
      <c r="K22" s="662"/>
      <c r="L22" s="662"/>
      <c r="M22" s="662"/>
      <c r="N22" s="662"/>
      <c r="O22" s="662"/>
      <c r="P22" s="662"/>
      <c r="Q22" s="663"/>
      <c r="R22" s="664">
        <v>874209</v>
      </c>
      <c r="S22" s="667"/>
      <c r="T22" s="667"/>
      <c r="U22" s="667"/>
      <c r="V22" s="667"/>
      <c r="W22" s="667"/>
      <c r="X22" s="667"/>
      <c r="Y22" s="668"/>
      <c r="Z22" s="726">
        <v>53.6</v>
      </c>
      <c r="AA22" s="726"/>
      <c r="AB22" s="726"/>
      <c r="AC22" s="726"/>
      <c r="AD22" s="727">
        <v>713127</v>
      </c>
      <c r="AE22" s="727"/>
      <c r="AF22" s="727"/>
      <c r="AG22" s="727"/>
      <c r="AH22" s="727"/>
      <c r="AI22" s="727"/>
      <c r="AJ22" s="727"/>
      <c r="AK22" s="727"/>
      <c r="AL22" s="669">
        <v>100</v>
      </c>
      <c r="AM22" s="670"/>
      <c r="AN22" s="670"/>
      <c r="AO22" s="728"/>
      <c r="AP22" s="772" t="s">
        <v>280</v>
      </c>
      <c r="AQ22" s="779"/>
      <c r="AR22" s="779"/>
      <c r="AS22" s="779"/>
      <c r="AT22" s="779"/>
      <c r="AU22" s="779"/>
      <c r="AV22" s="779"/>
      <c r="AW22" s="779"/>
      <c r="AX22" s="779"/>
      <c r="AY22" s="779"/>
      <c r="AZ22" s="779"/>
      <c r="BA22" s="779"/>
      <c r="BB22" s="779"/>
      <c r="BC22" s="779"/>
      <c r="BD22" s="779"/>
      <c r="BE22" s="779"/>
      <c r="BF22" s="774"/>
      <c r="BG22" s="664" t="s">
        <v>228</v>
      </c>
      <c r="BH22" s="667"/>
      <c r="BI22" s="667"/>
      <c r="BJ22" s="667"/>
      <c r="BK22" s="667"/>
      <c r="BL22" s="667"/>
      <c r="BM22" s="667"/>
      <c r="BN22" s="668"/>
      <c r="BO22" s="726" t="s">
        <v>128</v>
      </c>
      <c r="BP22" s="726"/>
      <c r="BQ22" s="726"/>
      <c r="BR22" s="726"/>
      <c r="BS22" s="672" t="s">
        <v>128</v>
      </c>
      <c r="BT22" s="667"/>
      <c r="BU22" s="667"/>
      <c r="BV22" s="667"/>
      <c r="BW22" s="667"/>
      <c r="BX22" s="667"/>
      <c r="BY22" s="667"/>
      <c r="BZ22" s="667"/>
      <c r="CA22" s="667"/>
      <c r="CB22" s="707"/>
      <c r="CD22" s="781" t="s">
        <v>281</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c r="B23" s="661" t="s">
        <v>282</v>
      </c>
      <c r="C23" s="662"/>
      <c r="D23" s="662"/>
      <c r="E23" s="662"/>
      <c r="F23" s="662"/>
      <c r="G23" s="662"/>
      <c r="H23" s="662"/>
      <c r="I23" s="662"/>
      <c r="J23" s="662"/>
      <c r="K23" s="662"/>
      <c r="L23" s="662"/>
      <c r="M23" s="662"/>
      <c r="N23" s="662"/>
      <c r="O23" s="662"/>
      <c r="P23" s="662"/>
      <c r="Q23" s="663"/>
      <c r="R23" s="664" t="s">
        <v>136</v>
      </c>
      <c r="S23" s="667"/>
      <c r="T23" s="667"/>
      <c r="U23" s="667"/>
      <c r="V23" s="667"/>
      <c r="W23" s="667"/>
      <c r="X23" s="667"/>
      <c r="Y23" s="668"/>
      <c r="Z23" s="726" t="s">
        <v>128</v>
      </c>
      <c r="AA23" s="726"/>
      <c r="AB23" s="726"/>
      <c r="AC23" s="726"/>
      <c r="AD23" s="727" t="s">
        <v>128</v>
      </c>
      <c r="AE23" s="727"/>
      <c r="AF23" s="727"/>
      <c r="AG23" s="727"/>
      <c r="AH23" s="727"/>
      <c r="AI23" s="727"/>
      <c r="AJ23" s="727"/>
      <c r="AK23" s="727"/>
      <c r="AL23" s="669" t="s">
        <v>136</v>
      </c>
      <c r="AM23" s="670"/>
      <c r="AN23" s="670"/>
      <c r="AO23" s="728"/>
      <c r="AP23" s="772" t="s">
        <v>283</v>
      </c>
      <c r="AQ23" s="779"/>
      <c r="AR23" s="779"/>
      <c r="AS23" s="779"/>
      <c r="AT23" s="779"/>
      <c r="AU23" s="779"/>
      <c r="AV23" s="779"/>
      <c r="AW23" s="779"/>
      <c r="AX23" s="779"/>
      <c r="AY23" s="779"/>
      <c r="AZ23" s="779"/>
      <c r="BA23" s="779"/>
      <c r="BB23" s="779"/>
      <c r="BC23" s="779"/>
      <c r="BD23" s="779"/>
      <c r="BE23" s="779"/>
      <c r="BF23" s="774"/>
      <c r="BG23" s="664" t="s">
        <v>228</v>
      </c>
      <c r="BH23" s="667"/>
      <c r="BI23" s="667"/>
      <c r="BJ23" s="667"/>
      <c r="BK23" s="667"/>
      <c r="BL23" s="667"/>
      <c r="BM23" s="667"/>
      <c r="BN23" s="668"/>
      <c r="BO23" s="726" t="s">
        <v>228</v>
      </c>
      <c r="BP23" s="726"/>
      <c r="BQ23" s="726"/>
      <c r="BR23" s="726"/>
      <c r="BS23" s="672" t="s">
        <v>136</v>
      </c>
      <c r="BT23" s="667"/>
      <c r="BU23" s="667"/>
      <c r="BV23" s="667"/>
      <c r="BW23" s="667"/>
      <c r="BX23" s="667"/>
      <c r="BY23" s="667"/>
      <c r="BZ23" s="667"/>
      <c r="CA23" s="667"/>
      <c r="CB23" s="707"/>
      <c r="CD23" s="781" t="s">
        <v>222</v>
      </c>
      <c r="CE23" s="782"/>
      <c r="CF23" s="782"/>
      <c r="CG23" s="782"/>
      <c r="CH23" s="782"/>
      <c r="CI23" s="782"/>
      <c r="CJ23" s="782"/>
      <c r="CK23" s="782"/>
      <c r="CL23" s="782"/>
      <c r="CM23" s="782"/>
      <c r="CN23" s="782"/>
      <c r="CO23" s="782"/>
      <c r="CP23" s="782"/>
      <c r="CQ23" s="783"/>
      <c r="CR23" s="781" t="s">
        <v>284</v>
      </c>
      <c r="CS23" s="782"/>
      <c r="CT23" s="782"/>
      <c r="CU23" s="782"/>
      <c r="CV23" s="782"/>
      <c r="CW23" s="782"/>
      <c r="CX23" s="782"/>
      <c r="CY23" s="783"/>
      <c r="CZ23" s="781" t="s">
        <v>285</v>
      </c>
      <c r="DA23" s="782"/>
      <c r="DB23" s="782"/>
      <c r="DC23" s="783"/>
      <c r="DD23" s="781" t="s">
        <v>286</v>
      </c>
      <c r="DE23" s="782"/>
      <c r="DF23" s="782"/>
      <c r="DG23" s="782"/>
      <c r="DH23" s="782"/>
      <c r="DI23" s="782"/>
      <c r="DJ23" s="782"/>
      <c r="DK23" s="783"/>
      <c r="DL23" s="790" t="s">
        <v>287</v>
      </c>
      <c r="DM23" s="791"/>
      <c r="DN23" s="791"/>
      <c r="DO23" s="791"/>
      <c r="DP23" s="791"/>
      <c r="DQ23" s="791"/>
      <c r="DR23" s="791"/>
      <c r="DS23" s="791"/>
      <c r="DT23" s="791"/>
      <c r="DU23" s="791"/>
      <c r="DV23" s="792"/>
      <c r="DW23" s="781" t="s">
        <v>288</v>
      </c>
      <c r="DX23" s="782"/>
      <c r="DY23" s="782"/>
      <c r="DZ23" s="782"/>
      <c r="EA23" s="782"/>
      <c r="EB23" s="782"/>
      <c r="EC23" s="783"/>
    </row>
    <row r="24" spans="2:133" ht="11.25" customHeight="1">
      <c r="B24" s="661" t="s">
        <v>289</v>
      </c>
      <c r="C24" s="662"/>
      <c r="D24" s="662"/>
      <c r="E24" s="662"/>
      <c r="F24" s="662"/>
      <c r="G24" s="662"/>
      <c r="H24" s="662"/>
      <c r="I24" s="662"/>
      <c r="J24" s="662"/>
      <c r="K24" s="662"/>
      <c r="L24" s="662"/>
      <c r="M24" s="662"/>
      <c r="N24" s="662"/>
      <c r="O24" s="662"/>
      <c r="P24" s="662"/>
      <c r="Q24" s="663"/>
      <c r="R24" s="664">
        <v>3646</v>
      </c>
      <c r="S24" s="667"/>
      <c r="T24" s="667"/>
      <c r="U24" s="667"/>
      <c r="V24" s="667"/>
      <c r="W24" s="667"/>
      <c r="X24" s="667"/>
      <c r="Y24" s="668"/>
      <c r="Z24" s="726">
        <v>0.2</v>
      </c>
      <c r="AA24" s="726"/>
      <c r="AB24" s="726"/>
      <c r="AC24" s="726"/>
      <c r="AD24" s="727" t="s">
        <v>128</v>
      </c>
      <c r="AE24" s="727"/>
      <c r="AF24" s="727"/>
      <c r="AG24" s="727"/>
      <c r="AH24" s="727"/>
      <c r="AI24" s="727"/>
      <c r="AJ24" s="727"/>
      <c r="AK24" s="727"/>
      <c r="AL24" s="669" t="s">
        <v>136</v>
      </c>
      <c r="AM24" s="670"/>
      <c r="AN24" s="670"/>
      <c r="AO24" s="728"/>
      <c r="AP24" s="772" t="s">
        <v>290</v>
      </c>
      <c r="AQ24" s="779"/>
      <c r="AR24" s="779"/>
      <c r="AS24" s="779"/>
      <c r="AT24" s="779"/>
      <c r="AU24" s="779"/>
      <c r="AV24" s="779"/>
      <c r="AW24" s="779"/>
      <c r="AX24" s="779"/>
      <c r="AY24" s="779"/>
      <c r="AZ24" s="779"/>
      <c r="BA24" s="779"/>
      <c r="BB24" s="779"/>
      <c r="BC24" s="779"/>
      <c r="BD24" s="779"/>
      <c r="BE24" s="779"/>
      <c r="BF24" s="774"/>
      <c r="BG24" s="664" t="s">
        <v>228</v>
      </c>
      <c r="BH24" s="667"/>
      <c r="BI24" s="667"/>
      <c r="BJ24" s="667"/>
      <c r="BK24" s="667"/>
      <c r="BL24" s="667"/>
      <c r="BM24" s="667"/>
      <c r="BN24" s="668"/>
      <c r="BO24" s="726" t="s">
        <v>128</v>
      </c>
      <c r="BP24" s="726"/>
      <c r="BQ24" s="726"/>
      <c r="BR24" s="726"/>
      <c r="BS24" s="672" t="s">
        <v>228</v>
      </c>
      <c r="BT24" s="667"/>
      <c r="BU24" s="667"/>
      <c r="BV24" s="667"/>
      <c r="BW24" s="667"/>
      <c r="BX24" s="667"/>
      <c r="BY24" s="667"/>
      <c r="BZ24" s="667"/>
      <c r="CA24" s="667"/>
      <c r="CB24" s="707"/>
      <c r="CD24" s="735" t="s">
        <v>291</v>
      </c>
      <c r="CE24" s="736"/>
      <c r="CF24" s="736"/>
      <c r="CG24" s="736"/>
      <c r="CH24" s="736"/>
      <c r="CI24" s="736"/>
      <c r="CJ24" s="736"/>
      <c r="CK24" s="736"/>
      <c r="CL24" s="736"/>
      <c r="CM24" s="736"/>
      <c r="CN24" s="736"/>
      <c r="CO24" s="736"/>
      <c r="CP24" s="736"/>
      <c r="CQ24" s="737"/>
      <c r="CR24" s="729">
        <v>540593</v>
      </c>
      <c r="CS24" s="730"/>
      <c r="CT24" s="730"/>
      <c r="CU24" s="730"/>
      <c r="CV24" s="730"/>
      <c r="CW24" s="730"/>
      <c r="CX24" s="730"/>
      <c r="CY24" s="776"/>
      <c r="CZ24" s="777">
        <v>35.700000000000003</v>
      </c>
      <c r="DA24" s="746"/>
      <c r="DB24" s="746"/>
      <c r="DC24" s="780"/>
      <c r="DD24" s="775">
        <v>519034</v>
      </c>
      <c r="DE24" s="730"/>
      <c r="DF24" s="730"/>
      <c r="DG24" s="730"/>
      <c r="DH24" s="730"/>
      <c r="DI24" s="730"/>
      <c r="DJ24" s="730"/>
      <c r="DK24" s="776"/>
      <c r="DL24" s="775">
        <v>511155</v>
      </c>
      <c r="DM24" s="730"/>
      <c r="DN24" s="730"/>
      <c r="DO24" s="730"/>
      <c r="DP24" s="730"/>
      <c r="DQ24" s="730"/>
      <c r="DR24" s="730"/>
      <c r="DS24" s="730"/>
      <c r="DT24" s="730"/>
      <c r="DU24" s="730"/>
      <c r="DV24" s="776"/>
      <c r="DW24" s="777">
        <v>69.2</v>
      </c>
      <c r="DX24" s="746"/>
      <c r="DY24" s="746"/>
      <c r="DZ24" s="746"/>
      <c r="EA24" s="746"/>
      <c r="EB24" s="746"/>
      <c r="EC24" s="778"/>
    </row>
    <row r="25" spans="2:133" ht="11.25" customHeight="1">
      <c r="B25" s="661" t="s">
        <v>292</v>
      </c>
      <c r="C25" s="662"/>
      <c r="D25" s="662"/>
      <c r="E25" s="662"/>
      <c r="F25" s="662"/>
      <c r="G25" s="662"/>
      <c r="H25" s="662"/>
      <c r="I25" s="662"/>
      <c r="J25" s="662"/>
      <c r="K25" s="662"/>
      <c r="L25" s="662"/>
      <c r="M25" s="662"/>
      <c r="N25" s="662"/>
      <c r="O25" s="662"/>
      <c r="P25" s="662"/>
      <c r="Q25" s="663"/>
      <c r="R25" s="664">
        <v>17204</v>
      </c>
      <c r="S25" s="667"/>
      <c r="T25" s="667"/>
      <c r="U25" s="667"/>
      <c r="V25" s="667"/>
      <c r="W25" s="667"/>
      <c r="X25" s="667"/>
      <c r="Y25" s="668"/>
      <c r="Z25" s="726">
        <v>1.1000000000000001</v>
      </c>
      <c r="AA25" s="726"/>
      <c r="AB25" s="726"/>
      <c r="AC25" s="726"/>
      <c r="AD25" s="727" t="s">
        <v>128</v>
      </c>
      <c r="AE25" s="727"/>
      <c r="AF25" s="727"/>
      <c r="AG25" s="727"/>
      <c r="AH25" s="727"/>
      <c r="AI25" s="727"/>
      <c r="AJ25" s="727"/>
      <c r="AK25" s="727"/>
      <c r="AL25" s="669" t="s">
        <v>228</v>
      </c>
      <c r="AM25" s="670"/>
      <c r="AN25" s="670"/>
      <c r="AO25" s="728"/>
      <c r="AP25" s="772" t="s">
        <v>293</v>
      </c>
      <c r="AQ25" s="779"/>
      <c r="AR25" s="779"/>
      <c r="AS25" s="779"/>
      <c r="AT25" s="779"/>
      <c r="AU25" s="779"/>
      <c r="AV25" s="779"/>
      <c r="AW25" s="779"/>
      <c r="AX25" s="779"/>
      <c r="AY25" s="779"/>
      <c r="AZ25" s="779"/>
      <c r="BA25" s="779"/>
      <c r="BB25" s="779"/>
      <c r="BC25" s="779"/>
      <c r="BD25" s="779"/>
      <c r="BE25" s="779"/>
      <c r="BF25" s="774"/>
      <c r="BG25" s="664" t="s">
        <v>128</v>
      </c>
      <c r="BH25" s="667"/>
      <c r="BI25" s="667"/>
      <c r="BJ25" s="667"/>
      <c r="BK25" s="667"/>
      <c r="BL25" s="667"/>
      <c r="BM25" s="667"/>
      <c r="BN25" s="668"/>
      <c r="BO25" s="726" t="s">
        <v>136</v>
      </c>
      <c r="BP25" s="726"/>
      <c r="BQ25" s="726"/>
      <c r="BR25" s="726"/>
      <c r="BS25" s="672" t="s">
        <v>136</v>
      </c>
      <c r="BT25" s="667"/>
      <c r="BU25" s="667"/>
      <c r="BV25" s="667"/>
      <c r="BW25" s="667"/>
      <c r="BX25" s="667"/>
      <c r="BY25" s="667"/>
      <c r="BZ25" s="667"/>
      <c r="CA25" s="667"/>
      <c r="CB25" s="707"/>
      <c r="CD25" s="708" t="s">
        <v>294</v>
      </c>
      <c r="CE25" s="705"/>
      <c r="CF25" s="705"/>
      <c r="CG25" s="705"/>
      <c r="CH25" s="705"/>
      <c r="CI25" s="705"/>
      <c r="CJ25" s="705"/>
      <c r="CK25" s="705"/>
      <c r="CL25" s="705"/>
      <c r="CM25" s="705"/>
      <c r="CN25" s="705"/>
      <c r="CO25" s="705"/>
      <c r="CP25" s="705"/>
      <c r="CQ25" s="706"/>
      <c r="CR25" s="664">
        <v>276612</v>
      </c>
      <c r="CS25" s="665"/>
      <c r="CT25" s="665"/>
      <c r="CU25" s="665"/>
      <c r="CV25" s="665"/>
      <c r="CW25" s="665"/>
      <c r="CX25" s="665"/>
      <c r="CY25" s="666"/>
      <c r="CZ25" s="669">
        <v>18.2</v>
      </c>
      <c r="DA25" s="698"/>
      <c r="DB25" s="698"/>
      <c r="DC25" s="699"/>
      <c r="DD25" s="672">
        <v>272494</v>
      </c>
      <c r="DE25" s="665"/>
      <c r="DF25" s="665"/>
      <c r="DG25" s="665"/>
      <c r="DH25" s="665"/>
      <c r="DI25" s="665"/>
      <c r="DJ25" s="665"/>
      <c r="DK25" s="666"/>
      <c r="DL25" s="672">
        <v>265093</v>
      </c>
      <c r="DM25" s="665"/>
      <c r="DN25" s="665"/>
      <c r="DO25" s="665"/>
      <c r="DP25" s="665"/>
      <c r="DQ25" s="665"/>
      <c r="DR25" s="665"/>
      <c r="DS25" s="665"/>
      <c r="DT25" s="665"/>
      <c r="DU25" s="665"/>
      <c r="DV25" s="666"/>
      <c r="DW25" s="669">
        <v>35.9</v>
      </c>
      <c r="DX25" s="698"/>
      <c r="DY25" s="698"/>
      <c r="DZ25" s="698"/>
      <c r="EA25" s="698"/>
      <c r="EB25" s="698"/>
      <c r="EC25" s="700"/>
    </row>
    <row r="26" spans="2:133" ht="11.25" customHeight="1">
      <c r="B26" s="661" t="s">
        <v>295</v>
      </c>
      <c r="C26" s="662"/>
      <c r="D26" s="662"/>
      <c r="E26" s="662"/>
      <c r="F26" s="662"/>
      <c r="G26" s="662"/>
      <c r="H26" s="662"/>
      <c r="I26" s="662"/>
      <c r="J26" s="662"/>
      <c r="K26" s="662"/>
      <c r="L26" s="662"/>
      <c r="M26" s="662"/>
      <c r="N26" s="662"/>
      <c r="O26" s="662"/>
      <c r="P26" s="662"/>
      <c r="Q26" s="663"/>
      <c r="R26" s="664">
        <v>1819</v>
      </c>
      <c r="S26" s="667"/>
      <c r="T26" s="667"/>
      <c r="U26" s="667"/>
      <c r="V26" s="667"/>
      <c r="W26" s="667"/>
      <c r="X26" s="667"/>
      <c r="Y26" s="668"/>
      <c r="Z26" s="726">
        <v>0.1</v>
      </c>
      <c r="AA26" s="726"/>
      <c r="AB26" s="726"/>
      <c r="AC26" s="726"/>
      <c r="AD26" s="727" t="s">
        <v>128</v>
      </c>
      <c r="AE26" s="727"/>
      <c r="AF26" s="727"/>
      <c r="AG26" s="727"/>
      <c r="AH26" s="727"/>
      <c r="AI26" s="727"/>
      <c r="AJ26" s="727"/>
      <c r="AK26" s="727"/>
      <c r="AL26" s="669" t="s">
        <v>128</v>
      </c>
      <c r="AM26" s="670"/>
      <c r="AN26" s="670"/>
      <c r="AO26" s="728"/>
      <c r="AP26" s="772" t="s">
        <v>296</v>
      </c>
      <c r="AQ26" s="773"/>
      <c r="AR26" s="773"/>
      <c r="AS26" s="773"/>
      <c r="AT26" s="773"/>
      <c r="AU26" s="773"/>
      <c r="AV26" s="773"/>
      <c r="AW26" s="773"/>
      <c r="AX26" s="773"/>
      <c r="AY26" s="773"/>
      <c r="AZ26" s="773"/>
      <c r="BA26" s="773"/>
      <c r="BB26" s="773"/>
      <c r="BC26" s="773"/>
      <c r="BD26" s="773"/>
      <c r="BE26" s="773"/>
      <c r="BF26" s="774"/>
      <c r="BG26" s="664" t="s">
        <v>128</v>
      </c>
      <c r="BH26" s="667"/>
      <c r="BI26" s="667"/>
      <c r="BJ26" s="667"/>
      <c r="BK26" s="667"/>
      <c r="BL26" s="667"/>
      <c r="BM26" s="667"/>
      <c r="BN26" s="668"/>
      <c r="BO26" s="726" t="s">
        <v>228</v>
      </c>
      <c r="BP26" s="726"/>
      <c r="BQ26" s="726"/>
      <c r="BR26" s="726"/>
      <c r="BS26" s="672" t="s">
        <v>228</v>
      </c>
      <c r="BT26" s="667"/>
      <c r="BU26" s="667"/>
      <c r="BV26" s="667"/>
      <c r="BW26" s="667"/>
      <c r="BX26" s="667"/>
      <c r="BY26" s="667"/>
      <c r="BZ26" s="667"/>
      <c r="CA26" s="667"/>
      <c r="CB26" s="707"/>
      <c r="CD26" s="708" t="s">
        <v>297</v>
      </c>
      <c r="CE26" s="705"/>
      <c r="CF26" s="705"/>
      <c r="CG26" s="705"/>
      <c r="CH26" s="705"/>
      <c r="CI26" s="705"/>
      <c r="CJ26" s="705"/>
      <c r="CK26" s="705"/>
      <c r="CL26" s="705"/>
      <c r="CM26" s="705"/>
      <c r="CN26" s="705"/>
      <c r="CO26" s="705"/>
      <c r="CP26" s="705"/>
      <c r="CQ26" s="706"/>
      <c r="CR26" s="664">
        <v>157196</v>
      </c>
      <c r="CS26" s="667"/>
      <c r="CT26" s="667"/>
      <c r="CU26" s="667"/>
      <c r="CV26" s="667"/>
      <c r="CW26" s="667"/>
      <c r="CX26" s="667"/>
      <c r="CY26" s="668"/>
      <c r="CZ26" s="669">
        <v>10.4</v>
      </c>
      <c r="DA26" s="698"/>
      <c r="DB26" s="698"/>
      <c r="DC26" s="699"/>
      <c r="DD26" s="672">
        <v>153153</v>
      </c>
      <c r="DE26" s="667"/>
      <c r="DF26" s="667"/>
      <c r="DG26" s="667"/>
      <c r="DH26" s="667"/>
      <c r="DI26" s="667"/>
      <c r="DJ26" s="667"/>
      <c r="DK26" s="668"/>
      <c r="DL26" s="672" t="s">
        <v>228</v>
      </c>
      <c r="DM26" s="667"/>
      <c r="DN26" s="667"/>
      <c r="DO26" s="667"/>
      <c r="DP26" s="667"/>
      <c r="DQ26" s="667"/>
      <c r="DR26" s="667"/>
      <c r="DS26" s="667"/>
      <c r="DT26" s="667"/>
      <c r="DU26" s="667"/>
      <c r="DV26" s="668"/>
      <c r="DW26" s="669" t="s">
        <v>228</v>
      </c>
      <c r="DX26" s="698"/>
      <c r="DY26" s="698"/>
      <c r="DZ26" s="698"/>
      <c r="EA26" s="698"/>
      <c r="EB26" s="698"/>
      <c r="EC26" s="700"/>
    </row>
    <row r="27" spans="2:133" ht="11.25" customHeight="1">
      <c r="B27" s="661" t="s">
        <v>298</v>
      </c>
      <c r="C27" s="662"/>
      <c r="D27" s="662"/>
      <c r="E27" s="662"/>
      <c r="F27" s="662"/>
      <c r="G27" s="662"/>
      <c r="H27" s="662"/>
      <c r="I27" s="662"/>
      <c r="J27" s="662"/>
      <c r="K27" s="662"/>
      <c r="L27" s="662"/>
      <c r="M27" s="662"/>
      <c r="N27" s="662"/>
      <c r="O27" s="662"/>
      <c r="P27" s="662"/>
      <c r="Q27" s="663"/>
      <c r="R27" s="664">
        <v>98248</v>
      </c>
      <c r="S27" s="667"/>
      <c r="T27" s="667"/>
      <c r="U27" s="667"/>
      <c r="V27" s="667"/>
      <c r="W27" s="667"/>
      <c r="X27" s="667"/>
      <c r="Y27" s="668"/>
      <c r="Z27" s="726">
        <v>6</v>
      </c>
      <c r="AA27" s="726"/>
      <c r="AB27" s="726"/>
      <c r="AC27" s="726"/>
      <c r="AD27" s="727" t="s">
        <v>128</v>
      </c>
      <c r="AE27" s="727"/>
      <c r="AF27" s="727"/>
      <c r="AG27" s="727"/>
      <c r="AH27" s="727"/>
      <c r="AI27" s="727"/>
      <c r="AJ27" s="727"/>
      <c r="AK27" s="727"/>
      <c r="AL27" s="669" t="s">
        <v>128</v>
      </c>
      <c r="AM27" s="670"/>
      <c r="AN27" s="670"/>
      <c r="AO27" s="728"/>
      <c r="AP27" s="661" t="s">
        <v>299</v>
      </c>
      <c r="AQ27" s="662"/>
      <c r="AR27" s="662"/>
      <c r="AS27" s="662"/>
      <c r="AT27" s="662"/>
      <c r="AU27" s="662"/>
      <c r="AV27" s="662"/>
      <c r="AW27" s="662"/>
      <c r="AX27" s="662"/>
      <c r="AY27" s="662"/>
      <c r="AZ27" s="662"/>
      <c r="BA27" s="662"/>
      <c r="BB27" s="662"/>
      <c r="BC27" s="662"/>
      <c r="BD27" s="662"/>
      <c r="BE27" s="662"/>
      <c r="BF27" s="663"/>
      <c r="BG27" s="664">
        <v>72525</v>
      </c>
      <c r="BH27" s="667"/>
      <c r="BI27" s="667"/>
      <c r="BJ27" s="667"/>
      <c r="BK27" s="667"/>
      <c r="BL27" s="667"/>
      <c r="BM27" s="667"/>
      <c r="BN27" s="668"/>
      <c r="BO27" s="726">
        <v>100</v>
      </c>
      <c r="BP27" s="726"/>
      <c r="BQ27" s="726"/>
      <c r="BR27" s="726"/>
      <c r="BS27" s="672" t="s">
        <v>128</v>
      </c>
      <c r="BT27" s="667"/>
      <c r="BU27" s="667"/>
      <c r="BV27" s="667"/>
      <c r="BW27" s="667"/>
      <c r="BX27" s="667"/>
      <c r="BY27" s="667"/>
      <c r="BZ27" s="667"/>
      <c r="CA27" s="667"/>
      <c r="CB27" s="707"/>
      <c r="CD27" s="708" t="s">
        <v>300</v>
      </c>
      <c r="CE27" s="705"/>
      <c r="CF27" s="705"/>
      <c r="CG27" s="705"/>
      <c r="CH27" s="705"/>
      <c r="CI27" s="705"/>
      <c r="CJ27" s="705"/>
      <c r="CK27" s="705"/>
      <c r="CL27" s="705"/>
      <c r="CM27" s="705"/>
      <c r="CN27" s="705"/>
      <c r="CO27" s="705"/>
      <c r="CP27" s="705"/>
      <c r="CQ27" s="706"/>
      <c r="CR27" s="664">
        <v>11835</v>
      </c>
      <c r="CS27" s="665"/>
      <c r="CT27" s="665"/>
      <c r="CU27" s="665"/>
      <c r="CV27" s="665"/>
      <c r="CW27" s="665"/>
      <c r="CX27" s="665"/>
      <c r="CY27" s="666"/>
      <c r="CZ27" s="669">
        <v>0.8</v>
      </c>
      <c r="DA27" s="698"/>
      <c r="DB27" s="698"/>
      <c r="DC27" s="699"/>
      <c r="DD27" s="672">
        <v>7090</v>
      </c>
      <c r="DE27" s="665"/>
      <c r="DF27" s="665"/>
      <c r="DG27" s="665"/>
      <c r="DH27" s="665"/>
      <c r="DI27" s="665"/>
      <c r="DJ27" s="665"/>
      <c r="DK27" s="666"/>
      <c r="DL27" s="672">
        <v>6612</v>
      </c>
      <c r="DM27" s="665"/>
      <c r="DN27" s="665"/>
      <c r="DO27" s="665"/>
      <c r="DP27" s="665"/>
      <c r="DQ27" s="665"/>
      <c r="DR27" s="665"/>
      <c r="DS27" s="665"/>
      <c r="DT27" s="665"/>
      <c r="DU27" s="665"/>
      <c r="DV27" s="666"/>
      <c r="DW27" s="669">
        <v>0.9</v>
      </c>
      <c r="DX27" s="698"/>
      <c r="DY27" s="698"/>
      <c r="DZ27" s="698"/>
      <c r="EA27" s="698"/>
      <c r="EB27" s="698"/>
      <c r="EC27" s="700"/>
    </row>
    <row r="28" spans="2:133" ht="11.25" customHeight="1">
      <c r="B28" s="769" t="s">
        <v>301</v>
      </c>
      <c r="C28" s="770"/>
      <c r="D28" s="770"/>
      <c r="E28" s="770"/>
      <c r="F28" s="770"/>
      <c r="G28" s="770"/>
      <c r="H28" s="770"/>
      <c r="I28" s="770"/>
      <c r="J28" s="770"/>
      <c r="K28" s="770"/>
      <c r="L28" s="770"/>
      <c r="M28" s="770"/>
      <c r="N28" s="770"/>
      <c r="O28" s="770"/>
      <c r="P28" s="770"/>
      <c r="Q28" s="771"/>
      <c r="R28" s="664" t="s">
        <v>228</v>
      </c>
      <c r="S28" s="667"/>
      <c r="T28" s="667"/>
      <c r="U28" s="667"/>
      <c r="V28" s="667"/>
      <c r="W28" s="667"/>
      <c r="X28" s="667"/>
      <c r="Y28" s="668"/>
      <c r="Z28" s="726" t="s">
        <v>128</v>
      </c>
      <c r="AA28" s="726"/>
      <c r="AB28" s="726"/>
      <c r="AC28" s="726"/>
      <c r="AD28" s="727" t="s">
        <v>128</v>
      </c>
      <c r="AE28" s="727"/>
      <c r="AF28" s="727"/>
      <c r="AG28" s="727"/>
      <c r="AH28" s="727"/>
      <c r="AI28" s="727"/>
      <c r="AJ28" s="727"/>
      <c r="AK28" s="727"/>
      <c r="AL28" s="669" t="s">
        <v>136</v>
      </c>
      <c r="AM28" s="670"/>
      <c r="AN28" s="670"/>
      <c r="AO28" s="728"/>
      <c r="AP28" s="676"/>
      <c r="AQ28" s="677"/>
      <c r="AR28" s="677"/>
      <c r="AS28" s="677"/>
      <c r="AT28" s="677"/>
      <c r="AU28" s="677"/>
      <c r="AV28" s="677"/>
      <c r="AW28" s="677"/>
      <c r="AX28" s="677"/>
      <c r="AY28" s="677"/>
      <c r="AZ28" s="677"/>
      <c r="BA28" s="677"/>
      <c r="BB28" s="677"/>
      <c r="BC28" s="677"/>
      <c r="BD28" s="677"/>
      <c r="BE28" s="677"/>
      <c r="BF28" s="678"/>
      <c r="BG28" s="664"/>
      <c r="BH28" s="667"/>
      <c r="BI28" s="667"/>
      <c r="BJ28" s="667"/>
      <c r="BK28" s="667"/>
      <c r="BL28" s="667"/>
      <c r="BM28" s="667"/>
      <c r="BN28" s="668"/>
      <c r="BO28" s="726"/>
      <c r="BP28" s="726"/>
      <c r="BQ28" s="726"/>
      <c r="BR28" s="726"/>
      <c r="BS28" s="727"/>
      <c r="BT28" s="727"/>
      <c r="BU28" s="727"/>
      <c r="BV28" s="727"/>
      <c r="BW28" s="727"/>
      <c r="BX28" s="727"/>
      <c r="BY28" s="727"/>
      <c r="BZ28" s="727"/>
      <c r="CA28" s="727"/>
      <c r="CB28" s="768"/>
      <c r="CD28" s="708" t="s">
        <v>302</v>
      </c>
      <c r="CE28" s="705"/>
      <c r="CF28" s="705"/>
      <c r="CG28" s="705"/>
      <c r="CH28" s="705"/>
      <c r="CI28" s="705"/>
      <c r="CJ28" s="705"/>
      <c r="CK28" s="705"/>
      <c r="CL28" s="705"/>
      <c r="CM28" s="705"/>
      <c r="CN28" s="705"/>
      <c r="CO28" s="705"/>
      <c r="CP28" s="705"/>
      <c r="CQ28" s="706"/>
      <c r="CR28" s="664">
        <v>252146</v>
      </c>
      <c r="CS28" s="667"/>
      <c r="CT28" s="667"/>
      <c r="CU28" s="667"/>
      <c r="CV28" s="667"/>
      <c r="CW28" s="667"/>
      <c r="CX28" s="667"/>
      <c r="CY28" s="668"/>
      <c r="CZ28" s="669">
        <v>16.600000000000001</v>
      </c>
      <c r="DA28" s="698"/>
      <c r="DB28" s="698"/>
      <c r="DC28" s="699"/>
      <c r="DD28" s="672">
        <v>239450</v>
      </c>
      <c r="DE28" s="667"/>
      <c r="DF28" s="667"/>
      <c r="DG28" s="667"/>
      <c r="DH28" s="667"/>
      <c r="DI28" s="667"/>
      <c r="DJ28" s="667"/>
      <c r="DK28" s="668"/>
      <c r="DL28" s="672">
        <v>239450</v>
      </c>
      <c r="DM28" s="667"/>
      <c r="DN28" s="667"/>
      <c r="DO28" s="667"/>
      <c r="DP28" s="667"/>
      <c r="DQ28" s="667"/>
      <c r="DR28" s="667"/>
      <c r="DS28" s="667"/>
      <c r="DT28" s="667"/>
      <c r="DU28" s="667"/>
      <c r="DV28" s="668"/>
      <c r="DW28" s="669">
        <v>32.4</v>
      </c>
      <c r="DX28" s="698"/>
      <c r="DY28" s="698"/>
      <c r="DZ28" s="698"/>
      <c r="EA28" s="698"/>
      <c r="EB28" s="698"/>
      <c r="EC28" s="700"/>
    </row>
    <row r="29" spans="2:133" ht="11.25" customHeight="1">
      <c r="B29" s="661" t="s">
        <v>303</v>
      </c>
      <c r="C29" s="662"/>
      <c r="D29" s="662"/>
      <c r="E29" s="662"/>
      <c r="F29" s="662"/>
      <c r="G29" s="662"/>
      <c r="H29" s="662"/>
      <c r="I29" s="662"/>
      <c r="J29" s="662"/>
      <c r="K29" s="662"/>
      <c r="L29" s="662"/>
      <c r="M29" s="662"/>
      <c r="N29" s="662"/>
      <c r="O29" s="662"/>
      <c r="P29" s="662"/>
      <c r="Q29" s="663"/>
      <c r="R29" s="664">
        <v>209752</v>
      </c>
      <c r="S29" s="667"/>
      <c r="T29" s="667"/>
      <c r="U29" s="667"/>
      <c r="V29" s="667"/>
      <c r="W29" s="667"/>
      <c r="X29" s="667"/>
      <c r="Y29" s="668"/>
      <c r="Z29" s="726">
        <v>12.9</v>
      </c>
      <c r="AA29" s="726"/>
      <c r="AB29" s="726"/>
      <c r="AC29" s="726"/>
      <c r="AD29" s="727" t="s">
        <v>128</v>
      </c>
      <c r="AE29" s="727"/>
      <c r="AF29" s="727"/>
      <c r="AG29" s="727"/>
      <c r="AH29" s="727"/>
      <c r="AI29" s="727"/>
      <c r="AJ29" s="727"/>
      <c r="AK29" s="727"/>
      <c r="AL29" s="669" t="s">
        <v>228</v>
      </c>
      <c r="AM29" s="670"/>
      <c r="AN29" s="670"/>
      <c r="AO29" s="728"/>
      <c r="AP29" s="738" t="s">
        <v>222</v>
      </c>
      <c r="AQ29" s="739"/>
      <c r="AR29" s="739"/>
      <c r="AS29" s="739"/>
      <c r="AT29" s="739"/>
      <c r="AU29" s="739"/>
      <c r="AV29" s="739"/>
      <c r="AW29" s="739"/>
      <c r="AX29" s="739"/>
      <c r="AY29" s="739"/>
      <c r="AZ29" s="739"/>
      <c r="BA29" s="739"/>
      <c r="BB29" s="739"/>
      <c r="BC29" s="739"/>
      <c r="BD29" s="739"/>
      <c r="BE29" s="739"/>
      <c r="BF29" s="740"/>
      <c r="BG29" s="738" t="s">
        <v>304</v>
      </c>
      <c r="BH29" s="766"/>
      <c r="BI29" s="766"/>
      <c r="BJ29" s="766"/>
      <c r="BK29" s="766"/>
      <c r="BL29" s="766"/>
      <c r="BM29" s="766"/>
      <c r="BN29" s="766"/>
      <c r="BO29" s="766"/>
      <c r="BP29" s="766"/>
      <c r="BQ29" s="767"/>
      <c r="BR29" s="738" t="s">
        <v>305</v>
      </c>
      <c r="BS29" s="766"/>
      <c r="BT29" s="766"/>
      <c r="BU29" s="766"/>
      <c r="BV29" s="766"/>
      <c r="BW29" s="766"/>
      <c r="BX29" s="766"/>
      <c r="BY29" s="766"/>
      <c r="BZ29" s="766"/>
      <c r="CA29" s="766"/>
      <c r="CB29" s="767"/>
      <c r="CD29" s="748" t="s">
        <v>306</v>
      </c>
      <c r="CE29" s="749"/>
      <c r="CF29" s="708" t="s">
        <v>70</v>
      </c>
      <c r="CG29" s="705"/>
      <c r="CH29" s="705"/>
      <c r="CI29" s="705"/>
      <c r="CJ29" s="705"/>
      <c r="CK29" s="705"/>
      <c r="CL29" s="705"/>
      <c r="CM29" s="705"/>
      <c r="CN29" s="705"/>
      <c r="CO29" s="705"/>
      <c r="CP29" s="705"/>
      <c r="CQ29" s="706"/>
      <c r="CR29" s="664">
        <v>252146</v>
      </c>
      <c r="CS29" s="665"/>
      <c r="CT29" s="665"/>
      <c r="CU29" s="665"/>
      <c r="CV29" s="665"/>
      <c r="CW29" s="665"/>
      <c r="CX29" s="665"/>
      <c r="CY29" s="666"/>
      <c r="CZ29" s="669">
        <v>16.600000000000001</v>
      </c>
      <c r="DA29" s="698"/>
      <c r="DB29" s="698"/>
      <c r="DC29" s="699"/>
      <c r="DD29" s="672">
        <v>239450</v>
      </c>
      <c r="DE29" s="665"/>
      <c r="DF29" s="665"/>
      <c r="DG29" s="665"/>
      <c r="DH29" s="665"/>
      <c r="DI29" s="665"/>
      <c r="DJ29" s="665"/>
      <c r="DK29" s="666"/>
      <c r="DL29" s="672">
        <v>239450</v>
      </c>
      <c r="DM29" s="665"/>
      <c r="DN29" s="665"/>
      <c r="DO29" s="665"/>
      <c r="DP29" s="665"/>
      <c r="DQ29" s="665"/>
      <c r="DR29" s="665"/>
      <c r="DS29" s="665"/>
      <c r="DT29" s="665"/>
      <c r="DU29" s="665"/>
      <c r="DV29" s="666"/>
      <c r="DW29" s="669">
        <v>32.4</v>
      </c>
      <c r="DX29" s="698"/>
      <c r="DY29" s="698"/>
      <c r="DZ29" s="698"/>
      <c r="EA29" s="698"/>
      <c r="EB29" s="698"/>
      <c r="EC29" s="700"/>
    </row>
    <row r="30" spans="2:133" ht="11.25" customHeight="1">
      <c r="B30" s="661" t="s">
        <v>307</v>
      </c>
      <c r="C30" s="662"/>
      <c r="D30" s="662"/>
      <c r="E30" s="662"/>
      <c r="F30" s="662"/>
      <c r="G30" s="662"/>
      <c r="H30" s="662"/>
      <c r="I30" s="662"/>
      <c r="J30" s="662"/>
      <c r="K30" s="662"/>
      <c r="L30" s="662"/>
      <c r="M30" s="662"/>
      <c r="N30" s="662"/>
      <c r="O30" s="662"/>
      <c r="P30" s="662"/>
      <c r="Q30" s="663"/>
      <c r="R30" s="664">
        <v>3507</v>
      </c>
      <c r="S30" s="667"/>
      <c r="T30" s="667"/>
      <c r="U30" s="667"/>
      <c r="V30" s="667"/>
      <c r="W30" s="667"/>
      <c r="X30" s="667"/>
      <c r="Y30" s="668"/>
      <c r="Z30" s="726">
        <v>0.2</v>
      </c>
      <c r="AA30" s="726"/>
      <c r="AB30" s="726"/>
      <c r="AC30" s="726"/>
      <c r="AD30" s="727" t="s">
        <v>228</v>
      </c>
      <c r="AE30" s="727"/>
      <c r="AF30" s="727"/>
      <c r="AG30" s="727"/>
      <c r="AH30" s="727"/>
      <c r="AI30" s="727"/>
      <c r="AJ30" s="727"/>
      <c r="AK30" s="727"/>
      <c r="AL30" s="669" t="s">
        <v>128</v>
      </c>
      <c r="AM30" s="670"/>
      <c r="AN30" s="670"/>
      <c r="AO30" s="728"/>
      <c r="AP30" s="754" t="s">
        <v>308</v>
      </c>
      <c r="AQ30" s="755"/>
      <c r="AR30" s="755"/>
      <c r="AS30" s="755"/>
      <c r="AT30" s="760" t="s">
        <v>309</v>
      </c>
      <c r="AU30" s="230"/>
      <c r="AV30" s="230"/>
      <c r="AW30" s="230"/>
      <c r="AX30" s="763" t="s">
        <v>187</v>
      </c>
      <c r="AY30" s="764"/>
      <c r="AZ30" s="764"/>
      <c r="BA30" s="764"/>
      <c r="BB30" s="764"/>
      <c r="BC30" s="764"/>
      <c r="BD30" s="764"/>
      <c r="BE30" s="764"/>
      <c r="BF30" s="765"/>
      <c r="BG30" s="744">
        <v>97.5</v>
      </c>
      <c r="BH30" s="745"/>
      <c r="BI30" s="745"/>
      <c r="BJ30" s="745"/>
      <c r="BK30" s="745"/>
      <c r="BL30" s="745"/>
      <c r="BM30" s="746">
        <v>93.5</v>
      </c>
      <c r="BN30" s="745"/>
      <c r="BO30" s="745"/>
      <c r="BP30" s="745"/>
      <c r="BQ30" s="747"/>
      <c r="BR30" s="744">
        <v>98.4</v>
      </c>
      <c r="BS30" s="745"/>
      <c r="BT30" s="745"/>
      <c r="BU30" s="745"/>
      <c r="BV30" s="745"/>
      <c r="BW30" s="745"/>
      <c r="BX30" s="746">
        <v>94.1</v>
      </c>
      <c r="BY30" s="745"/>
      <c r="BZ30" s="745"/>
      <c r="CA30" s="745"/>
      <c r="CB30" s="747"/>
      <c r="CD30" s="750"/>
      <c r="CE30" s="751"/>
      <c r="CF30" s="708" t="s">
        <v>310</v>
      </c>
      <c r="CG30" s="705"/>
      <c r="CH30" s="705"/>
      <c r="CI30" s="705"/>
      <c r="CJ30" s="705"/>
      <c r="CK30" s="705"/>
      <c r="CL30" s="705"/>
      <c r="CM30" s="705"/>
      <c r="CN30" s="705"/>
      <c r="CO30" s="705"/>
      <c r="CP30" s="705"/>
      <c r="CQ30" s="706"/>
      <c r="CR30" s="664">
        <v>239198</v>
      </c>
      <c r="CS30" s="667"/>
      <c r="CT30" s="667"/>
      <c r="CU30" s="667"/>
      <c r="CV30" s="667"/>
      <c r="CW30" s="667"/>
      <c r="CX30" s="667"/>
      <c r="CY30" s="668"/>
      <c r="CZ30" s="669">
        <v>15.8</v>
      </c>
      <c r="DA30" s="698"/>
      <c r="DB30" s="698"/>
      <c r="DC30" s="699"/>
      <c r="DD30" s="672">
        <v>226503</v>
      </c>
      <c r="DE30" s="667"/>
      <c r="DF30" s="667"/>
      <c r="DG30" s="667"/>
      <c r="DH30" s="667"/>
      <c r="DI30" s="667"/>
      <c r="DJ30" s="667"/>
      <c r="DK30" s="668"/>
      <c r="DL30" s="672">
        <v>226503</v>
      </c>
      <c r="DM30" s="667"/>
      <c r="DN30" s="667"/>
      <c r="DO30" s="667"/>
      <c r="DP30" s="667"/>
      <c r="DQ30" s="667"/>
      <c r="DR30" s="667"/>
      <c r="DS30" s="667"/>
      <c r="DT30" s="667"/>
      <c r="DU30" s="667"/>
      <c r="DV30" s="668"/>
      <c r="DW30" s="669">
        <v>30.7</v>
      </c>
      <c r="DX30" s="698"/>
      <c r="DY30" s="698"/>
      <c r="DZ30" s="698"/>
      <c r="EA30" s="698"/>
      <c r="EB30" s="698"/>
      <c r="EC30" s="700"/>
    </row>
    <row r="31" spans="2:133" ht="11.25" customHeight="1">
      <c r="B31" s="661" t="s">
        <v>311</v>
      </c>
      <c r="C31" s="662"/>
      <c r="D31" s="662"/>
      <c r="E31" s="662"/>
      <c r="F31" s="662"/>
      <c r="G31" s="662"/>
      <c r="H31" s="662"/>
      <c r="I31" s="662"/>
      <c r="J31" s="662"/>
      <c r="K31" s="662"/>
      <c r="L31" s="662"/>
      <c r="M31" s="662"/>
      <c r="N31" s="662"/>
      <c r="O31" s="662"/>
      <c r="P31" s="662"/>
      <c r="Q31" s="663"/>
      <c r="R31" s="664">
        <v>1590</v>
      </c>
      <c r="S31" s="667"/>
      <c r="T31" s="667"/>
      <c r="U31" s="667"/>
      <c r="V31" s="667"/>
      <c r="W31" s="667"/>
      <c r="X31" s="667"/>
      <c r="Y31" s="668"/>
      <c r="Z31" s="726">
        <v>0.1</v>
      </c>
      <c r="AA31" s="726"/>
      <c r="AB31" s="726"/>
      <c r="AC31" s="726"/>
      <c r="AD31" s="727" t="s">
        <v>228</v>
      </c>
      <c r="AE31" s="727"/>
      <c r="AF31" s="727"/>
      <c r="AG31" s="727"/>
      <c r="AH31" s="727"/>
      <c r="AI31" s="727"/>
      <c r="AJ31" s="727"/>
      <c r="AK31" s="727"/>
      <c r="AL31" s="669" t="s">
        <v>128</v>
      </c>
      <c r="AM31" s="670"/>
      <c r="AN31" s="670"/>
      <c r="AO31" s="728"/>
      <c r="AP31" s="756"/>
      <c r="AQ31" s="757"/>
      <c r="AR31" s="757"/>
      <c r="AS31" s="757"/>
      <c r="AT31" s="761"/>
      <c r="AU31" s="229" t="s">
        <v>312</v>
      </c>
      <c r="AV31" s="229"/>
      <c r="AW31" s="229"/>
      <c r="AX31" s="661" t="s">
        <v>313</v>
      </c>
      <c r="AY31" s="662"/>
      <c r="AZ31" s="662"/>
      <c r="BA31" s="662"/>
      <c r="BB31" s="662"/>
      <c r="BC31" s="662"/>
      <c r="BD31" s="662"/>
      <c r="BE31" s="662"/>
      <c r="BF31" s="663"/>
      <c r="BG31" s="742">
        <v>97.3</v>
      </c>
      <c r="BH31" s="665"/>
      <c r="BI31" s="665"/>
      <c r="BJ31" s="665"/>
      <c r="BK31" s="665"/>
      <c r="BL31" s="665"/>
      <c r="BM31" s="670">
        <v>97.1</v>
      </c>
      <c r="BN31" s="743"/>
      <c r="BO31" s="743"/>
      <c r="BP31" s="743"/>
      <c r="BQ31" s="704"/>
      <c r="BR31" s="742">
        <v>99.6</v>
      </c>
      <c r="BS31" s="665"/>
      <c r="BT31" s="665"/>
      <c r="BU31" s="665"/>
      <c r="BV31" s="665"/>
      <c r="BW31" s="665"/>
      <c r="BX31" s="670">
        <v>99.2</v>
      </c>
      <c r="BY31" s="743"/>
      <c r="BZ31" s="743"/>
      <c r="CA31" s="743"/>
      <c r="CB31" s="704"/>
      <c r="CD31" s="750"/>
      <c r="CE31" s="751"/>
      <c r="CF31" s="708" t="s">
        <v>314</v>
      </c>
      <c r="CG31" s="705"/>
      <c r="CH31" s="705"/>
      <c r="CI31" s="705"/>
      <c r="CJ31" s="705"/>
      <c r="CK31" s="705"/>
      <c r="CL31" s="705"/>
      <c r="CM31" s="705"/>
      <c r="CN31" s="705"/>
      <c r="CO31" s="705"/>
      <c r="CP31" s="705"/>
      <c r="CQ31" s="706"/>
      <c r="CR31" s="664">
        <v>12948</v>
      </c>
      <c r="CS31" s="665"/>
      <c r="CT31" s="665"/>
      <c r="CU31" s="665"/>
      <c r="CV31" s="665"/>
      <c r="CW31" s="665"/>
      <c r="CX31" s="665"/>
      <c r="CY31" s="666"/>
      <c r="CZ31" s="669">
        <v>0.9</v>
      </c>
      <c r="DA31" s="698"/>
      <c r="DB31" s="698"/>
      <c r="DC31" s="699"/>
      <c r="DD31" s="672">
        <v>12947</v>
      </c>
      <c r="DE31" s="665"/>
      <c r="DF31" s="665"/>
      <c r="DG31" s="665"/>
      <c r="DH31" s="665"/>
      <c r="DI31" s="665"/>
      <c r="DJ31" s="665"/>
      <c r="DK31" s="666"/>
      <c r="DL31" s="672">
        <v>12947</v>
      </c>
      <c r="DM31" s="665"/>
      <c r="DN31" s="665"/>
      <c r="DO31" s="665"/>
      <c r="DP31" s="665"/>
      <c r="DQ31" s="665"/>
      <c r="DR31" s="665"/>
      <c r="DS31" s="665"/>
      <c r="DT31" s="665"/>
      <c r="DU31" s="665"/>
      <c r="DV31" s="666"/>
      <c r="DW31" s="669">
        <v>1.8</v>
      </c>
      <c r="DX31" s="698"/>
      <c r="DY31" s="698"/>
      <c r="DZ31" s="698"/>
      <c r="EA31" s="698"/>
      <c r="EB31" s="698"/>
      <c r="EC31" s="700"/>
    </row>
    <row r="32" spans="2:133" ht="11.25" customHeight="1">
      <c r="B32" s="661" t="s">
        <v>315</v>
      </c>
      <c r="C32" s="662"/>
      <c r="D32" s="662"/>
      <c r="E32" s="662"/>
      <c r="F32" s="662"/>
      <c r="G32" s="662"/>
      <c r="H32" s="662"/>
      <c r="I32" s="662"/>
      <c r="J32" s="662"/>
      <c r="K32" s="662"/>
      <c r="L32" s="662"/>
      <c r="M32" s="662"/>
      <c r="N32" s="662"/>
      <c r="O32" s="662"/>
      <c r="P32" s="662"/>
      <c r="Q32" s="663"/>
      <c r="R32" s="664">
        <v>121389</v>
      </c>
      <c r="S32" s="667"/>
      <c r="T32" s="667"/>
      <c r="U32" s="667"/>
      <c r="V32" s="667"/>
      <c r="W32" s="667"/>
      <c r="X32" s="667"/>
      <c r="Y32" s="668"/>
      <c r="Z32" s="726">
        <v>7.4</v>
      </c>
      <c r="AA32" s="726"/>
      <c r="AB32" s="726"/>
      <c r="AC32" s="726"/>
      <c r="AD32" s="727" t="s">
        <v>128</v>
      </c>
      <c r="AE32" s="727"/>
      <c r="AF32" s="727"/>
      <c r="AG32" s="727"/>
      <c r="AH32" s="727"/>
      <c r="AI32" s="727"/>
      <c r="AJ32" s="727"/>
      <c r="AK32" s="727"/>
      <c r="AL32" s="669" t="s">
        <v>136</v>
      </c>
      <c r="AM32" s="670"/>
      <c r="AN32" s="670"/>
      <c r="AO32" s="728"/>
      <c r="AP32" s="758"/>
      <c r="AQ32" s="759"/>
      <c r="AR32" s="759"/>
      <c r="AS32" s="759"/>
      <c r="AT32" s="762"/>
      <c r="AU32" s="231"/>
      <c r="AV32" s="231"/>
      <c r="AW32" s="231"/>
      <c r="AX32" s="676" t="s">
        <v>316</v>
      </c>
      <c r="AY32" s="677"/>
      <c r="AZ32" s="677"/>
      <c r="BA32" s="677"/>
      <c r="BB32" s="677"/>
      <c r="BC32" s="677"/>
      <c r="BD32" s="677"/>
      <c r="BE32" s="677"/>
      <c r="BF32" s="678"/>
      <c r="BG32" s="741">
        <v>97.4</v>
      </c>
      <c r="BH32" s="680"/>
      <c r="BI32" s="680"/>
      <c r="BJ32" s="680"/>
      <c r="BK32" s="680"/>
      <c r="BL32" s="680"/>
      <c r="BM32" s="724">
        <v>91.8</v>
      </c>
      <c r="BN32" s="680"/>
      <c r="BO32" s="680"/>
      <c r="BP32" s="680"/>
      <c r="BQ32" s="717"/>
      <c r="BR32" s="741">
        <v>97.8</v>
      </c>
      <c r="BS32" s="680"/>
      <c r="BT32" s="680"/>
      <c r="BU32" s="680"/>
      <c r="BV32" s="680"/>
      <c r="BW32" s="680"/>
      <c r="BX32" s="724">
        <v>91.7</v>
      </c>
      <c r="BY32" s="680"/>
      <c r="BZ32" s="680"/>
      <c r="CA32" s="680"/>
      <c r="CB32" s="717"/>
      <c r="CD32" s="752"/>
      <c r="CE32" s="753"/>
      <c r="CF32" s="708" t="s">
        <v>317</v>
      </c>
      <c r="CG32" s="705"/>
      <c r="CH32" s="705"/>
      <c r="CI32" s="705"/>
      <c r="CJ32" s="705"/>
      <c r="CK32" s="705"/>
      <c r="CL32" s="705"/>
      <c r="CM32" s="705"/>
      <c r="CN32" s="705"/>
      <c r="CO32" s="705"/>
      <c r="CP32" s="705"/>
      <c r="CQ32" s="706"/>
      <c r="CR32" s="664" t="s">
        <v>128</v>
      </c>
      <c r="CS32" s="667"/>
      <c r="CT32" s="667"/>
      <c r="CU32" s="667"/>
      <c r="CV32" s="667"/>
      <c r="CW32" s="667"/>
      <c r="CX32" s="667"/>
      <c r="CY32" s="668"/>
      <c r="CZ32" s="669" t="s">
        <v>128</v>
      </c>
      <c r="DA32" s="698"/>
      <c r="DB32" s="698"/>
      <c r="DC32" s="699"/>
      <c r="DD32" s="672" t="s">
        <v>128</v>
      </c>
      <c r="DE32" s="667"/>
      <c r="DF32" s="667"/>
      <c r="DG32" s="667"/>
      <c r="DH32" s="667"/>
      <c r="DI32" s="667"/>
      <c r="DJ32" s="667"/>
      <c r="DK32" s="668"/>
      <c r="DL32" s="672" t="s">
        <v>128</v>
      </c>
      <c r="DM32" s="667"/>
      <c r="DN32" s="667"/>
      <c r="DO32" s="667"/>
      <c r="DP32" s="667"/>
      <c r="DQ32" s="667"/>
      <c r="DR32" s="667"/>
      <c r="DS32" s="667"/>
      <c r="DT32" s="667"/>
      <c r="DU32" s="667"/>
      <c r="DV32" s="668"/>
      <c r="DW32" s="669" t="s">
        <v>128</v>
      </c>
      <c r="DX32" s="698"/>
      <c r="DY32" s="698"/>
      <c r="DZ32" s="698"/>
      <c r="EA32" s="698"/>
      <c r="EB32" s="698"/>
      <c r="EC32" s="700"/>
    </row>
    <row r="33" spans="2:133" ht="11.25" customHeight="1">
      <c r="B33" s="661" t="s">
        <v>318</v>
      </c>
      <c r="C33" s="662"/>
      <c r="D33" s="662"/>
      <c r="E33" s="662"/>
      <c r="F33" s="662"/>
      <c r="G33" s="662"/>
      <c r="H33" s="662"/>
      <c r="I33" s="662"/>
      <c r="J33" s="662"/>
      <c r="K33" s="662"/>
      <c r="L33" s="662"/>
      <c r="M33" s="662"/>
      <c r="N33" s="662"/>
      <c r="O33" s="662"/>
      <c r="P33" s="662"/>
      <c r="Q33" s="663"/>
      <c r="R33" s="664">
        <v>99771</v>
      </c>
      <c r="S33" s="667"/>
      <c r="T33" s="667"/>
      <c r="U33" s="667"/>
      <c r="V33" s="667"/>
      <c r="W33" s="667"/>
      <c r="X33" s="667"/>
      <c r="Y33" s="668"/>
      <c r="Z33" s="726">
        <v>6.1</v>
      </c>
      <c r="AA33" s="726"/>
      <c r="AB33" s="726"/>
      <c r="AC33" s="726"/>
      <c r="AD33" s="727" t="s">
        <v>128</v>
      </c>
      <c r="AE33" s="727"/>
      <c r="AF33" s="727"/>
      <c r="AG33" s="727"/>
      <c r="AH33" s="727"/>
      <c r="AI33" s="727"/>
      <c r="AJ33" s="727"/>
      <c r="AK33" s="727"/>
      <c r="AL33" s="669" t="s">
        <v>228</v>
      </c>
      <c r="AM33" s="670"/>
      <c r="AN33" s="670"/>
      <c r="AO33" s="72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8" t="s">
        <v>319</v>
      </c>
      <c r="CE33" s="705"/>
      <c r="CF33" s="705"/>
      <c r="CG33" s="705"/>
      <c r="CH33" s="705"/>
      <c r="CI33" s="705"/>
      <c r="CJ33" s="705"/>
      <c r="CK33" s="705"/>
      <c r="CL33" s="705"/>
      <c r="CM33" s="705"/>
      <c r="CN33" s="705"/>
      <c r="CO33" s="705"/>
      <c r="CP33" s="705"/>
      <c r="CQ33" s="706"/>
      <c r="CR33" s="664">
        <v>528045</v>
      </c>
      <c r="CS33" s="665"/>
      <c r="CT33" s="665"/>
      <c r="CU33" s="665"/>
      <c r="CV33" s="665"/>
      <c r="CW33" s="665"/>
      <c r="CX33" s="665"/>
      <c r="CY33" s="666"/>
      <c r="CZ33" s="669">
        <v>34.799999999999997</v>
      </c>
      <c r="DA33" s="698"/>
      <c r="DB33" s="698"/>
      <c r="DC33" s="699"/>
      <c r="DD33" s="672">
        <v>433946</v>
      </c>
      <c r="DE33" s="665"/>
      <c r="DF33" s="665"/>
      <c r="DG33" s="665"/>
      <c r="DH33" s="665"/>
      <c r="DI33" s="665"/>
      <c r="DJ33" s="665"/>
      <c r="DK33" s="666"/>
      <c r="DL33" s="672">
        <v>226591</v>
      </c>
      <c r="DM33" s="665"/>
      <c r="DN33" s="665"/>
      <c r="DO33" s="665"/>
      <c r="DP33" s="665"/>
      <c r="DQ33" s="665"/>
      <c r="DR33" s="665"/>
      <c r="DS33" s="665"/>
      <c r="DT33" s="665"/>
      <c r="DU33" s="665"/>
      <c r="DV33" s="666"/>
      <c r="DW33" s="669">
        <v>30.7</v>
      </c>
      <c r="DX33" s="698"/>
      <c r="DY33" s="698"/>
      <c r="DZ33" s="698"/>
      <c r="EA33" s="698"/>
      <c r="EB33" s="698"/>
      <c r="EC33" s="700"/>
    </row>
    <row r="34" spans="2:133" ht="11.25" customHeight="1">
      <c r="B34" s="661" t="s">
        <v>320</v>
      </c>
      <c r="C34" s="662"/>
      <c r="D34" s="662"/>
      <c r="E34" s="662"/>
      <c r="F34" s="662"/>
      <c r="G34" s="662"/>
      <c r="H34" s="662"/>
      <c r="I34" s="662"/>
      <c r="J34" s="662"/>
      <c r="K34" s="662"/>
      <c r="L34" s="662"/>
      <c r="M34" s="662"/>
      <c r="N34" s="662"/>
      <c r="O34" s="662"/>
      <c r="P34" s="662"/>
      <c r="Q34" s="663"/>
      <c r="R34" s="664">
        <v>12728</v>
      </c>
      <c r="S34" s="667"/>
      <c r="T34" s="667"/>
      <c r="U34" s="667"/>
      <c r="V34" s="667"/>
      <c r="W34" s="667"/>
      <c r="X34" s="667"/>
      <c r="Y34" s="668"/>
      <c r="Z34" s="726">
        <v>0.8</v>
      </c>
      <c r="AA34" s="726"/>
      <c r="AB34" s="726"/>
      <c r="AC34" s="726"/>
      <c r="AD34" s="727" t="s">
        <v>136</v>
      </c>
      <c r="AE34" s="727"/>
      <c r="AF34" s="727"/>
      <c r="AG34" s="727"/>
      <c r="AH34" s="727"/>
      <c r="AI34" s="727"/>
      <c r="AJ34" s="727"/>
      <c r="AK34" s="727"/>
      <c r="AL34" s="669" t="s">
        <v>136</v>
      </c>
      <c r="AM34" s="670"/>
      <c r="AN34" s="670"/>
      <c r="AO34" s="728"/>
      <c r="AP34" s="234"/>
      <c r="AQ34" s="738" t="s">
        <v>321</v>
      </c>
      <c r="AR34" s="739"/>
      <c r="AS34" s="739"/>
      <c r="AT34" s="739"/>
      <c r="AU34" s="739"/>
      <c r="AV34" s="739"/>
      <c r="AW34" s="739"/>
      <c r="AX34" s="739"/>
      <c r="AY34" s="739"/>
      <c r="AZ34" s="739"/>
      <c r="BA34" s="739"/>
      <c r="BB34" s="739"/>
      <c r="BC34" s="739"/>
      <c r="BD34" s="739"/>
      <c r="BE34" s="739"/>
      <c r="BF34" s="740"/>
      <c r="BG34" s="738" t="s">
        <v>322</v>
      </c>
      <c r="BH34" s="739"/>
      <c r="BI34" s="739"/>
      <c r="BJ34" s="739"/>
      <c r="BK34" s="739"/>
      <c r="BL34" s="739"/>
      <c r="BM34" s="739"/>
      <c r="BN34" s="739"/>
      <c r="BO34" s="739"/>
      <c r="BP34" s="739"/>
      <c r="BQ34" s="739"/>
      <c r="BR34" s="739"/>
      <c r="BS34" s="739"/>
      <c r="BT34" s="739"/>
      <c r="BU34" s="739"/>
      <c r="BV34" s="739"/>
      <c r="BW34" s="739"/>
      <c r="BX34" s="739"/>
      <c r="BY34" s="739"/>
      <c r="BZ34" s="739"/>
      <c r="CA34" s="739"/>
      <c r="CB34" s="740"/>
      <c r="CD34" s="708" t="s">
        <v>323</v>
      </c>
      <c r="CE34" s="705"/>
      <c r="CF34" s="705"/>
      <c r="CG34" s="705"/>
      <c r="CH34" s="705"/>
      <c r="CI34" s="705"/>
      <c r="CJ34" s="705"/>
      <c r="CK34" s="705"/>
      <c r="CL34" s="705"/>
      <c r="CM34" s="705"/>
      <c r="CN34" s="705"/>
      <c r="CO34" s="705"/>
      <c r="CP34" s="705"/>
      <c r="CQ34" s="706"/>
      <c r="CR34" s="664">
        <v>265460</v>
      </c>
      <c r="CS34" s="667"/>
      <c r="CT34" s="667"/>
      <c r="CU34" s="667"/>
      <c r="CV34" s="667"/>
      <c r="CW34" s="667"/>
      <c r="CX34" s="667"/>
      <c r="CY34" s="668"/>
      <c r="CZ34" s="669">
        <v>17.5</v>
      </c>
      <c r="DA34" s="698"/>
      <c r="DB34" s="698"/>
      <c r="DC34" s="699"/>
      <c r="DD34" s="672">
        <v>210605</v>
      </c>
      <c r="DE34" s="667"/>
      <c r="DF34" s="667"/>
      <c r="DG34" s="667"/>
      <c r="DH34" s="667"/>
      <c r="DI34" s="667"/>
      <c r="DJ34" s="667"/>
      <c r="DK34" s="668"/>
      <c r="DL34" s="672">
        <v>84115</v>
      </c>
      <c r="DM34" s="667"/>
      <c r="DN34" s="667"/>
      <c r="DO34" s="667"/>
      <c r="DP34" s="667"/>
      <c r="DQ34" s="667"/>
      <c r="DR34" s="667"/>
      <c r="DS34" s="667"/>
      <c r="DT34" s="667"/>
      <c r="DU34" s="667"/>
      <c r="DV34" s="668"/>
      <c r="DW34" s="669">
        <v>11.4</v>
      </c>
      <c r="DX34" s="698"/>
      <c r="DY34" s="698"/>
      <c r="DZ34" s="698"/>
      <c r="EA34" s="698"/>
      <c r="EB34" s="698"/>
      <c r="EC34" s="700"/>
    </row>
    <row r="35" spans="2:133" ht="11.25" customHeight="1">
      <c r="B35" s="661" t="s">
        <v>324</v>
      </c>
      <c r="C35" s="662"/>
      <c r="D35" s="662"/>
      <c r="E35" s="662"/>
      <c r="F35" s="662"/>
      <c r="G35" s="662"/>
      <c r="H35" s="662"/>
      <c r="I35" s="662"/>
      <c r="J35" s="662"/>
      <c r="K35" s="662"/>
      <c r="L35" s="662"/>
      <c r="M35" s="662"/>
      <c r="N35" s="662"/>
      <c r="O35" s="662"/>
      <c r="P35" s="662"/>
      <c r="Q35" s="663"/>
      <c r="R35" s="664">
        <v>188400</v>
      </c>
      <c r="S35" s="667"/>
      <c r="T35" s="667"/>
      <c r="U35" s="667"/>
      <c r="V35" s="667"/>
      <c r="W35" s="667"/>
      <c r="X35" s="667"/>
      <c r="Y35" s="668"/>
      <c r="Z35" s="726">
        <v>11.5</v>
      </c>
      <c r="AA35" s="726"/>
      <c r="AB35" s="726"/>
      <c r="AC35" s="726"/>
      <c r="AD35" s="727" t="s">
        <v>128</v>
      </c>
      <c r="AE35" s="727"/>
      <c r="AF35" s="727"/>
      <c r="AG35" s="727"/>
      <c r="AH35" s="727"/>
      <c r="AI35" s="727"/>
      <c r="AJ35" s="727"/>
      <c r="AK35" s="727"/>
      <c r="AL35" s="669" t="s">
        <v>228</v>
      </c>
      <c r="AM35" s="670"/>
      <c r="AN35" s="670"/>
      <c r="AO35" s="728"/>
      <c r="AP35" s="234"/>
      <c r="AQ35" s="732" t="s">
        <v>325</v>
      </c>
      <c r="AR35" s="733"/>
      <c r="AS35" s="733"/>
      <c r="AT35" s="733"/>
      <c r="AU35" s="733"/>
      <c r="AV35" s="733"/>
      <c r="AW35" s="733"/>
      <c r="AX35" s="733"/>
      <c r="AY35" s="734"/>
      <c r="AZ35" s="729">
        <v>96366</v>
      </c>
      <c r="BA35" s="730"/>
      <c r="BB35" s="730"/>
      <c r="BC35" s="730"/>
      <c r="BD35" s="730"/>
      <c r="BE35" s="730"/>
      <c r="BF35" s="731"/>
      <c r="BG35" s="735" t="s">
        <v>326</v>
      </c>
      <c r="BH35" s="736"/>
      <c r="BI35" s="736"/>
      <c r="BJ35" s="736"/>
      <c r="BK35" s="736"/>
      <c r="BL35" s="736"/>
      <c r="BM35" s="736"/>
      <c r="BN35" s="736"/>
      <c r="BO35" s="736"/>
      <c r="BP35" s="736"/>
      <c r="BQ35" s="736"/>
      <c r="BR35" s="736"/>
      <c r="BS35" s="736"/>
      <c r="BT35" s="736"/>
      <c r="BU35" s="737"/>
      <c r="BV35" s="729">
        <v>302</v>
      </c>
      <c r="BW35" s="730"/>
      <c r="BX35" s="730"/>
      <c r="BY35" s="730"/>
      <c r="BZ35" s="730"/>
      <c r="CA35" s="730"/>
      <c r="CB35" s="731"/>
      <c r="CD35" s="708" t="s">
        <v>327</v>
      </c>
      <c r="CE35" s="705"/>
      <c r="CF35" s="705"/>
      <c r="CG35" s="705"/>
      <c r="CH35" s="705"/>
      <c r="CI35" s="705"/>
      <c r="CJ35" s="705"/>
      <c r="CK35" s="705"/>
      <c r="CL35" s="705"/>
      <c r="CM35" s="705"/>
      <c r="CN35" s="705"/>
      <c r="CO35" s="705"/>
      <c r="CP35" s="705"/>
      <c r="CQ35" s="706"/>
      <c r="CR35" s="664">
        <v>36782</v>
      </c>
      <c r="CS35" s="665"/>
      <c r="CT35" s="665"/>
      <c r="CU35" s="665"/>
      <c r="CV35" s="665"/>
      <c r="CW35" s="665"/>
      <c r="CX35" s="665"/>
      <c r="CY35" s="666"/>
      <c r="CZ35" s="669">
        <v>2.4</v>
      </c>
      <c r="DA35" s="698"/>
      <c r="DB35" s="698"/>
      <c r="DC35" s="699"/>
      <c r="DD35" s="672">
        <v>18508</v>
      </c>
      <c r="DE35" s="665"/>
      <c r="DF35" s="665"/>
      <c r="DG35" s="665"/>
      <c r="DH35" s="665"/>
      <c r="DI35" s="665"/>
      <c r="DJ35" s="665"/>
      <c r="DK35" s="666"/>
      <c r="DL35" s="672">
        <v>12420</v>
      </c>
      <c r="DM35" s="665"/>
      <c r="DN35" s="665"/>
      <c r="DO35" s="665"/>
      <c r="DP35" s="665"/>
      <c r="DQ35" s="665"/>
      <c r="DR35" s="665"/>
      <c r="DS35" s="665"/>
      <c r="DT35" s="665"/>
      <c r="DU35" s="665"/>
      <c r="DV35" s="666"/>
      <c r="DW35" s="669">
        <v>1.7</v>
      </c>
      <c r="DX35" s="698"/>
      <c r="DY35" s="698"/>
      <c r="DZ35" s="698"/>
      <c r="EA35" s="698"/>
      <c r="EB35" s="698"/>
      <c r="EC35" s="700"/>
    </row>
    <row r="36" spans="2:133" ht="11.25" customHeight="1">
      <c r="B36" s="661" t="s">
        <v>328</v>
      </c>
      <c r="C36" s="662"/>
      <c r="D36" s="662"/>
      <c r="E36" s="662"/>
      <c r="F36" s="662"/>
      <c r="G36" s="662"/>
      <c r="H36" s="662"/>
      <c r="I36" s="662"/>
      <c r="J36" s="662"/>
      <c r="K36" s="662"/>
      <c r="L36" s="662"/>
      <c r="M36" s="662"/>
      <c r="N36" s="662"/>
      <c r="O36" s="662"/>
      <c r="P36" s="662"/>
      <c r="Q36" s="663"/>
      <c r="R36" s="664" t="s">
        <v>128</v>
      </c>
      <c r="S36" s="667"/>
      <c r="T36" s="667"/>
      <c r="U36" s="667"/>
      <c r="V36" s="667"/>
      <c r="W36" s="667"/>
      <c r="X36" s="667"/>
      <c r="Y36" s="668"/>
      <c r="Z36" s="726" t="s">
        <v>128</v>
      </c>
      <c r="AA36" s="726"/>
      <c r="AB36" s="726"/>
      <c r="AC36" s="726"/>
      <c r="AD36" s="727" t="s">
        <v>228</v>
      </c>
      <c r="AE36" s="727"/>
      <c r="AF36" s="727"/>
      <c r="AG36" s="727"/>
      <c r="AH36" s="727"/>
      <c r="AI36" s="727"/>
      <c r="AJ36" s="727"/>
      <c r="AK36" s="727"/>
      <c r="AL36" s="669" t="s">
        <v>128</v>
      </c>
      <c r="AM36" s="670"/>
      <c r="AN36" s="670"/>
      <c r="AO36" s="728"/>
      <c r="AQ36" s="701" t="s">
        <v>329</v>
      </c>
      <c r="AR36" s="702"/>
      <c r="AS36" s="702"/>
      <c r="AT36" s="702"/>
      <c r="AU36" s="702"/>
      <c r="AV36" s="702"/>
      <c r="AW36" s="702"/>
      <c r="AX36" s="702"/>
      <c r="AY36" s="703"/>
      <c r="AZ36" s="664">
        <v>17300</v>
      </c>
      <c r="BA36" s="667"/>
      <c r="BB36" s="667"/>
      <c r="BC36" s="667"/>
      <c r="BD36" s="665"/>
      <c r="BE36" s="665"/>
      <c r="BF36" s="704"/>
      <c r="BG36" s="708" t="s">
        <v>330</v>
      </c>
      <c r="BH36" s="705"/>
      <c r="BI36" s="705"/>
      <c r="BJ36" s="705"/>
      <c r="BK36" s="705"/>
      <c r="BL36" s="705"/>
      <c r="BM36" s="705"/>
      <c r="BN36" s="705"/>
      <c r="BO36" s="705"/>
      <c r="BP36" s="705"/>
      <c r="BQ36" s="705"/>
      <c r="BR36" s="705"/>
      <c r="BS36" s="705"/>
      <c r="BT36" s="705"/>
      <c r="BU36" s="706"/>
      <c r="BV36" s="664">
        <v>-219</v>
      </c>
      <c r="BW36" s="667"/>
      <c r="BX36" s="667"/>
      <c r="BY36" s="667"/>
      <c r="BZ36" s="667"/>
      <c r="CA36" s="667"/>
      <c r="CB36" s="707"/>
      <c r="CD36" s="708" t="s">
        <v>331</v>
      </c>
      <c r="CE36" s="705"/>
      <c r="CF36" s="705"/>
      <c r="CG36" s="705"/>
      <c r="CH36" s="705"/>
      <c r="CI36" s="705"/>
      <c r="CJ36" s="705"/>
      <c r="CK36" s="705"/>
      <c r="CL36" s="705"/>
      <c r="CM36" s="705"/>
      <c r="CN36" s="705"/>
      <c r="CO36" s="705"/>
      <c r="CP36" s="705"/>
      <c r="CQ36" s="706"/>
      <c r="CR36" s="664">
        <v>143686</v>
      </c>
      <c r="CS36" s="667"/>
      <c r="CT36" s="667"/>
      <c r="CU36" s="667"/>
      <c r="CV36" s="667"/>
      <c r="CW36" s="667"/>
      <c r="CX36" s="667"/>
      <c r="CY36" s="668"/>
      <c r="CZ36" s="669">
        <v>9.5</v>
      </c>
      <c r="DA36" s="698"/>
      <c r="DB36" s="698"/>
      <c r="DC36" s="699"/>
      <c r="DD36" s="672">
        <v>130738</v>
      </c>
      <c r="DE36" s="667"/>
      <c r="DF36" s="667"/>
      <c r="DG36" s="667"/>
      <c r="DH36" s="667"/>
      <c r="DI36" s="667"/>
      <c r="DJ36" s="667"/>
      <c r="DK36" s="668"/>
      <c r="DL36" s="672">
        <v>96775</v>
      </c>
      <c r="DM36" s="667"/>
      <c r="DN36" s="667"/>
      <c r="DO36" s="667"/>
      <c r="DP36" s="667"/>
      <c r="DQ36" s="667"/>
      <c r="DR36" s="667"/>
      <c r="DS36" s="667"/>
      <c r="DT36" s="667"/>
      <c r="DU36" s="667"/>
      <c r="DV36" s="668"/>
      <c r="DW36" s="669">
        <v>13.1</v>
      </c>
      <c r="DX36" s="698"/>
      <c r="DY36" s="698"/>
      <c r="DZ36" s="698"/>
      <c r="EA36" s="698"/>
      <c r="EB36" s="698"/>
      <c r="EC36" s="700"/>
    </row>
    <row r="37" spans="2:133" ht="11.25" customHeight="1">
      <c r="B37" s="661" t="s">
        <v>332</v>
      </c>
      <c r="C37" s="662"/>
      <c r="D37" s="662"/>
      <c r="E37" s="662"/>
      <c r="F37" s="662"/>
      <c r="G37" s="662"/>
      <c r="H37" s="662"/>
      <c r="I37" s="662"/>
      <c r="J37" s="662"/>
      <c r="K37" s="662"/>
      <c r="L37" s="662"/>
      <c r="M37" s="662"/>
      <c r="N37" s="662"/>
      <c r="O37" s="662"/>
      <c r="P37" s="662"/>
      <c r="Q37" s="663"/>
      <c r="R37" s="664">
        <v>25300</v>
      </c>
      <c r="S37" s="667"/>
      <c r="T37" s="667"/>
      <c r="U37" s="667"/>
      <c r="V37" s="667"/>
      <c r="W37" s="667"/>
      <c r="X37" s="667"/>
      <c r="Y37" s="668"/>
      <c r="Z37" s="726">
        <v>1.5</v>
      </c>
      <c r="AA37" s="726"/>
      <c r="AB37" s="726"/>
      <c r="AC37" s="726"/>
      <c r="AD37" s="727" t="s">
        <v>128</v>
      </c>
      <c r="AE37" s="727"/>
      <c r="AF37" s="727"/>
      <c r="AG37" s="727"/>
      <c r="AH37" s="727"/>
      <c r="AI37" s="727"/>
      <c r="AJ37" s="727"/>
      <c r="AK37" s="727"/>
      <c r="AL37" s="669" t="s">
        <v>136</v>
      </c>
      <c r="AM37" s="670"/>
      <c r="AN37" s="670"/>
      <c r="AO37" s="728"/>
      <c r="AQ37" s="701" t="s">
        <v>333</v>
      </c>
      <c r="AR37" s="702"/>
      <c r="AS37" s="702"/>
      <c r="AT37" s="702"/>
      <c r="AU37" s="702"/>
      <c r="AV37" s="702"/>
      <c r="AW37" s="702"/>
      <c r="AX37" s="702"/>
      <c r="AY37" s="703"/>
      <c r="AZ37" s="664">
        <v>15855</v>
      </c>
      <c r="BA37" s="667"/>
      <c r="BB37" s="667"/>
      <c r="BC37" s="667"/>
      <c r="BD37" s="665"/>
      <c r="BE37" s="665"/>
      <c r="BF37" s="704"/>
      <c r="BG37" s="708" t="s">
        <v>334</v>
      </c>
      <c r="BH37" s="705"/>
      <c r="BI37" s="705"/>
      <c r="BJ37" s="705"/>
      <c r="BK37" s="705"/>
      <c r="BL37" s="705"/>
      <c r="BM37" s="705"/>
      <c r="BN37" s="705"/>
      <c r="BO37" s="705"/>
      <c r="BP37" s="705"/>
      <c r="BQ37" s="705"/>
      <c r="BR37" s="705"/>
      <c r="BS37" s="705"/>
      <c r="BT37" s="705"/>
      <c r="BU37" s="706"/>
      <c r="BV37" s="664">
        <v>55</v>
      </c>
      <c r="BW37" s="667"/>
      <c r="BX37" s="667"/>
      <c r="BY37" s="667"/>
      <c r="BZ37" s="667"/>
      <c r="CA37" s="667"/>
      <c r="CB37" s="707"/>
      <c r="CD37" s="708" t="s">
        <v>335</v>
      </c>
      <c r="CE37" s="705"/>
      <c r="CF37" s="705"/>
      <c r="CG37" s="705"/>
      <c r="CH37" s="705"/>
      <c r="CI37" s="705"/>
      <c r="CJ37" s="705"/>
      <c r="CK37" s="705"/>
      <c r="CL37" s="705"/>
      <c r="CM37" s="705"/>
      <c r="CN37" s="705"/>
      <c r="CO37" s="705"/>
      <c r="CP37" s="705"/>
      <c r="CQ37" s="706"/>
      <c r="CR37" s="664">
        <v>62176</v>
      </c>
      <c r="CS37" s="665"/>
      <c r="CT37" s="665"/>
      <c r="CU37" s="665"/>
      <c r="CV37" s="665"/>
      <c r="CW37" s="665"/>
      <c r="CX37" s="665"/>
      <c r="CY37" s="666"/>
      <c r="CZ37" s="669">
        <v>4.0999999999999996</v>
      </c>
      <c r="DA37" s="698"/>
      <c r="DB37" s="698"/>
      <c r="DC37" s="699"/>
      <c r="DD37" s="672">
        <v>62176</v>
      </c>
      <c r="DE37" s="665"/>
      <c r="DF37" s="665"/>
      <c r="DG37" s="665"/>
      <c r="DH37" s="665"/>
      <c r="DI37" s="665"/>
      <c r="DJ37" s="665"/>
      <c r="DK37" s="666"/>
      <c r="DL37" s="672">
        <v>62176</v>
      </c>
      <c r="DM37" s="665"/>
      <c r="DN37" s="665"/>
      <c r="DO37" s="665"/>
      <c r="DP37" s="665"/>
      <c r="DQ37" s="665"/>
      <c r="DR37" s="665"/>
      <c r="DS37" s="665"/>
      <c r="DT37" s="665"/>
      <c r="DU37" s="665"/>
      <c r="DV37" s="666"/>
      <c r="DW37" s="669">
        <v>8.4</v>
      </c>
      <c r="DX37" s="698"/>
      <c r="DY37" s="698"/>
      <c r="DZ37" s="698"/>
      <c r="EA37" s="698"/>
      <c r="EB37" s="698"/>
      <c r="EC37" s="700"/>
    </row>
    <row r="38" spans="2:133" ht="11.25" customHeight="1">
      <c r="B38" s="676" t="s">
        <v>336</v>
      </c>
      <c r="C38" s="677"/>
      <c r="D38" s="677"/>
      <c r="E38" s="677"/>
      <c r="F38" s="677"/>
      <c r="G38" s="677"/>
      <c r="H38" s="677"/>
      <c r="I38" s="677"/>
      <c r="J38" s="677"/>
      <c r="K38" s="677"/>
      <c r="L38" s="677"/>
      <c r="M38" s="677"/>
      <c r="N38" s="677"/>
      <c r="O38" s="677"/>
      <c r="P38" s="677"/>
      <c r="Q38" s="678"/>
      <c r="R38" s="679">
        <v>1632263</v>
      </c>
      <c r="S38" s="716"/>
      <c r="T38" s="716"/>
      <c r="U38" s="716"/>
      <c r="V38" s="716"/>
      <c r="W38" s="716"/>
      <c r="X38" s="716"/>
      <c r="Y38" s="721"/>
      <c r="Z38" s="722">
        <v>100</v>
      </c>
      <c r="AA38" s="722"/>
      <c r="AB38" s="722"/>
      <c r="AC38" s="722"/>
      <c r="AD38" s="723">
        <v>713127</v>
      </c>
      <c r="AE38" s="723"/>
      <c r="AF38" s="723"/>
      <c r="AG38" s="723"/>
      <c r="AH38" s="723"/>
      <c r="AI38" s="723"/>
      <c r="AJ38" s="723"/>
      <c r="AK38" s="723"/>
      <c r="AL38" s="682">
        <v>100</v>
      </c>
      <c r="AM38" s="724"/>
      <c r="AN38" s="724"/>
      <c r="AO38" s="725"/>
      <c r="AQ38" s="701" t="s">
        <v>337</v>
      </c>
      <c r="AR38" s="702"/>
      <c r="AS38" s="702"/>
      <c r="AT38" s="702"/>
      <c r="AU38" s="702"/>
      <c r="AV38" s="702"/>
      <c r="AW38" s="702"/>
      <c r="AX38" s="702"/>
      <c r="AY38" s="703"/>
      <c r="AZ38" s="664" t="s">
        <v>136</v>
      </c>
      <c r="BA38" s="667"/>
      <c r="BB38" s="667"/>
      <c r="BC38" s="667"/>
      <c r="BD38" s="665"/>
      <c r="BE38" s="665"/>
      <c r="BF38" s="704"/>
      <c r="BG38" s="708" t="s">
        <v>338</v>
      </c>
      <c r="BH38" s="705"/>
      <c r="BI38" s="705"/>
      <c r="BJ38" s="705"/>
      <c r="BK38" s="705"/>
      <c r="BL38" s="705"/>
      <c r="BM38" s="705"/>
      <c r="BN38" s="705"/>
      <c r="BO38" s="705"/>
      <c r="BP38" s="705"/>
      <c r="BQ38" s="705"/>
      <c r="BR38" s="705"/>
      <c r="BS38" s="705"/>
      <c r="BT38" s="705"/>
      <c r="BU38" s="706"/>
      <c r="BV38" s="664">
        <v>85</v>
      </c>
      <c r="BW38" s="667"/>
      <c r="BX38" s="667"/>
      <c r="BY38" s="667"/>
      <c r="BZ38" s="667"/>
      <c r="CA38" s="667"/>
      <c r="CB38" s="707"/>
      <c r="CD38" s="708" t="s">
        <v>339</v>
      </c>
      <c r="CE38" s="705"/>
      <c r="CF38" s="705"/>
      <c r="CG38" s="705"/>
      <c r="CH38" s="705"/>
      <c r="CI38" s="705"/>
      <c r="CJ38" s="705"/>
      <c r="CK38" s="705"/>
      <c r="CL38" s="705"/>
      <c r="CM38" s="705"/>
      <c r="CN38" s="705"/>
      <c r="CO38" s="705"/>
      <c r="CP38" s="705"/>
      <c r="CQ38" s="706"/>
      <c r="CR38" s="664">
        <v>80511</v>
      </c>
      <c r="CS38" s="667"/>
      <c r="CT38" s="667"/>
      <c r="CU38" s="667"/>
      <c r="CV38" s="667"/>
      <c r="CW38" s="667"/>
      <c r="CX38" s="667"/>
      <c r="CY38" s="668"/>
      <c r="CZ38" s="669">
        <v>5.3</v>
      </c>
      <c r="DA38" s="698"/>
      <c r="DB38" s="698"/>
      <c r="DC38" s="699"/>
      <c r="DD38" s="672">
        <v>74095</v>
      </c>
      <c r="DE38" s="667"/>
      <c r="DF38" s="667"/>
      <c r="DG38" s="667"/>
      <c r="DH38" s="667"/>
      <c r="DI38" s="667"/>
      <c r="DJ38" s="667"/>
      <c r="DK38" s="668"/>
      <c r="DL38" s="672">
        <v>33281</v>
      </c>
      <c r="DM38" s="667"/>
      <c r="DN38" s="667"/>
      <c r="DO38" s="667"/>
      <c r="DP38" s="667"/>
      <c r="DQ38" s="667"/>
      <c r="DR38" s="667"/>
      <c r="DS38" s="667"/>
      <c r="DT38" s="667"/>
      <c r="DU38" s="667"/>
      <c r="DV38" s="668"/>
      <c r="DW38" s="669">
        <v>4.5</v>
      </c>
      <c r="DX38" s="698"/>
      <c r="DY38" s="698"/>
      <c r="DZ38" s="698"/>
      <c r="EA38" s="698"/>
      <c r="EB38" s="698"/>
      <c r="EC38" s="700"/>
    </row>
    <row r="39" spans="2:133" ht="11.25" customHeight="1">
      <c r="AQ39" s="701" t="s">
        <v>340</v>
      </c>
      <c r="AR39" s="702"/>
      <c r="AS39" s="702"/>
      <c r="AT39" s="702"/>
      <c r="AU39" s="702"/>
      <c r="AV39" s="702"/>
      <c r="AW39" s="702"/>
      <c r="AX39" s="702"/>
      <c r="AY39" s="703"/>
      <c r="AZ39" s="664" t="s">
        <v>128</v>
      </c>
      <c r="BA39" s="667"/>
      <c r="BB39" s="667"/>
      <c r="BC39" s="667"/>
      <c r="BD39" s="665"/>
      <c r="BE39" s="665"/>
      <c r="BF39" s="704"/>
      <c r="BG39" s="709" t="s">
        <v>341</v>
      </c>
      <c r="BH39" s="710"/>
      <c r="BI39" s="710"/>
      <c r="BJ39" s="710"/>
      <c r="BK39" s="710"/>
      <c r="BL39" s="235"/>
      <c r="BM39" s="705" t="s">
        <v>342</v>
      </c>
      <c r="BN39" s="705"/>
      <c r="BO39" s="705"/>
      <c r="BP39" s="705"/>
      <c r="BQ39" s="705"/>
      <c r="BR39" s="705"/>
      <c r="BS39" s="705"/>
      <c r="BT39" s="705"/>
      <c r="BU39" s="706"/>
      <c r="BV39" s="664">
        <v>81</v>
      </c>
      <c r="BW39" s="667"/>
      <c r="BX39" s="667"/>
      <c r="BY39" s="667"/>
      <c r="BZ39" s="667"/>
      <c r="CA39" s="667"/>
      <c r="CB39" s="707"/>
      <c r="CD39" s="708" t="s">
        <v>343</v>
      </c>
      <c r="CE39" s="705"/>
      <c r="CF39" s="705"/>
      <c r="CG39" s="705"/>
      <c r="CH39" s="705"/>
      <c r="CI39" s="705"/>
      <c r="CJ39" s="705"/>
      <c r="CK39" s="705"/>
      <c r="CL39" s="705"/>
      <c r="CM39" s="705"/>
      <c r="CN39" s="705"/>
      <c r="CO39" s="705"/>
      <c r="CP39" s="705"/>
      <c r="CQ39" s="706"/>
      <c r="CR39" s="664">
        <v>1606</v>
      </c>
      <c r="CS39" s="665"/>
      <c r="CT39" s="665"/>
      <c r="CU39" s="665"/>
      <c r="CV39" s="665"/>
      <c r="CW39" s="665"/>
      <c r="CX39" s="665"/>
      <c r="CY39" s="666"/>
      <c r="CZ39" s="669">
        <v>0.1</v>
      </c>
      <c r="DA39" s="698"/>
      <c r="DB39" s="698"/>
      <c r="DC39" s="699"/>
      <c r="DD39" s="672" t="s">
        <v>136</v>
      </c>
      <c r="DE39" s="665"/>
      <c r="DF39" s="665"/>
      <c r="DG39" s="665"/>
      <c r="DH39" s="665"/>
      <c r="DI39" s="665"/>
      <c r="DJ39" s="665"/>
      <c r="DK39" s="666"/>
      <c r="DL39" s="672" t="s">
        <v>136</v>
      </c>
      <c r="DM39" s="665"/>
      <c r="DN39" s="665"/>
      <c r="DO39" s="665"/>
      <c r="DP39" s="665"/>
      <c r="DQ39" s="665"/>
      <c r="DR39" s="665"/>
      <c r="DS39" s="665"/>
      <c r="DT39" s="665"/>
      <c r="DU39" s="665"/>
      <c r="DV39" s="666"/>
      <c r="DW39" s="669" t="s">
        <v>136</v>
      </c>
      <c r="DX39" s="698"/>
      <c r="DY39" s="698"/>
      <c r="DZ39" s="698"/>
      <c r="EA39" s="698"/>
      <c r="EB39" s="698"/>
      <c r="EC39" s="700"/>
    </row>
    <row r="40" spans="2:133" ht="11.25" customHeight="1">
      <c r="AQ40" s="701" t="s">
        <v>344</v>
      </c>
      <c r="AR40" s="702"/>
      <c r="AS40" s="702"/>
      <c r="AT40" s="702"/>
      <c r="AU40" s="702"/>
      <c r="AV40" s="702"/>
      <c r="AW40" s="702"/>
      <c r="AX40" s="702"/>
      <c r="AY40" s="703"/>
      <c r="AZ40" s="664">
        <v>35835</v>
      </c>
      <c r="BA40" s="667"/>
      <c r="BB40" s="667"/>
      <c r="BC40" s="667"/>
      <c r="BD40" s="665"/>
      <c r="BE40" s="665"/>
      <c r="BF40" s="704"/>
      <c r="BG40" s="709"/>
      <c r="BH40" s="710"/>
      <c r="BI40" s="710"/>
      <c r="BJ40" s="710"/>
      <c r="BK40" s="710"/>
      <c r="BL40" s="235"/>
      <c r="BM40" s="705" t="s">
        <v>345</v>
      </c>
      <c r="BN40" s="705"/>
      <c r="BO40" s="705"/>
      <c r="BP40" s="705"/>
      <c r="BQ40" s="705"/>
      <c r="BR40" s="705"/>
      <c r="BS40" s="705"/>
      <c r="BT40" s="705"/>
      <c r="BU40" s="706"/>
      <c r="BV40" s="664" t="s">
        <v>128</v>
      </c>
      <c r="BW40" s="667"/>
      <c r="BX40" s="667"/>
      <c r="BY40" s="667"/>
      <c r="BZ40" s="667"/>
      <c r="CA40" s="667"/>
      <c r="CB40" s="707"/>
      <c r="CD40" s="708" t="s">
        <v>346</v>
      </c>
      <c r="CE40" s="705"/>
      <c r="CF40" s="705"/>
      <c r="CG40" s="705"/>
      <c r="CH40" s="705"/>
      <c r="CI40" s="705"/>
      <c r="CJ40" s="705"/>
      <c r="CK40" s="705"/>
      <c r="CL40" s="705"/>
      <c r="CM40" s="705"/>
      <c r="CN40" s="705"/>
      <c r="CO40" s="705"/>
      <c r="CP40" s="705"/>
      <c r="CQ40" s="706"/>
      <c r="CR40" s="664" t="s">
        <v>228</v>
      </c>
      <c r="CS40" s="667"/>
      <c r="CT40" s="667"/>
      <c r="CU40" s="667"/>
      <c r="CV40" s="667"/>
      <c r="CW40" s="667"/>
      <c r="CX40" s="667"/>
      <c r="CY40" s="668"/>
      <c r="CZ40" s="669" t="s">
        <v>228</v>
      </c>
      <c r="DA40" s="698"/>
      <c r="DB40" s="698"/>
      <c r="DC40" s="699"/>
      <c r="DD40" s="672" t="s">
        <v>128</v>
      </c>
      <c r="DE40" s="667"/>
      <c r="DF40" s="667"/>
      <c r="DG40" s="667"/>
      <c r="DH40" s="667"/>
      <c r="DI40" s="667"/>
      <c r="DJ40" s="667"/>
      <c r="DK40" s="668"/>
      <c r="DL40" s="672" t="s">
        <v>128</v>
      </c>
      <c r="DM40" s="667"/>
      <c r="DN40" s="667"/>
      <c r="DO40" s="667"/>
      <c r="DP40" s="667"/>
      <c r="DQ40" s="667"/>
      <c r="DR40" s="667"/>
      <c r="DS40" s="667"/>
      <c r="DT40" s="667"/>
      <c r="DU40" s="667"/>
      <c r="DV40" s="668"/>
      <c r="DW40" s="669" t="s">
        <v>136</v>
      </c>
      <c r="DX40" s="698"/>
      <c r="DY40" s="698"/>
      <c r="DZ40" s="698"/>
      <c r="EA40" s="698"/>
      <c r="EB40" s="698"/>
      <c r="EC40" s="700"/>
    </row>
    <row r="41" spans="2:133" ht="11.25" customHeight="1">
      <c r="AQ41" s="713" t="s">
        <v>347</v>
      </c>
      <c r="AR41" s="714"/>
      <c r="AS41" s="714"/>
      <c r="AT41" s="714"/>
      <c r="AU41" s="714"/>
      <c r="AV41" s="714"/>
      <c r="AW41" s="714"/>
      <c r="AX41" s="714"/>
      <c r="AY41" s="715"/>
      <c r="AZ41" s="679">
        <v>27376</v>
      </c>
      <c r="BA41" s="716"/>
      <c r="BB41" s="716"/>
      <c r="BC41" s="716"/>
      <c r="BD41" s="680"/>
      <c r="BE41" s="680"/>
      <c r="BF41" s="717"/>
      <c r="BG41" s="711"/>
      <c r="BH41" s="712"/>
      <c r="BI41" s="712"/>
      <c r="BJ41" s="712"/>
      <c r="BK41" s="712"/>
      <c r="BL41" s="236"/>
      <c r="BM41" s="718" t="s">
        <v>348</v>
      </c>
      <c r="BN41" s="718"/>
      <c r="BO41" s="718"/>
      <c r="BP41" s="718"/>
      <c r="BQ41" s="718"/>
      <c r="BR41" s="718"/>
      <c r="BS41" s="718"/>
      <c r="BT41" s="718"/>
      <c r="BU41" s="719"/>
      <c r="BV41" s="679">
        <v>276</v>
      </c>
      <c r="BW41" s="716"/>
      <c r="BX41" s="716"/>
      <c r="BY41" s="716"/>
      <c r="BZ41" s="716"/>
      <c r="CA41" s="716"/>
      <c r="CB41" s="720"/>
      <c r="CD41" s="708" t="s">
        <v>349</v>
      </c>
      <c r="CE41" s="705"/>
      <c r="CF41" s="705"/>
      <c r="CG41" s="705"/>
      <c r="CH41" s="705"/>
      <c r="CI41" s="705"/>
      <c r="CJ41" s="705"/>
      <c r="CK41" s="705"/>
      <c r="CL41" s="705"/>
      <c r="CM41" s="705"/>
      <c r="CN41" s="705"/>
      <c r="CO41" s="705"/>
      <c r="CP41" s="705"/>
      <c r="CQ41" s="706"/>
      <c r="CR41" s="664" t="s">
        <v>228</v>
      </c>
      <c r="CS41" s="665"/>
      <c r="CT41" s="665"/>
      <c r="CU41" s="665"/>
      <c r="CV41" s="665"/>
      <c r="CW41" s="665"/>
      <c r="CX41" s="665"/>
      <c r="CY41" s="666"/>
      <c r="CZ41" s="669" t="s">
        <v>128</v>
      </c>
      <c r="DA41" s="698"/>
      <c r="DB41" s="698"/>
      <c r="DC41" s="699"/>
      <c r="DD41" s="672" t="s">
        <v>136</v>
      </c>
      <c r="DE41" s="665"/>
      <c r="DF41" s="665"/>
      <c r="DG41" s="665"/>
      <c r="DH41" s="665"/>
      <c r="DI41" s="665"/>
      <c r="DJ41" s="665"/>
      <c r="DK41" s="666"/>
      <c r="DL41" s="673"/>
      <c r="DM41" s="674"/>
      <c r="DN41" s="674"/>
      <c r="DO41" s="674"/>
      <c r="DP41" s="674"/>
      <c r="DQ41" s="674"/>
      <c r="DR41" s="674"/>
      <c r="DS41" s="674"/>
      <c r="DT41" s="674"/>
      <c r="DU41" s="674"/>
      <c r="DV41" s="675"/>
      <c r="DW41" s="658"/>
      <c r="DX41" s="659"/>
      <c r="DY41" s="659"/>
      <c r="DZ41" s="659"/>
      <c r="EA41" s="659"/>
      <c r="EB41" s="659"/>
      <c r="EC41" s="660"/>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1" t="s">
        <v>351</v>
      </c>
      <c r="CE42" s="662"/>
      <c r="CF42" s="662"/>
      <c r="CG42" s="662"/>
      <c r="CH42" s="662"/>
      <c r="CI42" s="662"/>
      <c r="CJ42" s="662"/>
      <c r="CK42" s="662"/>
      <c r="CL42" s="662"/>
      <c r="CM42" s="662"/>
      <c r="CN42" s="662"/>
      <c r="CO42" s="662"/>
      <c r="CP42" s="662"/>
      <c r="CQ42" s="663"/>
      <c r="CR42" s="664">
        <v>447665</v>
      </c>
      <c r="CS42" s="667"/>
      <c r="CT42" s="667"/>
      <c r="CU42" s="667"/>
      <c r="CV42" s="667"/>
      <c r="CW42" s="667"/>
      <c r="CX42" s="667"/>
      <c r="CY42" s="668"/>
      <c r="CZ42" s="669">
        <v>29.5</v>
      </c>
      <c r="DA42" s="670"/>
      <c r="DB42" s="670"/>
      <c r="DC42" s="671"/>
      <c r="DD42" s="672">
        <v>81836</v>
      </c>
      <c r="DE42" s="667"/>
      <c r="DF42" s="667"/>
      <c r="DG42" s="667"/>
      <c r="DH42" s="667"/>
      <c r="DI42" s="667"/>
      <c r="DJ42" s="667"/>
      <c r="DK42" s="668"/>
      <c r="DL42" s="673"/>
      <c r="DM42" s="674"/>
      <c r="DN42" s="674"/>
      <c r="DO42" s="674"/>
      <c r="DP42" s="674"/>
      <c r="DQ42" s="674"/>
      <c r="DR42" s="674"/>
      <c r="DS42" s="674"/>
      <c r="DT42" s="674"/>
      <c r="DU42" s="674"/>
      <c r="DV42" s="675"/>
      <c r="DW42" s="658"/>
      <c r="DX42" s="659"/>
      <c r="DY42" s="659"/>
      <c r="DZ42" s="659"/>
      <c r="EA42" s="659"/>
      <c r="EB42" s="659"/>
      <c r="EC42" s="660"/>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1" t="s">
        <v>353</v>
      </c>
      <c r="CE43" s="662"/>
      <c r="CF43" s="662"/>
      <c r="CG43" s="662"/>
      <c r="CH43" s="662"/>
      <c r="CI43" s="662"/>
      <c r="CJ43" s="662"/>
      <c r="CK43" s="662"/>
      <c r="CL43" s="662"/>
      <c r="CM43" s="662"/>
      <c r="CN43" s="662"/>
      <c r="CO43" s="662"/>
      <c r="CP43" s="662"/>
      <c r="CQ43" s="663"/>
      <c r="CR43" s="664" t="s">
        <v>228</v>
      </c>
      <c r="CS43" s="665"/>
      <c r="CT43" s="665"/>
      <c r="CU43" s="665"/>
      <c r="CV43" s="665"/>
      <c r="CW43" s="665"/>
      <c r="CX43" s="665"/>
      <c r="CY43" s="666"/>
      <c r="CZ43" s="669" t="s">
        <v>228</v>
      </c>
      <c r="DA43" s="698"/>
      <c r="DB43" s="698"/>
      <c r="DC43" s="699"/>
      <c r="DD43" s="672" t="s">
        <v>128</v>
      </c>
      <c r="DE43" s="665"/>
      <c r="DF43" s="665"/>
      <c r="DG43" s="665"/>
      <c r="DH43" s="665"/>
      <c r="DI43" s="665"/>
      <c r="DJ43" s="665"/>
      <c r="DK43" s="666"/>
      <c r="DL43" s="673"/>
      <c r="DM43" s="674"/>
      <c r="DN43" s="674"/>
      <c r="DO43" s="674"/>
      <c r="DP43" s="674"/>
      <c r="DQ43" s="674"/>
      <c r="DR43" s="674"/>
      <c r="DS43" s="674"/>
      <c r="DT43" s="674"/>
      <c r="DU43" s="674"/>
      <c r="DV43" s="675"/>
      <c r="DW43" s="658"/>
      <c r="DX43" s="659"/>
      <c r="DY43" s="659"/>
      <c r="DZ43" s="659"/>
      <c r="EA43" s="659"/>
      <c r="EB43" s="659"/>
      <c r="EC43" s="660"/>
    </row>
    <row r="44" spans="2:133" ht="11.25" customHeight="1">
      <c r="B44" s="240" t="s">
        <v>354</v>
      </c>
      <c r="CD44" s="692" t="s">
        <v>306</v>
      </c>
      <c r="CE44" s="693"/>
      <c r="CF44" s="661" t="s">
        <v>355</v>
      </c>
      <c r="CG44" s="662"/>
      <c r="CH44" s="662"/>
      <c r="CI44" s="662"/>
      <c r="CJ44" s="662"/>
      <c r="CK44" s="662"/>
      <c r="CL44" s="662"/>
      <c r="CM44" s="662"/>
      <c r="CN44" s="662"/>
      <c r="CO44" s="662"/>
      <c r="CP44" s="662"/>
      <c r="CQ44" s="663"/>
      <c r="CR44" s="664">
        <v>359752</v>
      </c>
      <c r="CS44" s="667"/>
      <c r="CT44" s="667"/>
      <c r="CU44" s="667"/>
      <c r="CV44" s="667"/>
      <c r="CW44" s="667"/>
      <c r="CX44" s="667"/>
      <c r="CY44" s="668"/>
      <c r="CZ44" s="669">
        <v>23.7</v>
      </c>
      <c r="DA44" s="670"/>
      <c r="DB44" s="670"/>
      <c r="DC44" s="671"/>
      <c r="DD44" s="672">
        <v>73724</v>
      </c>
      <c r="DE44" s="667"/>
      <c r="DF44" s="667"/>
      <c r="DG44" s="667"/>
      <c r="DH44" s="667"/>
      <c r="DI44" s="667"/>
      <c r="DJ44" s="667"/>
      <c r="DK44" s="668"/>
      <c r="DL44" s="673"/>
      <c r="DM44" s="674"/>
      <c r="DN44" s="674"/>
      <c r="DO44" s="674"/>
      <c r="DP44" s="674"/>
      <c r="DQ44" s="674"/>
      <c r="DR44" s="674"/>
      <c r="DS44" s="674"/>
      <c r="DT44" s="674"/>
      <c r="DU44" s="674"/>
      <c r="DV44" s="675"/>
      <c r="DW44" s="658"/>
      <c r="DX44" s="659"/>
      <c r="DY44" s="659"/>
      <c r="DZ44" s="659"/>
      <c r="EA44" s="659"/>
      <c r="EB44" s="659"/>
      <c r="EC44" s="660"/>
    </row>
    <row r="45" spans="2:133" ht="11.25" customHeight="1">
      <c r="CD45" s="694"/>
      <c r="CE45" s="695"/>
      <c r="CF45" s="661" t="s">
        <v>356</v>
      </c>
      <c r="CG45" s="662"/>
      <c r="CH45" s="662"/>
      <c r="CI45" s="662"/>
      <c r="CJ45" s="662"/>
      <c r="CK45" s="662"/>
      <c r="CL45" s="662"/>
      <c r="CM45" s="662"/>
      <c r="CN45" s="662"/>
      <c r="CO45" s="662"/>
      <c r="CP45" s="662"/>
      <c r="CQ45" s="663"/>
      <c r="CR45" s="664">
        <v>316330</v>
      </c>
      <c r="CS45" s="665"/>
      <c r="CT45" s="665"/>
      <c r="CU45" s="665"/>
      <c r="CV45" s="665"/>
      <c r="CW45" s="665"/>
      <c r="CX45" s="665"/>
      <c r="CY45" s="666"/>
      <c r="CZ45" s="669">
        <v>20.9</v>
      </c>
      <c r="DA45" s="698"/>
      <c r="DB45" s="698"/>
      <c r="DC45" s="699"/>
      <c r="DD45" s="672">
        <v>57448</v>
      </c>
      <c r="DE45" s="665"/>
      <c r="DF45" s="665"/>
      <c r="DG45" s="665"/>
      <c r="DH45" s="665"/>
      <c r="DI45" s="665"/>
      <c r="DJ45" s="665"/>
      <c r="DK45" s="666"/>
      <c r="DL45" s="673"/>
      <c r="DM45" s="674"/>
      <c r="DN45" s="674"/>
      <c r="DO45" s="674"/>
      <c r="DP45" s="674"/>
      <c r="DQ45" s="674"/>
      <c r="DR45" s="674"/>
      <c r="DS45" s="674"/>
      <c r="DT45" s="674"/>
      <c r="DU45" s="674"/>
      <c r="DV45" s="675"/>
      <c r="DW45" s="658"/>
      <c r="DX45" s="659"/>
      <c r="DY45" s="659"/>
      <c r="DZ45" s="659"/>
      <c r="EA45" s="659"/>
      <c r="EB45" s="659"/>
      <c r="EC45" s="660"/>
    </row>
    <row r="46" spans="2:133" ht="11.25" customHeight="1">
      <c r="CD46" s="694"/>
      <c r="CE46" s="695"/>
      <c r="CF46" s="661" t="s">
        <v>357</v>
      </c>
      <c r="CG46" s="662"/>
      <c r="CH46" s="662"/>
      <c r="CI46" s="662"/>
      <c r="CJ46" s="662"/>
      <c r="CK46" s="662"/>
      <c r="CL46" s="662"/>
      <c r="CM46" s="662"/>
      <c r="CN46" s="662"/>
      <c r="CO46" s="662"/>
      <c r="CP46" s="662"/>
      <c r="CQ46" s="663"/>
      <c r="CR46" s="664">
        <v>43422</v>
      </c>
      <c r="CS46" s="667"/>
      <c r="CT46" s="667"/>
      <c r="CU46" s="667"/>
      <c r="CV46" s="667"/>
      <c r="CW46" s="667"/>
      <c r="CX46" s="667"/>
      <c r="CY46" s="668"/>
      <c r="CZ46" s="669">
        <v>2.9</v>
      </c>
      <c r="DA46" s="670"/>
      <c r="DB46" s="670"/>
      <c r="DC46" s="671"/>
      <c r="DD46" s="672">
        <v>16276</v>
      </c>
      <c r="DE46" s="667"/>
      <c r="DF46" s="667"/>
      <c r="DG46" s="667"/>
      <c r="DH46" s="667"/>
      <c r="DI46" s="667"/>
      <c r="DJ46" s="667"/>
      <c r="DK46" s="668"/>
      <c r="DL46" s="673"/>
      <c r="DM46" s="674"/>
      <c r="DN46" s="674"/>
      <c r="DO46" s="674"/>
      <c r="DP46" s="674"/>
      <c r="DQ46" s="674"/>
      <c r="DR46" s="674"/>
      <c r="DS46" s="674"/>
      <c r="DT46" s="674"/>
      <c r="DU46" s="674"/>
      <c r="DV46" s="675"/>
      <c r="DW46" s="658"/>
      <c r="DX46" s="659"/>
      <c r="DY46" s="659"/>
      <c r="DZ46" s="659"/>
      <c r="EA46" s="659"/>
      <c r="EB46" s="659"/>
      <c r="EC46" s="660"/>
    </row>
    <row r="47" spans="2:133" ht="11.25" customHeight="1">
      <c r="CD47" s="694"/>
      <c r="CE47" s="695"/>
      <c r="CF47" s="661" t="s">
        <v>358</v>
      </c>
      <c r="CG47" s="662"/>
      <c r="CH47" s="662"/>
      <c r="CI47" s="662"/>
      <c r="CJ47" s="662"/>
      <c r="CK47" s="662"/>
      <c r="CL47" s="662"/>
      <c r="CM47" s="662"/>
      <c r="CN47" s="662"/>
      <c r="CO47" s="662"/>
      <c r="CP47" s="662"/>
      <c r="CQ47" s="663"/>
      <c r="CR47" s="664">
        <v>87913</v>
      </c>
      <c r="CS47" s="665"/>
      <c r="CT47" s="665"/>
      <c r="CU47" s="665"/>
      <c r="CV47" s="665"/>
      <c r="CW47" s="665"/>
      <c r="CX47" s="665"/>
      <c r="CY47" s="666"/>
      <c r="CZ47" s="669">
        <v>5.8</v>
      </c>
      <c r="DA47" s="698"/>
      <c r="DB47" s="698"/>
      <c r="DC47" s="699"/>
      <c r="DD47" s="672">
        <v>8112</v>
      </c>
      <c r="DE47" s="665"/>
      <c r="DF47" s="665"/>
      <c r="DG47" s="665"/>
      <c r="DH47" s="665"/>
      <c r="DI47" s="665"/>
      <c r="DJ47" s="665"/>
      <c r="DK47" s="666"/>
      <c r="DL47" s="673"/>
      <c r="DM47" s="674"/>
      <c r="DN47" s="674"/>
      <c r="DO47" s="674"/>
      <c r="DP47" s="674"/>
      <c r="DQ47" s="674"/>
      <c r="DR47" s="674"/>
      <c r="DS47" s="674"/>
      <c r="DT47" s="674"/>
      <c r="DU47" s="674"/>
      <c r="DV47" s="675"/>
      <c r="DW47" s="658"/>
      <c r="DX47" s="659"/>
      <c r="DY47" s="659"/>
      <c r="DZ47" s="659"/>
      <c r="EA47" s="659"/>
      <c r="EB47" s="659"/>
      <c r="EC47" s="660"/>
    </row>
    <row r="48" spans="2:133">
      <c r="CD48" s="696"/>
      <c r="CE48" s="697"/>
      <c r="CF48" s="661" t="s">
        <v>359</v>
      </c>
      <c r="CG48" s="662"/>
      <c r="CH48" s="662"/>
      <c r="CI48" s="662"/>
      <c r="CJ48" s="662"/>
      <c r="CK48" s="662"/>
      <c r="CL48" s="662"/>
      <c r="CM48" s="662"/>
      <c r="CN48" s="662"/>
      <c r="CO48" s="662"/>
      <c r="CP48" s="662"/>
      <c r="CQ48" s="663"/>
      <c r="CR48" s="664" t="s">
        <v>228</v>
      </c>
      <c r="CS48" s="667"/>
      <c r="CT48" s="667"/>
      <c r="CU48" s="667"/>
      <c r="CV48" s="667"/>
      <c r="CW48" s="667"/>
      <c r="CX48" s="667"/>
      <c r="CY48" s="668"/>
      <c r="CZ48" s="669" t="s">
        <v>128</v>
      </c>
      <c r="DA48" s="670"/>
      <c r="DB48" s="670"/>
      <c r="DC48" s="671"/>
      <c r="DD48" s="672" t="s">
        <v>128</v>
      </c>
      <c r="DE48" s="667"/>
      <c r="DF48" s="667"/>
      <c r="DG48" s="667"/>
      <c r="DH48" s="667"/>
      <c r="DI48" s="667"/>
      <c r="DJ48" s="667"/>
      <c r="DK48" s="668"/>
      <c r="DL48" s="673"/>
      <c r="DM48" s="674"/>
      <c r="DN48" s="674"/>
      <c r="DO48" s="674"/>
      <c r="DP48" s="674"/>
      <c r="DQ48" s="674"/>
      <c r="DR48" s="674"/>
      <c r="DS48" s="674"/>
      <c r="DT48" s="674"/>
      <c r="DU48" s="674"/>
      <c r="DV48" s="675"/>
      <c r="DW48" s="658"/>
      <c r="DX48" s="659"/>
      <c r="DY48" s="659"/>
      <c r="DZ48" s="659"/>
      <c r="EA48" s="659"/>
      <c r="EB48" s="659"/>
      <c r="EC48" s="660"/>
    </row>
    <row r="49" spans="82:133" ht="11.25" customHeight="1">
      <c r="CD49" s="676" t="s">
        <v>360</v>
      </c>
      <c r="CE49" s="677"/>
      <c r="CF49" s="677"/>
      <c r="CG49" s="677"/>
      <c r="CH49" s="677"/>
      <c r="CI49" s="677"/>
      <c r="CJ49" s="677"/>
      <c r="CK49" s="677"/>
      <c r="CL49" s="677"/>
      <c r="CM49" s="677"/>
      <c r="CN49" s="677"/>
      <c r="CO49" s="677"/>
      <c r="CP49" s="677"/>
      <c r="CQ49" s="678"/>
      <c r="CR49" s="679">
        <v>1516303</v>
      </c>
      <c r="CS49" s="680"/>
      <c r="CT49" s="680"/>
      <c r="CU49" s="680"/>
      <c r="CV49" s="680"/>
      <c r="CW49" s="680"/>
      <c r="CX49" s="680"/>
      <c r="CY49" s="681"/>
      <c r="CZ49" s="682">
        <v>100</v>
      </c>
      <c r="DA49" s="683"/>
      <c r="DB49" s="683"/>
      <c r="DC49" s="684"/>
      <c r="DD49" s="685">
        <v>1034816</v>
      </c>
      <c r="DE49" s="680"/>
      <c r="DF49" s="680"/>
      <c r="DG49" s="680"/>
      <c r="DH49" s="680"/>
      <c r="DI49" s="680"/>
      <c r="DJ49" s="680"/>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row r="52" spans="82:133" hidden="1"/>
    <row r="53" spans="82:133" hidden="1"/>
  </sheetData>
  <sheetProtection algorithmName="SHA-512" hashValue="podaffFeVJlyWe6vUXUQHRksj/4001JmpWL1SRJFsnLZ5FR1rQKIWarsC0tNRUrJ89aZTyEMW9IjT5UmCl/AMg==" saltValue="fUqLSyZLP6GaGasnkJ8k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70" zoomScaleSheetLayoutView="70" workbookViewId="0">
      <selection activeCell="BQ103" sqref="BQ103:DZ103"/>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362</v>
      </c>
      <c r="DK2" s="1203"/>
      <c r="DL2" s="1203"/>
      <c r="DM2" s="1203"/>
      <c r="DN2" s="1203"/>
      <c r="DO2" s="1204"/>
      <c r="DP2" s="249"/>
      <c r="DQ2" s="1202" t="s">
        <v>363</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364</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05"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6"/>
      <c r="BA5" s="256"/>
      <c r="BB5" s="256"/>
      <c r="BC5" s="256"/>
      <c r="BD5" s="256"/>
      <c r="BE5" s="257"/>
      <c r="BF5" s="257"/>
      <c r="BG5" s="257"/>
      <c r="BH5" s="257"/>
      <c r="BI5" s="257"/>
      <c r="BJ5" s="257"/>
      <c r="BK5" s="257"/>
      <c r="BL5" s="257"/>
      <c r="BM5" s="257"/>
      <c r="BN5" s="257"/>
      <c r="BO5" s="257"/>
      <c r="BP5" s="257"/>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90" t="s">
        <v>380</v>
      </c>
      <c r="DH5" s="1191"/>
      <c r="DI5" s="1191"/>
      <c r="DJ5" s="1191"/>
      <c r="DK5" s="1192"/>
      <c r="DL5" s="1190" t="s">
        <v>381</v>
      </c>
      <c r="DM5" s="1191"/>
      <c r="DN5" s="1191"/>
      <c r="DO5" s="1191"/>
      <c r="DP5" s="1192"/>
      <c r="DQ5" s="1093" t="s">
        <v>382</v>
      </c>
      <c r="DR5" s="1094"/>
      <c r="DS5" s="1094"/>
      <c r="DT5" s="1094"/>
      <c r="DU5" s="1095"/>
      <c r="DV5" s="1093" t="s">
        <v>373</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c r="A7" s="258">
        <v>1</v>
      </c>
      <c r="B7" s="1142" t="s">
        <v>383</v>
      </c>
      <c r="C7" s="1143"/>
      <c r="D7" s="1143"/>
      <c r="E7" s="1143"/>
      <c r="F7" s="1143"/>
      <c r="G7" s="1143"/>
      <c r="H7" s="1143"/>
      <c r="I7" s="1143"/>
      <c r="J7" s="1143"/>
      <c r="K7" s="1143"/>
      <c r="L7" s="1143"/>
      <c r="M7" s="1143"/>
      <c r="N7" s="1143"/>
      <c r="O7" s="1143"/>
      <c r="P7" s="1144"/>
      <c r="Q7" s="1196">
        <v>1629</v>
      </c>
      <c r="R7" s="1197"/>
      <c r="S7" s="1197"/>
      <c r="T7" s="1197"/>
      <c r="U7" s="1197"/>
      <c r="V7" s="1197">
        <v>1513</v>
      </c>
      <c r="W7" s="1197"/>
      <c r="X7" s="1197"/>
      <c r="Y7" s="1197"/>
      <c r="Z7" s="1197"/>
      <c r="AA7" s="1197">
        <v>116</v>
      </c>
      <c r="AB7" s="1197"/>
      <c r="AC7" s="1197"/>
      <c r="AD7" s="1197"/>
      <c r="AE7" s="1198"/>
      <c r="AF7" s="1199">
        <v>25</v>
      </c>
      <c r="AG7" s="1200"/>
      <c r="AH7" s="1200"/>
      <c r="AI7" s="1200"/>
      <c r="AJ7" s="1201"/>
      <c r="AK7" s="1183">
        <v>0</v>
      </c>
      <c r="AL7" s="1184"/>
      <c r="AM7" s="1184"/>
      <c r="AN7" s="1184"/>
      <c r="AO7" s="1184"/>
      <c r="AP7" s="1184">
        <v>2317</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585</v>
      </c>
      <c r="BT7" s="1188"/>
      <c r="BU7" s="1188"/>
      <c r="BV7" s="1188"/>
      <c r="BW7" s="1188"/>
      <c r="BX7" s="1188"/>
      <c r="BY7" s="1188"/>
      <c r="BZ7" s="1188"/>
      <c r="CA7" s="1188"/>
      <c r="CB7" s="1188"/>
      <c r="CC7" s="1188"/>
      <c r="CD7" s="1188"/>
      <c r="CE7" s="1188"/>
      <c r="CF7" s="1188"/>
      <c r="CG7" s="1189"/>
      <c r="CH7" s="1180">
        <v>3</v>
      </c>
      <c r="CI7" s="1181"/>
      <c r="CJ7" s="1181"/>
      <c r="CK7" s="1181"/>
      <c r="CL7" s="1182"/>
      <c r="CM7" s="1180">
        <v>15</v>
      </c>
      <c r="CN7" s="1181"/>
      <c r="CO7" s="1181"/>
      <c r="CP7" s="1181"/>
      <c r="CQ7" s="1182"/>
      <c r="CR7" s="1180">
        <v>3</v>
      </c>
      <c r="CS7" s="1181"/>
      <c r="CT7" s="1181"/>
      <c r="CU7" s="1181"/>
      <c r="CV7" s="1182"/>
      <c r="CW7" s="1180" t="s">
        <v>587</v>
      </c>
      <c r="CX7" s="1181"/>
      <c r="CY7" s="1181"/>
      <c r="CZ7" s="1181"/>
      <c r="DA7" s="1182"/>
      <c r="DB7" s="1180" t="s">
        <v>587</v>
      </c>
      <c r="DC7" s="1181"/>
      <c r="DD7" s="1181"/>
      <c r="DE7" s="1181"/>
      <c r="DF7" s="1182"/>
      <c r="DG7" s="1180" t="s">
        <v>587</v>
      </c>
      <c r="DH7" s="1181"/>
      <c r="DI7" s="1181"/>
      <c r="DJ7" s="1181"/>
      <c r="DK7" s="1182"/>
      <c r="DL7" s="1180" t="s">
        <v>587</v>
      </c>
      <c r="DM7" s="1181"/>
      <c r="DN7" s="1181"/>
      <c r="DO7" s="1181"/>
      <c r="DP7" s="1182"/>
      <c r="DQ7" s="1180" t="s">
        <v>587</v>
      </c>
      <c r="DR7" s="1181"/>
      <c r="DS7" s="1181"/>
      <c r="DT7" s="1181"/>
      <c r="DU7" s="1182"/>
      <c r="DV7" s="1207"/>
      <c r="DW7" s="1208"/>
      <c r="DX7" s="1208"/>
      <c r="DY7" s="1208"/>
      <c r="DZ7" s="1209"/>
      <c r="EA7" s="254"/>
    </row>
    <row r="8" spans="1:131" s="255" customFormat="1" ht="26.25" customHeight="1">
      <c r="A8" s="261">
        <v>2</v>
      </c>
      <c r="B8" s="1129" t="s">
        <v>384</v>
      </c>
      <c r="C8" s="1130"/>
      <c r="D8" s="1130"/>
      <c r="E8" s="1130"/>
      <c r="F8" s="1130"/>
      <c r="G8" s="1130"/>
      <c r="H8" s="1130"/>
      <c r="I8" s="1130"/>
      <c r="J8" s="1130"/>
      <c r="K8" s="1130"/>
      <c r="L8" s="1130"/>
      <c r="M8" s="1130"/>
      <c r="N8" s="1130"/>
      <c r="O8" s="1130"/>
      <c r="P8" s="1131"/>
      <c r="Q8" s="1135">
        <v>16</v>
      </c>
      <c r="R8" s="1136"/>
      <c r="S8" s="1136"/>
      <c r="T8" s="1136"/>
      <c r="U8" s="1136"/>
      <c r="V8" s="1136">
        <v>15</v>
      </c>
      <c r="W8" s="1136"/>
      <c r="X8" s="1136"/>
      <c r="Y8" s="1136"/>
      <c r="Z8" s="1136"/>
      <c r="AA8" s="1136">
        <v>1</v>
      </c>
      <c r="AB8" s="1136"/>
      <c r="AC8" s="1136"/>
      <c r="AD8" s="1136"/>
      <c r="AE8" s="1137"/>
      <c r="AF8" s="1111">
        <v>1</v>
      </c>
      <c r="AG8" s="1112"/>
      <c r="AH8" s="1112"/>
      <c r="AI8" s="1112"/>
      <c r="AJ8" s="1113"/>
      <c r="AK8" s="1178">
        <v>0</v>
      </c>
      <c r="AL8" s="1179"/>
      <c r="AM8" s="1179"/>
      <c r="AN8" s="1179"/>
      <c r="AO8" s="1179"/>
      <c r="AP8" s="1179">
        <v>0</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385</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386</v>
      </c>
      <c r="B23" s="1036" t="s">
        <v>387</v>
      </c>
      <c r="C23" s="1037"/>
      <c r="D23" s="1037"/>
      <c r="E23" s="1037"/>
      <c r="F23" s="1037"/>
      <c r="G23" s="1037"/>
      <c r="H23" s="1037"/>
      <c r="I23" s="1037"/>
      <c r="J23" s="1037"/>
      <c r="K23" s="1037"/>
      <c r="L23" s="1037"/>
      <c r="M23" s="1037"/>
      <c r="N23" s="1037"/>
      <c r="O23" s="1037"/>
      <c r="P23" s="1038"/>
      <c r="Q23" s="1160">
        <v>1632</v>
      </c>
      <c r="R23" s="1161"/>
      <c r="S23" s="1161"/>
      <c r="T23" s="1161"/>
      <c r="U23" s="1161"/>
      <c r="V23" s="1161">
        <v>1516</v>
      </c>
      <c r="W23" s="1161"/>
      <c r="X23" s="1161"/>
      <c r="Y23" s="1161"/>
      <c r="Z23" s="1161"/>
      <c r="AA23" s="1161">
        <v>117</v>
      </c>
      <c r="AB23" s="1161"/>
      <c r="AC23" s="1161"/>
      <c r="AD23" s="1161"/>
      <c r="AE23" s="1162"/>
      <c r="AF23" s="1163">
        <v>25</v>
      </c>
      <c r="AG23" s="1161"/>
      <c r="AH23" s="1161"/>
      <c r="AI23" s="1161"/>
      <c r="AJ23" s="1164"/>
      <c r="AK23" s="1165"/>
      <c r="AL23" s="1166"/>
      <c r="AM23" s="1166"/>
      <c r="AN23" s="1166"/>
      <c r="AO23" s="1166"/>
      <c r="AP23" s="1161">
        <v>2317</v>
      </c>
      <c r="AQ23" s="1161"/>
      <c r="AR23" s="1161"/>
      <c r="AS23" s="1161"/>
      <c r="AT23" s="1161"/>
      <c r="AU23" s="1167"/>
      <c r="AV23" s="1167"/>
      <c r="AW23" s="1167"/>
      <c r="AX23" s="1167"/>
      <c r="AY23" s="1168"/>
      <c r="AZ23" s="1157" t="s">
        <v>128</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366</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1" t="s">
        <v>393</v>
      </c>
      <c r="AG26" s="1100"/>
      <c r="AH26" s="1100"/>
      <c r="AI26" s="1100"/>
      <c r="AJ26" s="1152"/>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373</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2" t="s">
        <v>398</v>
      </c>
      <c r="C28" s="1143"/>
      <c r="D28" s="1143"/>
      <c r="E28" s="1143"/>
      <c r="F28" s="1143"/>
      <c r="G28" s="1143"/>
      <c r="H28" s="1143"/>
      <c r="I28" s="1143"/>
      <c r="J28" s="1143"/>
      <c r="K28" s="1143"/>
      <c r="L28" s="1143"/>
      <c r="M28" s="1143"/>
      <c r="N28" s="1143"/>
      <c r="O28" s="1143"/>
      <c r="P28" s="1144"/>
      <c r="Q28" s="1145">
        <v>55</v>
      </c>
      <c r="R28" s="1146"/>
      <c r="S28" s="1146"/>
      <c r="T28" s="1146"/>
      <c r="U28" s="1146"/>
      <c r="V28" s="1146">
        <v>55</v>
      </c>
      <c r="W28" s="1146"/>
      <c r="X28" s="1146"/>
      <c r="Y28" s="1146"/>
      <c r="Z28" s="1146"/>
      <c r="AA28" s="1146">
        <v>0</v>
      </c>
      <c r="AB28" s="1146"/>
      <c r="AC28" s="1146"/>
      <c r="AD28" s="1146"/>
      <c r="AE28" s="1147"/>
      <c r="AF28" s="1148">
        <v>0</v>
      </c>
      <c r="AG28" s="1146"/>
      <c r="AH28" s="1146"/>
      <c r="AI28" s="1146"/>
      <c r="AJ28" s="1149"/>
      <c r="AK28" s="1150">
        <v>6</v>
      </c>
      <c r="AL28" s="1138"/>
      <c r="AM28" s="1138"/>
      <c r="AN28" s="1138"/>
      <c r="AO28" s="1138"/>
      <c r="AP28" s="1138">
        <v>0</v>
      </c>
      <c r="AQ28" s="1138"/>
      <c r="AR28" s="1138"/>
      <c r="AS28" s="1138"/>
      <c r="AT28" s="1138"/>
      <c r="AU28" s="1138">
        <v>6</v>
      </c>
      <c r="AV28" s="1138"/>
      <c r="AW28" s="1138"/>
      <c r="AX28" s="1138"/>
      <c r="AY28" s="1138"/>
      <c r="AZ28" s="1139" t="s">
        <v>586</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399</v>
      </c>
      <c r="C29" s="1130"/>
      <c r="D29" s="1130"/>
      <c r="E29" s="1130"/>
      <c r="F29" s="1130"/>
      <c r="G29" s="1130"/>
      <c r="H29" s="1130"/>
      <c r="I29" s="1130"/>
      <c r="J29" s="1130"/>
      <c r="K29" s="1130"/>
      <c r="L29" s="1130"/>
      <c r="M29" s="1130"/>
      <c r="N29" s="1130"/>
      <c r="O29" s="1130"/>
      <c r="P29" s="1131"/>
      <c r="Q29" s="1135">
        <v>63</v>
      </c>
      <c r="R29" s="1136"/>
      <c r="S29" s="1136"/>
      <c r="T29" s="1136"/>
      <c r="U29" s="1136"/>
      <c r="V29" s="1136">
        <v>62</v>
      </c>
      <c r="W29" s="1136"/>
      <c r="X29" s="1136"/>
      <c r="Y29" s="1136"/>
      <c r="Z29" s="1136"/>
      <c r="AA29" s="1136">
        <v>1</v>
      </c>
      <c r="AB29" s="1136"/>
      <c r="AC29" s="1136"/>
      <c r="AD29" s="1136"/>
      <c r="AE29" s="1137"/>
      <c r="AF29" s="1111">
        <v>1</v>
      </c>
      <c r="AG29" s="1112"/>
      <c r="AH29" s="1112"/>
      <c r="AI29" s="1112"/>
      <c r="AJ29" s="1113"/>
      <c r="AK29" s="1072">
        <v>24</v>
      </c>
      <c r="AL29" s="1063"/>
      <c r="AM29" s="1063"/>
      <c r="AN29" s="1063"/>
      <c r="AO29" s="1063"/>
      <c r="AP29" s="1063">
        <v>2</v>
      </c>
      <c r="AQ29" s="1063"/>
      <c r="AR29" s="1063"/>
      <c r="AS29" s="1063"/>
      <c r="AT29" s="1063"/>
      <c r="AU29" s="1063">
        <v>24</v>
      </c>
      <c r="AV29" s="1063"/>
      <c r="AW29" s="1063"/>
      <c r="AX29" s="1063"/>
      <c r="AY29" s="1063"/>
      <c r="AZ29" s="1134" t="s">
        <v>587</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400</v>
      </c>
      <c r="C30" s="1130"/>
      <c r="D30" s="1130"/>
      <c r="E30" s="1130"/>
      <c r="F30" s="1130"/>
      <c r="G30" s="1130"/>
      <c r="H30" s="1130"/>
      <c r="I30" s="1130"/>
      <c r="J30" s="1130"/>
      <c r="K30" s="1130"/>
      <c r="L30" s="1130"/>
      <c r="M30" s="1130"/>
      <c r="N30" s="1130"/>
      <c r="O30" s="1130"/>
      <c r="P30" s="1131"/>
      <c r="Q30" s="1135">
        <v>71</v>
      </c>
      <c r="R30" s="1136"/>
      <c r="S30" s="1136"/>
      <c r="T30" s="1136"/>
      <c r="U30" s="1136"/>
      <c r="V30" s="1136">
        <v>71</v>
      </c>
      <c r="W30" s="1136"/>
      <c r="X30" s="1136"/>
      <c r="Y30" s="1136"/>
      <c r="Z30" s="1136"/>
      <c r="AA30" s="1136">
        <v>0</v>
      </c>
      <c r="AB30" s="1136"/>
      <c r="AC30" s="1136"/>
      <c r="AD30" s="1136"/>
      <c r="AE30" s="1137"/>
      <c r="AF30" s="1111">
        <v>0</v>
      </c>
      <c r="AG30" s="1112"/>
      <c r="AH30" s="1112"/>
      <c r="AI30" s="1112"/>
      <c r="AJ30" s="1113"/>
      <c r="AK30" s="1072">
        <v>13</v>
      </c>
      <c r="AL30" s="1063"/>
      <c r="AM30" s="1063"/>
      <c r="AN30" s="1063"/>
      <c r="AO30" s="1063"/>
      <c r="AP30" s="1063">
        <v>0</v>
      </c>
      <c r="AQ30" s="1063"/>
      <c r="AR30" s="1063"/>
      <c r="AS30" s="1063"/>
      <c r="AT30" s="1063"/>
      <c r="AU30" s="1063">
        <v>13</v>
      </c>
      <c r="AV30" s="1063"/>
      <c r="AW30" s="1063"/>
      <c r="AX30" s="1063"/>
      <c r="AY30" s="1063"/>
      <c r="AZ30" s="1134" t="s">
        <v>587</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401</v>
      </c>
      <c r="C31" s="1130"/>
      <c r="D31" s="1130"/>
      <c r="E31" s="1130"/>
      <c r="F31" s="1130"/>
      <c r="G31" s="1130"/>
      <c r="H31" s="1130"/>
      <c r="I31" s="1130"/>
      <c r="J31" s="1130"/>
      <c r="K31" s="1130"/>
      <c r="L31" s="1130"/>
      <c r="M31" s="1130"/>
      <c r="N31" s="1130"/>
      <c r="O31" s="1130"/>
      <c r="P31" s="1131"/>
      <c r="Q31" s="1135">
        <v>11</v>
      </c>
      <c r="R31" s="1136"/>
      <c r="S31" s="1136"/>
      <c r="T31" s="1136"/>
      <c r="U31" s="1136"/>
      <c r="V31" s="1136">
        <v>11</v>
      </c>
      <c r="W31" s="1136"/>
      <c r="X31" s="1136"/>
      <c r="Y31" s="1136"/>
      <c r="Z31" s="1136"/>
      <c r="AA31" s="1136">
        <v>0</v>
      </c>
      <c r="AB31" s="1136"/>
      <c r="AC31" s="1136"/>
      <c r="AD31" s="1136"/>
      <c r="AE31" s="1137"/>
      <c r="AF31" s="1111">
        <v>0</v>
      </c>
      <c r="AG31" s="1112"/>
      <c r="AH31" s="1112"/>
      <c r="AI31" s="1112"/>
      <c r="AJ31" s="1113"/>
      <c r="AK31" s="1072">
        <v>6</v>
      </c>
      <c r="AL31" s="1063"/>
      <c r="AM31" s="1063"/>
      <c r="AN31" s="1063"/>
      <c r="AO31" s="1063"/>
      <c r="AP31" s="1063">
        <v>0</v>
      </c>
      <c r="AQ31" s="1063"/>
      <c r="AR31" s="1063"/>
      <c r="AS31" s="1063"/>
      <c r="AT31" s="1063"/>
      <c r="AU31" s="1063">
        <v>6</v>
      </c>
      <c r="AV31" s="1063"/>
      <c r="AW31" s="1063"/>
      <c r="AX31" s="1063"/>
      <c r="AY31" s="1063"/>
      <c r="AZ31" s="1134" t="s">
        <v>587</v>
      </c>
      <c r="BA31" s="1134"/>
      <c r="BB31" s="1134"/>
      <c r="BC31" s="1134"/>
      <c r="BD31" s="1134"/>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402</v>
      </c>
      <c r="C32" s="1130"/>
      <c r="D32" s="1130"/>
      <c r="E32" s="1130"/>
      <c r="F32" s="1130"/>
      <c r="G32" s="1130"/>
      <c r="H32" s="1130"/>
      <c r="I32" s="1130"/>
      <c r="J32" s="1130"/>
      <c r="K32" s="1130"/>
      <c r="L32" s="1130"/>
      <c r="M32" s="1130"/>
      <c r="N32" s="1130"/>
      <c r="O32" s="1130"/>
      <c r="P32" s="1131"/>
      <c r="Q32" s="1135">
        <v>44</v>
      </c>
      <c r="R32" s="1136"/>
      <c r="S32" s="1136"/>
      <c r="T32" s="1136"/>
      <c r="U32" s="1136"/>
      <c r="V32" s="1136">
        <v>43</v>
      </c>
      <c r="W32" s="1136"/>
      <c r="X32" s="1136"/>
      <c r="Y32" s="1136"/>
      <c r="Z32" s="1136"/>
      <c r="AA32" s="1136">
        <v>1</v>
      </c>
      <c r="AB32" s="1136"/>
      <c r="AC32" s="1136"/>
      <c r="AD32" s="1136"/>
      <c r="AE32" s="1137"/>
      <c r="AF32" s="1111">
        <v>1</v>
      </c>
      <c r="AG32" s="1112"/>
      <c r="AH32" s="1112"/>
      <c r="AI32" s="1112"/>
      <c r="AJ32" s="1113"/>
      <c r="AK32" s="1072">
        <v>17</v>
      </c>
      <c r="AL32" s="1063"/>
      <c r="AM32" s="1063"/>
      <c r="AN32" s="1063"/>
      <c r="AO32" s="1063"/>
      <c r="AP32" s="1063">
        <v>161</v>
      </c>
      <c r="AQ32" s="1063"/>
      <c r="AR32" s="1063"/>
      <c r="AS32" s="1063"/>
      <c r="AT32" s="1063"/>
      <c r="AU32" s="1063">
        <v>17</v>
      </c>
      <c r="AV32" s="1063"/>
      <c r="AW32" s="1063"/>
      <c r="AX32" s="1063"/>
      <c r="AY32" s="1063"/>
      <c r="AZ32" s="1134" t="s">
        <v>587</v>
      </c>
      <c r="BA32" s="1134"/>
      <c r="BB32" s="1134"/>
      <c r="BC32" s="1134"/>
      <c r="BD32" s="1134"/>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t="s">
        <v>404</v>
      </c>
      <c r="C33" s="1130"/>
      <c r="D33" s="1130"/>
      <c r="E33" s="1130"/>
      <c r="F33" s="1130"/>
      <c r="G33" s="1130"/>
      <c r="H33" s="1130"/>
      <c r="I33" s="1130"/>
      <c r="J33" s="1130"/>
      <c r="K33" s="1130"/>
      <c r="L33" s="1130"/>
      <c r="M33" s="1130"/>
      <c r="N33" s="1130"/>
      <c r="O33" s="1130"/>
      <c r="P33" s="1131"/>
      <c r="Q33" s="1135">
        <v>1</v>
      </c>
      <c r="R33" s="1136"/>
      <c r="S33" s="1136"/>
      <c r="T33" s="1136"/>
      <c r="U33" s="1136"/>
      <c r="V33" s="1136">
        <v>1</v>
      </c>
      <c r="W33" s="1136"/>
      <c r="X33" s="1136"/>
      <c r="Y33" s="1136"/>
      <c r="Z33" s="1136"/>
      <c r="AA33" s="1136">
        <v>0</v>
      </c>
      <c r="AB33" s="1136"/>
      <c r="AC33" s="1136"/>
      <c r="AD33" s="1136"/>
      <c r="AE33" s="1137"/>
      <c r="AF33" s="1111">
        <v>0</v>
      </c>
      <c r="AG33" s="1112"/>
      <c r="AH33" s="1112"/>
      <c r="AI33" s="1112"/>
      <c r="AJ33" s="1113"/>
      <c r="AK33" s="1072">
        <v>0</v>
      </c>
      <c r="AL33" s="1063"/>
      <c r="AM33" s="1063"/>
      <c r="AN33" s="1063"/>
      <c r="AO33" s="1063"/>
      <c r="AP33" s="1063">
        <v>0</v>
      </c>
      <c r="AQ33" s="1063"/>
      <c r="AR33" s="1063"/>
      <c r="AS33" s="1063"/>
      <c r="AT33" s="1063"/>
      <c r="AU33" s="1063">
        <v>0</v>
      </c>
      <c r="AV33" s="1063"/>
      <c r="AW33" s="1063"/>
      <c r="AX33" s="1063"/>
      <c r="AY33" s="1063"/>
      <c r="AZ33" s="1134" t="s">
        <v>587</v>
      </c>
      <c r="BA33" s="1134"/>
      <c r="BB33" s="1134"/>
      <c r="BC33" s="1134"/>
      <c r="BD33" s="1134"/>
      <c r="BE33" s="1124" t="s">
        <v>405</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406</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386</v>
      </c>
      <c r="B63" s="1036" t="s">
        <v>407</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3</v>
      </c>
      <c r="AG63" s="1051"/>
      <c r="AH63" s="1051"/>
      <c r="AI63" s="1051"/>
      <c r="AJ63" s="1122"/>
      <c r="AK63" s="1123"/>
      <c r="AL63" s="1055"/>
      <c r="AM63" s="1055"/>
      <c r="AN63" s="1055"/>
      <c r="AO63" s="1055"/>
      <c r="AP63" s="1051">
        <v>163</v>
      </c>
      <c r="AQ63" s="1051"/>
      <c r="AR63" s="1051"/>
      <c r="AS63" s="1051"/>
      <c r="AT63" s="1051"/>
      <c r="AU63" s="1051">
        <v>66</v>
      </c>
      <c r="AV63" s="1051"/>
      <c r="AW63" s="1051"/>
      <c r="AX63" s="1051"/>
      <c r="AY63" s="1051"/>
      <c r="AZ63" s="1117"/>
      <c r="BA63" s="1117"/>
      <c r="BB63" s="1117"/>
      <c r="BC63" s="1117"/>
      <c r="BD63" s="1117"/>
      <c r="BE63" s="1052"/>
      <c r="BF63" s="1052"/>
      <c r="BG63" s="1052"/>
      <c r="BH63" s="1052"/>
      <c r="BI63" s="1053"/>
      <c r="BJ63" s="1118" t="s">
        <v>408</v>
      </c>
      <c r="BK63" s="1043"/>
      <c r="BL63" s="1043"/>
      <c r="BM63" s="1043"/>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410</v>
      </c>
      <c r="B66" s="1088"/>
      <c r="C66" s="1088"/>
      <c r="D66" s="1088"/>
      <c r="E66" s="1088"/>
      <c r="F66" s="1088"/>
      <c r="G66" s="1088"/>
      <c r="H66" s="1088"/>
      <c r="I66" s="1088"/>
      <c r="J66" s="1088"/>
      <c r="K66" s="1088"/>
      <c r="L66" s="1088"/>
      <c r="M66" s="1088"/>
      <c r="N66" s="1088"/>
      <c r="O66" s="1088"/>
      <c r="P66" s="1089"/>
      <c r="Q66" s="1093" t="s">
        <v>411</v>
      </c>
      <c r="R66" s="1094"/>
      <c r="S66" s="1094"/>
      <c r="T66" s="1094"/>
      <c r="U66" s="1095"/>
      <c r="V66" s="1093" t="s">
        <v>412</v>
      </c>
      <c r="W66" s="1094"/>
      <c r="X66" s="1094"/>
      <c r="Y66" s="1094"/>
      <c r="Z66" s="1095"/>
      <c r="AA66" s="1093" t="s">
        <v>413</v>
      </c>
      <c r="AB66" s="1094"/>
      <c r="AC66" s="1094"/>
      <c r="AD66" s="1094"/>
      <c r="AE66" s="1095"/>
      <c r="AF66" s="1099" t="s">
        <v>414</v>
      </c>
      <c r="AG66" s="1100"/>
      <c r="AH66" s="1100"/>
      <c r="AI66" s="1100"/>
      <c r="AJ66" s="1101"/>
      <c r="AK66" s="1093" t="s">
        <v>415</v>
      </c>
      <c r="AL66" s="1088"/>
      <c r="AM66" s="1088"/>
      <c r="AN66" s="1088"/>
      <c r="AO66" s="1089"/>
      <c r="AP66" s="1093" t="s">
        <v>416</v>
      </c>
      <c r="AQ66" s="1094"/>
      <c r="AR66" s="1094"/>
      <c r="AS66" s="1094"/>
      <c r="AT66" s="1095"/>
      <c r="AU66" s="1093" t="s">
        <v>417</v>
      </c>
      <c r="AV66" s="1094"/>
      <c r="AW66" s="1094"/>
      <c r="AX66" s="1094"/>
      <c r="AY66" s="1095"/>
      <c r="AZ66" s="1093" t="s">
        <v>373</v>
      </c>
      <c r="BA66" s="1094"/>
      <c r="BB66" s="1094"/>
      <c r="BC66" s="1094"/>
      <c r="BD66" s="1109"/>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c r="A68" s="258">
        <v>1</v>
      </c>
      <c r="B68" s="1077" t="s">
        <v>580</v>
      </c>
      <c r="C68" s="1078"/>
      <c r="D68" s="1078"/>
      <c r="E68" s="1078"/>
      <c r="F68" s="1078"/>
      <c r="G68" s="1078"/>
      <c r="H68" s="1078"/>
      <c r="I68" s="1078"/>
      <c r="J68" s="1078"/>
      <c r="K68" s="1078"/>
      <c r="L68" s="1078"/>
      <c r="M68" s="1078"/>
      <c r="N68" s="1078"/>
      <c r="O68" s="1078"/>
      <c r="P68" s="1079"/>
      <c r="Q68" s="1080">
        <v>4665</v>
      </c>
      <c r="R68" s="1074"/>
      <c r="S68" s="1074"/>
      <c r="T68" s="1074"/>
      <c r="U68" s="1074"/>
      <c r="V68" s="1074">
        <v>4620</v>
      </c>
      <c r="W68" s="1074"/>
      <c r="X68" s="1074"/>
      <c r="Y68" s="1074"/>
      <c r="Z68" s="1074"/>
      <c r="AA68" s="1074">
        <v>45</v>
      </c>
      <c r="AB68" s="1074"/>
      <c r="AC68" s="1074"/>
      <c r="AD68" s="1074"/>
      <c r="AE68" s="1074"/>
      <c r="AF68" s="1074">
        <v>15</v>
      </c>
      <c r="AG68" s="1074"/>
      <c r="AH68" s="1074"/>
      <c r="AI68" s="1074"/>
      <c r="AJ68" s="1074"/>
      <c r="AK68" s="1074">
        <v>30</v>
      </c>
      <c r="AL68" s="1074"/>
      <c r="AM68" s="1074"/>
      <c r="AN68" s="1074"/>
      <c r="AO68" s="1074"/>
      <c r="AP68" s="1074" t="s">
        <v>587</v>
      </c>
      <c r="AQ68" s="1074"/>
      <c r="AR68" s="1074"/>
      <c r="AS68" s="1074"/>
      <c r="AT68" s="1074"/>
      <c r="AU68" s="1074" t="s">
        <v>587</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c r="A69" s="261">
        <v>2</v>
      </c>
      <c r="B69" s="1066" t="s">
        <v>581</v>
      </c>
      <c r="C69" s="1067"/>
      <c r="D69" s="1067"/>
      <c r="E69" s="1067"/>
      <c r="F69" s="1067"/>
      <c r="G69" s="1067"/>
      <c r="H69" s="1067"/>
      <c r="I69" s="1067"/>
      <c r="J69" s="1067"/>
      <c r="K69" s="1067"/>
      <c r="L69" s="1067"/>
      <c r="M69" s="1067"/>
      <c r="N69" s="1067"/>
      <c r="O69" s="1067"/>
      <c r="P69" s="1068"/>
      <c r="Q69" s="1069">
        <v>123</v>
      </c>
      <c r="R69" s="1063"/>
      <c r="S69" s="1063"/>
      <c r="T69" s="1063"/>
      <c r="U69" s="1063"/>
      <c r="V69" s="1063">
        <v>116</v>
      </c>
      <c r="W69" s="1063"/>
      <c r="X69" s="1063"/>
      <c r="Y69" s="1063"/>
      <c r="Z69" s="1063"/>
      <c r="AA69" s="1063">
        <v>7</v>
      </c>
      <c r="AB69" s="1063"/>
      <c r="AC69" s="1063"/>
      <c r="AD69" s="1063"/>
      <c r="AE69" s="1063"/>
      <c r="AF69" s="1063">
        <v>7</v>
      </c>
      <c r="AG69" s="1063"/>
      <c r="AH69" s="1063"/>
      <c r="AI69" s="1063"/>
      <c r="AJ69" s="1063"/>
      <c r="AK69" s="1063">
        <v>23</v>
      </c>
      <c r="AL69" s="1063"/>
      <c r="AM69" s="1063"/>
      <c r="AN69" s="1063"/>
      <c r="AO69" s="1063"/>
      <c r="AP69" s="1063" t="s">
        <v>587</v>
      </c>
      <c r="AQ69" s="1063"/>
      <c r="AR69" s="1063"/>
      <c r="AS69" s="1063"/>
      <c r="AT69" s="1063"/>
      <c r="AU69" s="1063" t="s">
        <v>587</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c r="A70" s="261">
        <v>3</v>
      </c>
      <c r="B70" s="1066" t="s">
        <v>582</v>
      </c>
      <c r="C70" s="1067"/>
      <c r="D70" s="1067"/>
      <c r="E70" s="1067"/>
      <c r="F70" s="1067"/>
      <c r="G70" s="1067"/>
      <c r="H70" s="1067"/>
      <c r="I70" s="1067"/>
      <c r="J70" s="1067"/>
      <c r="K70" s="1067"/>
      <c r="L70" s="1067"/>
      <c r="M70" s="1067"/>
      <c r="N70" s="1067"/>
      <c r="O70" s="1067"/>
      <c r="P70" s="1068"/>
      <c r="Q70" s="1069">
        <v>145</v>
      </c>
      <c r="R70" s="1063"/>
      <c r="S70" s="1063"/>
      <c r="T70" s="1063"/>
      <c r="U70" s="1063"/>
      <c r="V70" s="1063">
        <v>102</v>
      </c>
      <c r="W70" s="1063"/>
      <c r="X70" s="1063"/>
      <c r="Y70" s="1063"/>
      <c r="Z70" s="1063"/>
      <c r="AA70" s="1063">
        <v>43</v>
      </c>
      <c r="AB70" s="1063"/>
      <c r="AC70" s="1063"/>
      <c r="AD70" s="1063"/>
      <c r="AE70" s="1063"/>
      <c r="AF70" s="1063">
        <v>43</v>
      </c>
      <c r="AG70" s="1063"/>
      <c r="AH70" s="1063"/>
      <c r="AI70" s="1063"/>
      <c r="AJ70" s="1063"/>
      <c r="AK70" s="1063">
        <v>0</v>
      </c>
      <c r="AL70" s="1063"/>
      <c r="AM70" s="1063"/>
      <c r="AN70" s="1063"/>
      <c r="AO70" s="1063"/>
      <c r="AP70" s="1063" t="s">
        <v>587</v>
      </c>
      <c r="AQ70" s="1063"/>
      <c r="AR70" s="1063"/>
      <c r="AS70" s="1063"/>
      <c r="AT70" s="1063"/>
      <c r="AU70" s="1063" t="s">
        <v>588</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c r="A71" s="261">
        <v>4</v>
      </c>
      <c r="B71" s="1066" t="s">
        <v>583</v>
      </c>
      <c r="C71" s="1067"/>
      <c r="D71" s="1067"/>
      <c r="E71" s="1067"/>
      <c r="F71" s="1067"/>
      <c r="G71" s="1067"/>
      <c r="H71" s="1067"/>
      <c r="I71" s="1067"/>
      <c r="J71" s="1067"/>
      <c r="K71" s="1067"/>
      <c r="L71" s="1067"/>
      <c r="M71" s="1067"/>
      <c r="N71" s="1067"/>
      <c r="O71" s="1067"/>
      <c r="P71" s="1068"/>
      <c r="Q71" s="1069">
        <v>13981</v>
      </c>
      <c r="R71" s="1063"/>
      <c r="S71" s="1063"/>
      <c r="T71" s="1063"/>
      <c r="U71" s="1063"/>
      <c r="V71" s="1063">
        <v>13645</v>
      </c>
      <c r="W71" s="1063"/>
      <c r="X71" s="1063"/>
      <c r="Y71" s="1063"/>
      <c r="Z71" s="1063"/>
      <c r="AA71" s="1063">
        <v>336</v>
      </c>
      <c r="AB71" s="1063"/>
      <c r="AC71" s="1063"/>
      <c r="AD71" s="1063"/>
      <c r="AE71" s="1063"/>
      <c r="AF71" s="1063">
        <v>320</v>
      </c>
      <c r="AG71" s="1063"/>
      <c r="AH71" s="1063"/>
      <c r="AI71" s="1063"/>
      <c r="AJ71" s="1063"/>
      <c r="AK71" s="1063">
        <v>99</v>
      </c>
      <c r="AL71" s="1063"/>
      <c r="AM71" s="1063"/>
      <c r="AN71" s="1063"/>
      <c r="AO71" s="1063"/>
      <c r="AP71" s="1063">
        <v>3193</v>
      </c>
      <c r="AQ71" s="1063"/>
      <c r="AR71" s="1063"/>
      <c r="AS71" s="1063"/>
      <c r="AT71" s="1063"/>
      <c r="AU71" s="1063">
        <v>34</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c r="A72" s="261">
        <v>5</v>
      </c>
      <c r="B72" s="1066" t="s">
        <v>584</v>
      </c>
      <c r="C72" s="1067"/>
      <c r="D72" s="1067"/>
      <c r="E72" s="1067"/>
      <c r="F72" s="1067"/>
      <c r="G72" s="1067"/>
      <c r="H72" s="1067"/>
      <c r="I72" s="1067"/>
      <c r="J72" s="1067"/>
      <c r="K72" s="1067"/>
      <c r="L72" s="1067"/>
      <c r="M72" s="1067"/>
      <c r="N72" s="1067"/>
      <c r="O72" s="1067"/>
      <c r="P72" s="1068"/>
      <c r="Q72" s="1069">
        <v>9716</v>
      </c>
      <c r="R72" s="1063"/>
      <c r="S72" s="1063"/>
      <c r="T72" s="1063"/>
      <c r="U72" s="1063"/>
      <c r="V72" s="1063">
        <v>9797</v>
      </c>
      <c r="W72" s="1063"/>
      <c r="X72" s="1063"/>
      <c r="Y72" s="1063"/>
      <c r="Z72" s="1063"/>
      <c r="AA72" s="1063" t="s">
        <v>589</v>
      </c>
      <c r="AB72" s="1063"/>
      <c r="AC72" s="1063"/>
      <c r="AD72" s="1063"/>
      <c r="AE72" s="1063"/>
      <c r="AF72" s="1063">
        <v>1976</v>
      </c>
      <c r="AG72" s="1063"/>
      <c r="AH72" s="1063"/>
      <c r="AI72" s="1063"/>
      <c r="AJ72" s="1063"/>
      <c r="AK72" s="1063">
        <v>787</v>
      </c>
      <c r="AL72" s="1063"/>
      <c r="AM72" s="1063"/>
      <c r="AN72" s="1063"/>
      <c r="AO72" s="1063"/>
      <c r="AP72" s="1063">
        <v>6060</v>
      </c>
      <c r="AQ72" s="1063"/>
      <c r="AR72" s="1063"/>
      <c r="AS72" s="1063"/>
      <c r="AT72" s="1063"/>
      <c r="AU72" s="1063">
        <v>148</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c r="A73" s="261">
        <v>6</v>
      </c>
      <c r="B73" s="1066"/>
      <c r="C73" s="1067"/>
      <c r="D73" s="1067"/>
      <c r="E73" s="1067"/>
      <c r="F73" s="1067"/>
      <c r="G73" s="1067"/>
      <c r="H73" s="1067"/>
      <c r="I73" s="1067"/>
      <c r="J73" s="1067"/>
      <c r="K73" s="1067"/>
      <c r="L73" s="1067"/>
      <c r="M73" s="1067"/>
      <c r="N73" s="1067"/>
      <c r="O73" s="1067"/>
      <c r="P73" s="1068"/>
      <c r="Q73" s="1069"/>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c r="A74" s="261">
        <v>7</v>
      </c>
      <c r="B74" s="1066"/>
      <c r="C74" s="1067"/>
      <c r="D74" s="1067"/>
      <c r="E74" s="1067"/>
      <c r="F74" s="1067"/>
      <c r="G74" s="1067"/>
      <c r="H74" s="1067"/>
      <c r="I74" s="1067"/>
      <c r="J74" s="1067"/>
      <c r="K74" s="1067"/>
      <c r="L74" s="1067"/>
      <c r="M74" s="1067"/>
      <c r="N74" s="1067"/>
      <c r="O74" s="1067"/>
      <c r="P74" s="1068"/>
      <c r="Q74" s="1069"/>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c r="A75" s="261">
        <v>8</v>
      </c>
      <c r="B75" s="1066"/>
      <c r="C75" s="1067"/>
      <c r="D75" s="1067"/>
      <c r="E75" s="1067"/>
      <c r="F75" s="1067"/>
      <c r="G75" s="1067"/>
      <c r="H75" s="1067"/>
      <c r="I75" s="1067"/>
      <c r="J75" s="1067"/>
      <c r="K75" s="1067"/>
      <c r="L75" s="1067"/>
      <c r="M75" s="1067"/>
      <c r="N75" s="1067"/>
      <c r="O75" s="1067"/>
      <c r="P75" s="1068"/>
      <c r="Q75" s="1070"/>
      <c r="R75" s="1071"/>
      <c r="S75" s="1071"/>
      <c r="T75" s="1071"/>
      <c r="U75" s="1072"/>
      <c r="V75" s="1073"/>
      <c r="W75" s="1071"/>
      <c r="X75" s="1071"/>
      <c r="Y75" s="1071"/>
      <c r="Z75" s="1072"/>
      <c r="AA75" s="1073"/>
      <c r="AB75" s="1071"/>
      <c r="AC75" s="1071"/>
      <c r="AD75" s="1071"/>
      <c r="AE75" s="1072"/>
      <c r="AF75" s="1073"/>
      <c r="AG75" s="1071"/>
      <c r="AH75" s="1071"/>
      <c r="AI75" s="1071"/>
      <c r="AJ75" s="1072"/>
      <c r="AK75" s="1073"/>
      <c r="AL75" s="1071"/>
      <c r="AM75" s="1071"/>
      <c r="AN75" s="1071"/>
      <c r="AO75" s="1072"/>
      <c r="AP75" s="1073"/>
      <c r="AQ75" s="1071"/>
      <c r="AR75" s="1071"/>
      <c r="AS75" s="1071"/>
      <c r="AT75" s="1072"/>
      <c r="AU75" s="1073"/>
      <c r="AV75" s="1071"/>
      <c r="AW75" s="1071"/>
      <c r="AX75" s="1071"/>
      <c r="AY75" s="1072"/>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c r="A76" s="261">
        <v>9</v>
      </c>
      <c r="B76" s="1066"/>
      <c r="C76" s="1067"/>
      <c r="D76" s="1067"/>
      <c r="E76" s="1067"/>
      <c r="F76" s="1067"/>
      <c r="G76" s="1067"/>
      <c r="H76" s="1067"/>
      <c r="I76" s="1067"/>
      <c r="J76" s="1067"/>
      <c r="K76" s="1067"/>
      <c r="L76" s="1067"/>
      <c r="M76" s="1067"/>
      <c r="N76" s="1067"/>
      <c r="O76" s="1067"/>
      <c r="P76" s="1068"/>
      <c r="Q76" s="1070"/>
      <c r="R76" s="1071"/>
      <c r="S76" s="1071"/>
      <c r="T76" s="1071"/>
      <c r="U76" s="1072"/>
      <c r="V76" s="1073"/>
      <c r="W76" s="1071"/>
      <c r="X76" s="1071"/>
      <c r="Y76" s="1071"/>
      <c r="Z76" s="1072"/>
      <c r="AA76" s="1073"/>
      <c r="AB76" s="1071"/>
      <c r="AC76" s="1071"/>
      <c r="AD76" s="1071"/>
      <c r="AE76" s="1072"/>
      <c r="AF76" s="1073"/>
      <c r="AG76" s="1071"/>
      <c r="AH76" s="1071"/>
      <c r="AI76" s="1071"/>
      <c r="AJ76" s="1072"/>
      <c r="AK76" s="1073"/>
      <c r="AL76" s="1071"/>
      <c r="AM76" s="1071"/>
      <c r="AN76" s="1071"/>
      <c r="AO76" s="1072"/>
      <c r="AP76" s="1073"/>
      <c r="AQ76" s="1071"/>
      <c r="AR76" s="1071"/>
      <c r="AS76" s="1071"/>
      <c r="AT76" s="1072"/>
      <c r="AU76" s="1073"/>
      <c r="AV76" s="1071"/>
      <c r="AW76" s="1071"/>
      <c r="AX76" s="1071"/>
      <c r="AY76" s="1072"/>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c r="A77" s="261">
        <v>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c r="A78" s="261">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c r="A79" s="261">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c r="A80" s="261">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c r="A88" s="264" t="s">
        <v>386</v>
      </c>
      <c r="B88" s="1036" t="s">
        <v>418</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2361</v>
      </c>
      <c r="AG88" s="1051"/>
      <c r="AH88" s="1051"/>
      <c r="AI88" s="1051"/>
      <c r="AJ88" s="1051"/>
      <c r="AK88" s="1055"/>
      <c r="AL88" s="1055"/>
      <c r="AM88" s="1055"/>
      <c r="AN88" s="1055"/>
      <c r="AO88" s="1055"/>
      <c r="AP88" s="1051">
        <v>9253</v>
      </c>
      <c r="AQ88" s="1051"/>
      <c r="AR88" s="1051"/>
      <c r="AS88" s="1051"/>
      <c r="AT88" s="1051"/>
      <c r="AU88" s="1051">
        <v>182</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6" t="s">
        <v>419</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v>3</v>
      </c>
      <c r="CS102" s="1043"/>
      <c r="CT102" s="1043"/>
      <c r="CU102" s="1043"/>
      <c r="CV102" s="1044"/>
      <c r="CW102" s="1042" t="s">
        <v>587</v>
      </c>
      <c r="CX102" s="1043"/>
      <c r="CY102" s="1043"/>
      <c r="CZ102" s="1043"/>
      <c r="DA102" s="1044"/>
      <c r="DB102" s="1042" t="s">
        <v>590</v>
      </c>
      <c r="DC102" s="1043"/>
      <c r="DD102" s="1043"/>
      <c r="DE102" s="1043"/>
      <c r="DF102" s="1044"/>
      <c r="DG102" s="1042" t="s">
        <v>587</v>
      </c>
      <c r="DH102" s="1043"/>
      <c r="DI102" s="1043"/>
      <c r="DJ102" s="1043"/>
      <c r="DK102" s="1044"/>
      <c r="DL102" s="1042" t="s">
        <v>587</v>
      </c>
      <c r="DM102" s="1043"/>
      <c r="DN102" s="1043"/>
      <c r="DO102" s="1043"/>
      <c r="DP102" s="1044"/>
      <c r="DQ102" s="1042" t="s">
        <v>587</v>
      </c>
      <c r="DR102" s="1043"/>
      <c r="DS102" s="1043"/>
      <c r="DT102" s="1043"/>
      <c r="DU102" s="1044"/>
      <c r="DV102" s="1025"/>
      <c r="DW102" s="1026"/>
      <c r="DX102" s="1026"/>
      <c r="DY102" s="1026"/>
      <c r="DZ102" s="102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420</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421</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30" t="s">
        <v>424</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425</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c r="A109" s="985" t="s">
        <v>426</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427</v>
      </c>
      <c r="AB109" s="986"/>
      <c r="AC109" s="986"/>
      <c r="AD109" s="986"/>
      <c r="AE109" s="987"/>
      <c r="AF109" s="988" t="s">
        <v>305</v>
      </c>
      <c r="AG109" s="986"/>
      <c r="AH109" s="986"/>
      <c r="AI109" s="986"/>
      <c r="AJ109" s="987"/>
      <c r="AK109" s="988" t="s">
        <v>304</v>
      </c>
      <c r="AL109" s="986"/>
      <c r="AM109" s="986"/>
      <c r="AN109" s="986"/>
      <c r="AO109" s="987"/>
      <c r="AP109" s="988" t="s">
        <v>428</v>
      </c>
      <c r="AQ109" s="986"/>
      <c r="AR109" s="986"/>
      <c r="AS109" s="986"/>
      <c r="AT109" s="1017"/>
      <c r="AU109" s="985" t="s">
        <v>426</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427</v>
      </c>
      <c r="BR109" s="986"/>
      <c r="BS109" s="986"/>
      <c r="BT109" s="986"/>
      <c r="BU109" s="987"/>
      <c r="BV109" s="988" t="s">
        <v>305</v>
      </c>
      <c r="BW109" s="986"/>
      <c r="BX109" s="986"/>
      <c r="BY109" s="986"/>
      <c r="BZ109" s="987"/>
      <c r="CA109" s="988" t="s">
        <v>304</v>
      </c>
      <c r="CB109" s="986"/>
      <c r="CC109" s="986"/>
      <c r="CD109" s="986"/>
      <c r="CE109" s="987"/>
      <c r="CF109" s="1024" t="s">
        <v>428</v>
      </c>
      <c r="CG109" s="1024"/>
      <c r="CH109" s="1024"/>
      <c r="CI109" s="1024"/>
      <c r="CJ109" s="1024"/>
      <c r="CK109" s="988" t="s">
        <v>429</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427</v>
      </c>
      <c r="DH109" s="986"/>
      <c r="DI109" s="986"/>
      <c r="DJ109" s="986"/>
      <c r="DK109" s="987"/>
      <c r="DL109" s="988" t="s">
        <v>305</v>
      </c>
      <c r="DM109" s="986"/>
      <c r="DN109" s="986"/>
      <c r="DO109" s="986"/>
      <c r="DP109" s="987"/>
      <c r="DQ109" s="988" t="s">
        <v>304</v>
      </c>
      <c r="DR109" s="986"/>
      <c r="DS109" s="986"/>
      <c r="DT109" s="986"/>
      <c r="DU109" s="987"/>
      <c r="DV109" s="988" t="s">
        <v>428</v>
      </c>
      <c r="DW109" s="986"/>
      <c r="DX109" s="986"/>
      <c r="DY109" s="986"/>
      <c r="DZ109" s="1017"/>
    </row>
    <row r="110" spans="1:131" s="246" customFormat="1" ht="26.25" customHeight="1">
      <c r="A110" s="888" t="s">
        <v>430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277297</v>
      </c>
      <c r="AB110" s="979"/>
      <c r="AC110" s="979"/>
      <c r="AD110" s="979"/>
      <c r="AE110" s="980"/>
      <c r="AF110" s="981">
        <v>275663</v>
      </c>
      <c r="AG110" s="979"/>
      <c r="AH110" s="979"/>
      <c r="AI110" s="979"/>
      <c r="AJ110" s="980"/>
      <c r="AK110" s="981">
        <v>252146</v>
      </c>
      <c r="AL110" s="979"/>
      <c r="AM110" s="979"/>
      <c r="AN110" s="979"/>
      <c r="AO110" s="980"/>
      <c r="AP110" s="982">
        <v>46.8</v>
      </c>
      <c r="AQ110" s="983"/>
      <c r="AR110" s="983"/>
      <c r="AS110" s="983"/>
      <c r="AT110" s="984"/>
      <c r="AU110" s="1018" t="s">
        <v>73</v>
      </c>
      <c r="AV110" s="1019"/>
      <c r="AW110" s="1019"/>
      <c r="AX110" s="1019"/>
      <c r="AY110" s="1019"/>
      <c r="AZ110" s="944" t="s">
        <v>431</v>
      </c>
      <c r="BA110" s="889"/>
      <c r="BB110" s="889"/>
      <c r="BC110" s="889"/>
      <c r="BD110" s="889"/>
      <c r="BE110" s="889"/>
      <c r="BF110" s="889"/>
      <c r="BG110" s="889"/>
      <c r="BH110" s="889"/>
      <c r="BI110" s="889"/>
      <c r="BJ110" s="889"/>
      <c r="BK110" s="889"/>
      <c r="BL110" s="889"/>
      <c r="BM110" s="889"/>
      <c r="BN110" s="889"/>
      <c r="BO110" s="889"/>
      <c r="BP110" s="890"/>
      <c r="BQ110" s="945">
        <v>2464962</v>
      </c>
      <c r="BR110" s="926"/>
      <c r="BS110" s="926"/>
      <c r="BT110" s="926"/>
      <c r="BU110" s="926"/>
      <c r="BV110" s="926">
        <v>2367909</v>
      </c>
      <c r="BW110" s="926"/>
      <c r="BX110" s="926"/>
      <c r="BY110" s="926"/>
      <c r="BZ110" s="926"/>
      <c r="CA110" s="926">
        <v>2317111</v>
      </c>
      <c r="CB110" s="926"/>
      <c r="CC110" s="926"/>
      <c r="CD110" s="926"/>
      <c r="CE110" s="926"/>
      <c r="CF110" s="950">
        <v>430.4</v>
      </c>
      <c r="CG110" s="951"/>
      <c r="CH110" s="951"/>
      <c r="CI110" s="951"/>
      <c r="CJ110" s="951"/>
      <c r="CK110" s="1014" t="s">
        <v>432</v>
      </c>
      <c r="CL110" s="900"/>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434</v>
      </c>
      <c r="DH110" s="926"/>
      <c r="DI110" s="926"/>
      <c r="DJ110" s="926"/>
      <c r="DK110" s="926"/>
      <c r="DL110" s="926" t="s">
        <v>434</v>
      </c>
      <c r="DM110" s="926"/>
      <c r="DN110" s="926"/>
      <c r="DO110" s="926"/>
      <c r="DP110" s="926"/>
      <c r="DQ110" s="926" t="s">
        <v>434</v>
      </c>
      <c r="DR110" s="926"/>
      <c r="DS110" s="926"/>
      <c r="DT110" s="926"/>
      <c r="DU110" s="926"/>
      <c r="DV110" s="927" t="s">
        <v>435</v>
      </c>
      <c r="DW110" s="927"/>
      <c r="DX110" s="927"/>
      <c r="DY110" s="927"/>
      <c r="DZ110" s="928"/>
    </row>
    <row r="111" spans="1:131" s="246" customFormat="1" ht="26.25" customHeight="1">
      <c r="A111" s="855" t="s">
        <v>436</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435</v>
      </c>
      <c r="AB111" s="1007"/>
      <c r="AC111" s="1007"/>
      <c r="AD111" s="1007"/>
      <c r="AE111" s="1008"/>
      <c r="AF111" s="1009" t="s">
        <v>435</v>
      </c>
      <c r="AG111" s="1007"/>
      <c r="AH111" s="1007"/>
      <c r="AI111" s="1007"/>
      <c r="AJ111" s="1008"/>
      <c r="AK111" s="1009" t="s">
        <v>435</v>
      </c>
      <c r="AL111" s="1007"/>
      <c r="AM111" s="1007"/>
      <c r="AN111" s="1007"/>
      <c r="AO111" s="1008"/>
      <c r="AP111" s="1010" t="s">
        <v>435</v>
      </c>
      <c r="AQ111" s="1011"/>
      <c r="AR111" s="1011"/>
      <c r="AS111" s="1011"/>
      <c r="AT111" s="1012"/>
      <c r="AU111" s="1020"/>
      <c r="AV111" s="1021"/>
      <c r="AW111" s="1021"/>
      <c r="AX111" s="1021"/>
      <c r="AY111" s="1021"/>
      <c r="AZ111" s="896" t="s">
        <v>437</v>
      </c>
      <c r="BA111" s="831"/>
      <c r="BB111" s="831"/>
      <c r="BC111" s="831"/>
      <c r="BD111" s="831"/>
      <c r="BE111" s="831"/>
      <c r="BF111" s="831"/>
      <c r="BG111" s="831"/>
      <c r="BH111" s="831"/>
      <c r="BI111" s="831"/>
      <c r="BJ111" s="831"/>
      <c r="BK111" s="831"/>
      <c r="BL111" s="831"/>
      <c r="BM111" s="831"/>
      <c r="BN111" s="831"/>
      <c r="BO111" s="831"/>
      <c r="BP111" s="832"/>
      <c r="BQ111" s="897">
        <v>27572</v>
      </c>
      <c r="BR111" s="898"/>
      <c r="BS111" s="898"/>
      <c r="BT111" s="898"/>
      <c r="BU111" s="898"/>
      <c r="BV111" s="898" t="s">
        <v>438</v>
      </c>
      <c r="BW111" s="898"/>
      <c r="BX111" s="898"/>
      <c r="BY111" s="898"/>
      <c r="BZ111" s="898"/>
      <c r="CA111" s="898" t="s">
        <v>438</v>
      </c>
      <c r="CB111" s="898"/>
      <c r="CC111" s="898"/>
      <c r="CD111" s="898"/>
      <c r="CE111" s="898"/>
      <c r="CF111" s="959" t="s">
        <v>439</v>
      </c>
      <c r="CG111" s="960"/>
      <c r="CH111" s="960"/>
      <c r="CI111" s="960"/>
      <c r="CJ111" s="960"/>
      <c r="CK111" s="1015"/>
      <c r="CL111" s="902"/>
      <c r="CM111" s="905" t="s">
        <v>440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438</v>
      </c>
      <c r="DH111" s="898"/>
      <c r="DI111" s="898"/>
      <c r="DJ111" s="898"/>
      <c r="DK111" s="898"/>
      <c r="DL111" s="898" t="s">
        <v>439</v>
      </c>
      <c r="DM111" s="898"/>
      <c r="DN111" s="898"/>
      <c r="DO111" s="898"/>
      <c r="DP111" s="898"/>
      <c r="DQ111" s="898" t="s">
        <v>439</v>
      </c>
      <c r="DR111" s="898"/>
      <c r="DS111" s="898"/>
      <c r="DT111" s="898"/>
      <c r="DU111" s="898"/>
      <c r="DV111" s="875" t="s">
        <v>439</v>
      </c>
      <c r="DW111" s="875"/>
      <c r="DX111" s="875"/>
      <c r="DY111" s="875"/>
      <c r="DZ111" s="876"/>
    </row>
    <row r="112" spans="1:131" s="246" customFormat="1" ht="26.25" customHeight="1">
      <c r="A112" s="1000" t="s">
        <v>441</v>
      </c>
      <c r="B112" s="1001"/>
      <c r="C112" s="831" t="s">
        <v>442</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438</v>
      </c>
      <c r="AB112" s="861"/>
      <c r="AC112" s="861"/>
      <c r="AD112" s="861"/>
      <c r="AE112" s="862"/>
      <c r="AF112" s="863" t="s">
        <v>438</v>
      </c>
      <c r="AG112" s="861"/>
      <c r="AH112" s="861"/>
      <c r="AI112" s="861"/>
      <c r="AJ112" s="862"/>
      <c r="AK112" s="863" t="s">
        <v>439</v>
      </c>
      <c r="AL112" s="861"/>
      <c r="AM112" s="861"/>
      <c r="AN112" s="861"/>
      <c r="AO112" s="862"/>
      <c r="AP112" s="908" t="s">
        <v>438</v>
      </c>
      <c r="AQ112" s="909"/>
      <c r="AR112" s="909"/>
      <c r="AS112" s="909"/>
      <c r="AT112" s="910"/>
      <c r="AU112" s="1020"/>
      <c r="AV112" s="1021"/>
      <c r="AW112" s="1021"/>
      <c r="AX112" s="1021"/>
      <c r="AY112" s="1021"/>
      <c r="AZ112" s="896" t="s">
        <v>443</v>
      </c>
      <c r="BA112" s="831"/>
      <c r="BB112" s="831"/>
      <c r="BC112" s="831"/>
      <c r="BD112" s="831"/>
      <c r="BE112" s="831"/>
      <c r="BF112" s="831"/>
      <c r="BG112" s="831"/>
      <c r="BH112" s="831"/>
      <c r="BI112" s="831"/>
      <c r="BJ112" s="831"/>
      <c r="BK112" s="831"/>
      <c r="BL112" s="831"/>
      <c r="BM112" s="831"/>
      <c r="BN112" s="831"/>
      <c r="BO112" s="831"/>
      <c r="BP112" s="832"/>
      <c r="BQ112" s="897">
        <v>125122</v>
      </c>
      <c r="BR112" s="898"/>
      <c r="BS112" s="898"/>
      <c r="BT112" s="898"/>
      <c r="BU112" s="898"/>
      <c r="BV112" s="898">
        <v>143893</v>
      </c>
      <c r="BW112" s="898"/>
      <c r="BX112" s="898"/>
      <c r="BY112" s="898"/>
      <c r="BZ112" s="898"/>
      <c r="CA112" s="898">
        <v>145948</v>
      </c>
      <c r="CB112" s="898"/>
      <c r="CC112" s="898"/>
      <c r="CD112" s="898"/>
      <c r="CE112" s="898"/>
      <c r="CF112" s="959">
        <v>27.1</v>
      </c>
      <c r="CG112" s="960"/>
      <c r="CH112" s="960"/>
      <c r="CI112" s="960"/>
      <c r="CJ112" s="960"/>
      <c r="CK112" s="1015"/>
      <c r="CL112" s="902"/>
      <c r="CM112" s="905" t="s">
        <v>444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438</v>
      </c>
      <c r="DH112" s="898"/>
      <c r="DI112" s="898"/>
      <c r="DJ112" s="898"/>
      <c r="DK112" s="898"/>
      <c r="DL112" s="898" t="s">
        <v>439</v>
      </c>
      <c r="DM112" s="898"/>
      <c r="DN112" s="898"/>
      <c r="DO112" s="898"/>
      <c r="DP112" s="898"/>
      <c r="DQ112" s="898" t="s">
        <v>445</v>
      </c>
      <c r="DR112" s="898"/>
      <c r="DS112" s="898"/>
      <c r="DT112" s="898"/>
      <c r="DU112" s="898"/>
      <c r="DV112" s="875" t="s">
        <v>446</v>
      </c>
      <c r="DW112" s="875"/>
      <c r="DX112" s="875"/>
      <c r="DY112" s="875"/>
      <c r="DZ112" s="876"/>
    </row>
    <row r="113" spans="1:130" s="246" customFormat="1" ht="26.25" customHeight="1">
      <c r="A113" s="1002"/>
      <c r="B113" s="1003"/>
      <c r="C113" s="831" t="s">
        <v>447</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24142</v>
      </c>
      <c r="AB113" s="1007"/>
      <c r="AC113" s="1007"/>
      <c r="AD113" s="1007"/>
      <c r="AE113" s="1008"/>
      <c r="AF113" s="1009">
        <v>13190</v>
      </c>
      <c r="AG113" s="1007"/>
      <c r="AH113" s="1007"/>
      <c r="AI113" s="1007"/>
      <c r="AJ113" s="1008"/>
      <c r="AK113" s="1009">
        <v>8760</v>
      </c>
      <c r="AL113" s="1007"/>
      <c r="AM113" s="1007"/>
      <c r="AN113" s="1007"/>
      <c r="AO113" s="1008"/>
      <c r="AP113" s="1010">
        <v>1.6</v>
      </c>
      <c r="AQ113" s="1011"/>
      <c r="AR113" s="1011"/>
      <c r="AS113" s="1011"/>
      <c r="AT113" s="1012"/>
      <c r="AU113" s="1020"/>
      <c r="AV113" s="1021"/>
      <c r="AW113" s="1021"/>
      <c r="AX113" s="1021"/>
      <c r="AY113" s="1021"/>
      <c r="AZ113" s="896" t="s">
        <v>448</v>
      </c>
      <c r="BA113" s="831"/>
      <c r="BB113" s="831"/>
      <c r="BC113" s="831"/>
      <c r="BD113" s="831"/>
      <c r="BE113" s="831"/>
      <c r="BF113" s="831"/>
      <c r="BG113" s="831"/>
      <c r="BH113" s="831"/>
      <c r="BI113" s="831"/>
      <c r="BJ113" s="831"/>
      <c r="BK113" s="831"/>
      <c r="BL113" s="831"/>
      <c r="BM113" s="831"/>
      <c r="BN113" s="831"/>
      <c r="BO113" s="831"/>
      <c r="BP113" s="832"/>
      <c r="BQ113" s="897">
        <v>212692</v>
      </c>
      <c r="BR113" s="898"/>
      <c r="BS113" s="898"/>
      <c r="BT113" s="898"/>
      <c r="BU113" s="898"/>
      <c r="BV113" s="898">
        <v>224898</v>
      </c>
      <c r="BW113" s="898"/>
      <c r="BX113" s="898"/>
      <c r="BY113" s="898"/>
      <c r="BZ113" s="898"/>
      <c r="CA113" s="898">
        <v>210545</v>
      </c>
      <c r="CB113" s="898"/>
      <c r="CC113" s="898"/>
      <c r="CD113" s="898"/>
      <c r="CE113" s="898"/>
      <c r="CF113" s="959">
        <v>39.1</v>
      </c>
      <c r="CG113" s="960"/>
      <c r="CH113" s="960"/>
      <c r="CI113" s="960"/>
      <c r="CJ113" s="960"/>
      <c r="CK113" s="1015"/>
      <c r="CL113" s="902"/>
      <c r="CM113" s="905" t="s">
        <v>449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439</v>
      </c>
      <c r="DH113" s="861"/>
      <c r="DI113" s="861"/>
      <c r="DJ113" s="861"/>
      <c r="DK113" s="862"/>
      <c r="DL113" s="863" t="s">
        <v>438</v>
      </c>
      <c r="DM113" s="861"/>
      <c r="DN113" s="861"/>
      <c r="DO113" s="861"/>
      <c r="DP113" s="862"/>
      <c r="DQ113" s="863" t="s">
        <v>438</v>
      </c>
      <c r="DR113" s="861"/>
      <c r="DS113" s="861"/>
      <c r="DT113" s="861"/>
      <c r="DU113" s="862"/>
      <c r="DV113" s="908" t="s">
        <v>445</v>
      </c>
      <c r="DW113" s="909"/>
      <c r="DX113" s="909"/>
      <c r="DY113" s="909"/>
      <c r="DZ113" s="910"/>
    </row>
    <row r="114" spans="1:130" s="246" customFormat="1" ht="26.25" customHeight="1">
      <c r="A114" s="1002"/>
      <c r="B114" s="1003"/>
      <c r="C114" s="831" t="s">
        <v>450</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565</v>
      </c>
      <c r="AB114" s="861"/>
      <c r="AC114" s="861"/>
      <c r="AD114" s="861"/>
      <c r="AE114" s="862"/>
      <c r="AF114" s="863">
        <v>8861</v>
      </c>
      <c r="AG114" s="861"/>
      <c r="AH114" s="861"/>
      <c r="AI114" s="861"/>
      <c r="AJ114" s="862"/>
      <c r="AK114" s="863">
        <v>12382</v>
      </c>
      <c r="AL114" s="861"/>
      <c r="AM114" s="861"/>
      <c r="AN114" s="861"/>
      <c r="AO114" s="862"/>
      <c r="AP114" s="908">
        <v>2.2999999999999998</v>
      </c>
      <c r="AQ114" s="909"/>
      <c r="AR114" s="909"/>
      <c r="AS114" s="909"/>
      <c r="AT114" s="910"/>
      <c r="AU114" s="1020"/>
      <c r="AV114" s="1021"/>
      <c r="AW114" s="1021"/>
      <c r="AX114" s="1021"/>
      <c r="AY114" s="1021"/>
      <c r="AZ114" s="896" t="s">
        <v>451</v>
      </c>
      <c r="BA114" s="831"/>
      <c r="BB114" s="831"/>
      <c r="BC114" s="831"/>
      <c r="BD114" s="831"/>
      <c r="BE114" s="831"/>
      <c r="BF114" s="831"/>
      <c r="BG114" s="831"/>
      <c r="BH114" s="831"/>
      <c r="BI114" s="831"/>
      <c r="BJ114" s="831"/>
      <c r="BK114" s="831"/>
      <c r="BL114" s="831"/>
      <c r="BM114" s="831"/>
      <c r="BN114" s="831"/>
      <c r="BO114" s="831"/>
      <c r="BP114" s="832"/>
      <c r="BQ114" s="897">
        <v>282924</v>
      </c>
      <c r="BR114" s="898"/>
      <c r="BS114" s="898"/>
      <c r="BT114" s="898"/>
      <c r="BU114" s="898"/>
      <c r="BV114" s="898">
        <v>280186</v>
      </c>
      <c r="BW114" s="898"/>
      <c r="BX114" s="898"/>
      <c r="BY114" s="898"/>
      <c r="BZ114" s="898"/>
      <c r="CA114" s="898">
        <v>284051</v>
      </c>
      <c r="CB114" s="898"/>
      <c r="CC114" s="898"/>
      <c r="CD114" s="898"/>
      <c r="CE114" s="898"/>
      <c r="CF114" s="959">
        <v>52.8</v>
      </c>
      <c r="CG114" s="960"/>
      <c r="CH114" s="960"/>
      <c r="CI114" s="960"/>
      <c r="CJ114" s="960"/>
      <c r="CK114" s="1015"/>
      <c r="CL114" s="902"/>
      <c r="CM114" s="905" t="s">
        <v>452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445</v>
      </c>
      <c r="DH114" s="861"/>
      <c r="DI114" s="861"/>
      <c r="DJ114" s="861"/>
      <c r="DK114" s="862"/>
      <c r="DL114" s="863" t="s">
        <v>445</v>
      </c>
      <c r="DM114" s="861"/>
      <c r="DN114" s="861"/>
      <c r="DO114" s="861"/>
      <c r="DP114" s="862"/>
      <c r="DQ114" s="863" t="s">
        <v>445</v>
      </c>
      <c r="DR114" s="861"/>
      <c r="DS114" s="861"/>
      <c r="DT114" s="861"/>
      <c r="DU114" s="862"/>
      <c r="DV114" s="908" t="s">
        <v>439</v>
      </c>
      <c r="DW114" s="909"/>
      <c r="DX114" s="909"/>
      <c r="DY114" s="909"/>
      <c r="DZ114" s="910"/>
    </row>
    <row r="115" spans="1:130" s="246" customFormat="1" ht="26.25" customHeight="1">
      <c r="A115" s="1002"/>
      <c r="B115" s="1003"/>
      <c r="C115" s="831" t="s">
        <v>453</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t="s">
        <v>439</v>
      </c>
      <c r="AB115" s="1007"/>
      <c r="AC115" s="1007"/>
      <c r="AD115" s="1007"/>
      <c r="AE115" s="1008"/>
      <c r="AF115" s="1009" t="s">
        <v>445</v>
      </c>
      <c r="AG115" s="1007"/>
      <c r="AH115" s="1007"/>
      <c r="AI115" s="1007"/>
      <c r="AJ115" s="1008"/>
      <c r="AK115" s="1009" t="s">
        <v>439</v>
      </c>
      <c r="AL115" s="1007"/>
      <c r="AM115" s="1007"/>
      <c r="AN115" s="1007"/>
      <c r="AO115" s="1008"/>
      <c r="AP115" s="1010" t="s">
        <v>445</v>
      </c>
      <c r="AQ115" s="1011"/>
      <c r="AR115" s="1011"/>
      <c r="AS115" s="1011"/>
      <c r="AT115" s="1012"/>
      <c r="AU115" s="1020"/>
      <c r="AV115" s="1021"/>
      <c r="AW115" s="1021"/>
      <c r="AX115" s="1021"/>
      <c r="AY115" s="1021"/>
      <c r="AZ115" s="896" t="s">
        <v>454</v>
      </c>
      <c r="BA115" s="831"/>
      <c r="BB115" s="831"/>
      <c r="BC115" s="831"/>
      <c r="BD115" s="831"/>
      <c r="BE115" s="831"/>
      <c r="BF115" s="831"/>
      <c r="BG115" s="831"/>
      <c r="BH115" s="831"/>
      <c r="BI115" s="831"/>
      <c r="BJ115" s="831"/>
      <c r="BK115" s="831"/>
      <c r="BL115" s="831"/>
      <c r="BM115" s="831"/>
      <c r="BN115" s="831"/>
      <c r="BO115" s="831"/>
      <c r="BP115" s="832"/>
      <c r="BQ115" s="897" t="s">
        <v>445</v>
      </c>
      <c r="BR115" s="898"/>
      <c r="BS115" s="898"/>
      <c r="BT115" s="898"/>
      <c r="BU115" s="898"/>
      <c r="BV115" s="898" t="s">
        <v>438</v>
      </c>
      <c r="BW115" s="898"/>
      <c r="BX115" s="898"/>
      <c r="BY115" s="898"/>
      <c r="BZ115" s="898"/>
      <c r="CA115" s="898" t="s">
        <v>439</v>
      </c>
      <c r="CB115" s="898"/>
      <c r="CC115" s="898"/>
      <c r="CD115" s="898"/>
      <c r="CE115" s="898"/>
      <c r="CF115" s="959" t="s">
        <v>446</v>
      </c>
      <c r="CG115" s="960"/>
      <c r="CH115" s="960"/>
      <c r="CI115" s="960"/>
      <c r="CJ115" s="960"/>
      <c r="CK115" s="1015"/>
      <c r="CL115" s="902"/>
      <c r="CM115" s="896" t="s">
        <v>455</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445</v>
      </c>
      <c r="DH115" s="861"/>
      <c r="DI115" s="861"/>
      <c r="DJ115" s="861"/>
      <c r="DK115" s="862"/>
      <c r="DL115" s="863" t="s">
        <v>439</v>
      </c>
      <c r="DM115" s="861"/>
      <c r="DN115" s="861"/>
      <c r="DO115" s="861"/>
      <c r="DP115" s="862"/>
      <c r="DQ115" s="863" t="s">
        <v>438</v>
      </c>
      <c r="DR115" s="861"/>
      <c r="DS115" s="861"/>
      <c r="DT115" s="861"/>
      <c r="DU115" s="862"/>
      <c r="DV115" s="908" t="s">
        <v>445</v>
      </c>
      <c r="DW115" s="909"/>
      <c r="DX115" s="909"/>
      <c r="DY115" s="909"/>
      <c r="DZ115" s="910"/>
    </row>
    <row r="116" spans="1:130" s="246" customFormat="1" ht="26.25" customHeight="1">
      <c r="A116" s="1004"/>
      <c r="B116" s="1005"/>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439</v>
      </c>
      <c r="AB116" s="861"/>
      <c r="AC116" s="861"/>
      <c r="AD116" s="861"/>
      <c r="AE116" s="862"/>
      <c r="AF116" s="863" t="s">
        <v>439</v>
      </c>
      <c r="AG116" s="861"/>
      <c r="AH116" s="861"/>
      <c r="AI116" s="861"/>
      <c r="AJ116" s="862"/>
      <c r="AK116" s="863" t="s">
        <v>439</v>
      </c>
      <c r="AL116" s="861"/>
      <c r="AM116" s="861"/>
      <c r="AN116" s="861"/>
      <c r="AO116" s="862"/>
      <c r="AP116" s="908" t="s">
        <v>439</v>
      </c>
      <c r="AQ116" s="909"/>
      <c r="AR116" s="909"/>
      <c r="AS116" s="909"/>
      <c r="AT116" s="910"/>
      <c r="AU116" s="1020"/>
      <c r="AV116" s="1021"/>
      <c r="AW116" s="1021"/>
      <c r="AX116" s="1021"/>
      <c r="AY116" s="1021"/>
      <c r="AZ116" s="947" t="s">
        <v>457</v>
      </c>
      <c r="BA116" s="948"/>
      <c r="BB116" s="948"/>
      <c r="BC116" s="948"/>
      <c r="BD116" s="948"/>
      <c r="BE116" s="948"/>
      <c r="BF116" s="948"/>
      <c r="BG116" s="948"/>
      <c r="BH116" s="948"/>
      <c r="BI116" s="948"/>
      <c r="BJ116" s="948"/>
      <c r="BK116" s="948"/>
      <c r="BL116" s="948"/>
      <c r="BM116" s="948"/>
      <c r="BN116" s="948"/>
      <c r="BO116" s="948"/>
      <c r="BP116" s="949"/>
      <c r="BQ116" s="897" t="s">
        <v>445</v>
      </c>
      <c r="BR116" s="898"/>
      <c r="BS116" s="898"/>
      <c r="BT116" s="898"/>
      <c r="BU116" s="898"/>
      <c r="BV116" s="898" t="s">
        <v>445</v>
      </c>
      <c r="BW116" s="898"/>
      <c r="BX116" s="898"/>
      <c r="BY116" s="898"/>
      <c r="BZ116" s="898"/>
      <c r="CA116" s="898" t="s">
        <v>439</v>
      </c>
      <c r="CB116" s="898"/>
      <c r="CC116" s="898"/>
      <c r="CD116" s="898"/>
      <c r="CE116" s="898"/>
      <c r="CF116" s="959" t="s">
        <v>445</v>
      </c>
      <c r="CG116" s="960"/>
      <c r="CH116" s="960"/>
      <c r="CI116" s="960"/>
      <c r="CJ116" s="960"/>
      <c r="CK116" s="1015"/>
      <c r="CL116" s="90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445</v>
      </c>
      <c r="DH116" s="861"/>
      <c r="DI116" s="861"/>
      <c r="DJ116" s="861"/>
      <c r="DK116" s="862"/>
      <c r="DL116" s="863" t="s">
        <v>445</v>
      </c>
      <c r="DM116" s="861"/>
      <c r="DN116" s="861"/>
      <c r="DO116" s="861"/>
      <c r="DP116" s="862"/>
      <c r="DQ116" s="863" t="s">
        <v>439</v>
      </c>
      <c r="DR116" s="861"/>
      <c r="DS116" s="861"/>
      <c r="DT116" s="861"/>
      <c r="DU116" s="862"/>
      <c r="DV116" s="908" t="s">
        <v>445</v>
      </c>
      <c r="DW116" s="909"/>
      <c r="DX116" s="909"/>
      <c r="DY116" s="909"/>
      <c r="DZ116" s="910"/>
    </row>
    <row r="117" spans="1:130" s="246" customFormat="1" ht="26.25" customHeight="1">
      <c r="A117" s="985" t="s">
        <v>187</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459</v>
      </c>
      <c r="Z117" s="987"/>
      <c r="AA117" s="992">
        <v>302004</v>
      </c>
      <c r="AB117" s="993"/>
      <c r="AC117" s="993"/>
      <c r="AD117" s="993"/>
      <c r="AE117" s="994"/>
      <c r="AF117" s="995">
        <v>297714</v>
      </c>
      <c r="AG117" s="993"/>
      <c r="AH117" s="993"/>
      <c r="AI117" s="993"/>
      <c r="AJ117" s="994"/>
      <c r="AK117" s="995">
        <v>273288</v>
      </c>
      <c r="AL117" s="993"/>
      <c r="AM117" s="993"/>
      <c r="AN117" s="993"/>
      <c r="AO117" s="994"/>
      <c r="AP117" s="996"/>
      <c r="AQ117" s="997"/>
      <c r="AR117" s="997"/>
      <c r="AS117" s="997"/>
      <c r="AT117" s="998"/>
      <c r="AU117" s="1020"/>
      <c r="AV117" s="1021"/>
      <c r="AW117" s="1021"/>
      <c r="AX117" s="1021"/>
      <c r="AY117" s="1021"/>
      <c r="AZ117" s="947" t="s">
        <v>460</v>
      </c>
      <c r="BA117" s="948"/>
      <c r="BB117" s="948"/>
      <c r="BC117" s="948"/>
      <c r="BD117" s="948"/>
      <c r="BE117" s="948"/>
      <c r="BF117" s="948"/>
      <c r="BG117" s="948"/>
      <c r="BH117" s="948"/>
      <c r="BI117" s="948"/>
      <c r="BJ117" s="948"/>
      <c r="BK117" s="948"/>
      <c r="BL117" s="948"/>
      <c r="BM117" s="948"/>
      <c r="BN117" s="948"/>
      <c r="BO117" s="948"/>
      <c r="BP117" s="949"/>
      <c r="BQ117" s="897" t="s">
        <v>446</v>
      </c>
      <c r="BR117" s="898"/>
      <c r="BS117" s="898"/>
      <c r="BT117" s="898"/>
      <c r="BU117" s="898"/>
      <c r="BV117" s="898" t="s">
        <v>446</v>
      </c>
      <c r="BW117" s="898"/>
      <c r="BX117" s="898"/>
      <c r="BY117" s="898"/>
      <c r="BZ117" s="898"/>
      <c r="CA117" s="898" t="s">
        <v>446</v>
      </c>
      <c r="CB117" s="898"/>
      <c r="CC117" s="898"/>
      <c r="CD117" s="898"/>
      <c r="CE117" s="898"/>
      <c r="CF117" s="959" t="s">
        <v>446</v>
      </c>
      <c r="CG117" s="960"/>
      <c r="CH117" s="960"/>
      <c r="CI117" s="960"/>
      <c r="CJ117" s="960"/>
      <c r="CK117" s="1015"/>
      <c r="CL117" s="90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446</v>
      </c>
      <c r="DH117" s="861"/>
      <c r="DI117" s="861"/>
      <c r="DJ117" s="861"/>
      <c r="DK117" s="862"/>
      <c r="DL117" s="863" t="s">
        <v>446</v>
      </c>
      <c r="DM117" s="861"/>
      <c r="DN117" s="861"/>
      <c r="DO117" s="861"/>
      <c r="DP117" s="862"/>
      <c r="DQ117" s="863" t="s">
        <v>445</v>
      </c>
      <c r="DR117" s="861"/>
      <c r="DS117" s="861"/>
      <c r="DT117" s="861"/>
      <c r="DU117" s="862"/>
      <c r="DV117" s="908" t="s">
        <v>446</v>
      </c>
      <c r="DW117" s="909"/>
      <c r="DX117" s="909"/>
      <c r="DY117" s="909"/>
      <c r="DZ117" s="910"/>
    </row>
    <row r="118" spans="1:130" s="246" customFormat="1" ht="26.25" customHeight="1">
      <c r="A118" s="985" t="s">
        <v>429</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427</v>
      </c>
      <c r="AB118" s="986"/>
      <c r="AC118" s="986"/>
      <c r="AD118" s="986"/>
      <c r="AE118" s="987"/>
      <c r="AF118" s="988" t="s">
        <v>305</v>
      </c>
      <c r="AG118" s="986"/>
      <c r="AH118" s="986"/>
      <c r="AI118" s="986"/>
      <c r="AJ118" s="987"/>
      <c r="AK118" s="988" t="s">
        <v>304</v>
      </c>
      <c r="AL118" s="986"/>
      <c r="AM118" s="986"/>
      <c r="AN118" s="986"/>
      <c r="AO118" s="987"/>
      <c r="AP118" s="989" t="s">
        <v>428</v>
      </c>
      <c r="AQ118" s="990"/>
      <c r="AR118" s="990"/>
      <c r="AS118" s="990"/>
      <c r="AT118" s="991"/>
      <c r="AU118" s="1020"/>
      <c r="AV118" s="1021"/>
      <c r="AW118" s="1021"/>
      <c r="AX118" s="1021"/>
      <c r="AY118" s="1021"/>
      <c r="AZ118" s="963" t="s">
        <v>462</v>
      </c>
      <c r="BA118" s="964"/>
      <c r="BB118" s="964"/>
      <c r="BC118" s="964"/>
      <c r="BD118" s="964"/>
      <c r="BE118" s="964"/>
      <c r="BF118" s="964"/>
      <c r="BG118" s="964"/>
      <c r="BH118" s="964"/>
      <c r="BI118" s="964"/>
      <c r="BJ118" s="964"/>
      <c r="BK118" s="964"/>
      <c r="BL118" s="964"/>
      <c r="BM118" s="964"/>
      <c r="BN118" s="964"/>
      <c r="BO118" s="964"/>
      <c r="BP118" s="965"/>
      <c r="BQ118" s="966" t="s">
        <v>445</v>
      </c>
      <c r="BR118" s="929"/>
      <c r="BS118" s="929"/>
      <c r="BT118" s="929"/>
      <c r="BU118" s="929"/>
      <c r="BV118" s="929" t="s">
        <v>445</v>
      </c>
      <c r="BW118" s="929"/>
      <c r="BX118" s="929"/>
      <c r="BY118" s="929"/>
      <c r="BZ118" s="929"/>
      <c r="CA118" s="929" t="s">
        <v>445</v>
      </c>
      <c r="CB118" s="929"/>
      <c r="CC118" s="929"/>
      <c r="CD118" s="929"/>
      <c r="CE118" s="929"/>
      <c r="CF118" s="959" t="s">
        <v>446</v>
      </c>
      <c r="CG118" s="960"/>
      <c r="CH118" s="960"/>
      <c r="CI118" s="960"/>
      <c r="CJ118" s="960"/>
      <c r="CK118" s="1015"/>
      <c r="CL118" s="90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445</v>
      </c>
      <c r="DH118" s="861"/>
      <c r="DI118" s="861"/>
      <c r="DJ118" s="861"/>
      <c r="DK118" s="862"/>
      <c r="DL118" s="863" t="s">
        <v>445</v>
      </c>
      <c r="DM118" s="861"/>
      <c r="DN118" s="861"/>
      <c r="DO118" s="861"/>
      <c r="DP118" s="862"/>
      <c r="DQ118" s="863" t="s">
        <v>445</v>
      </c>
      <c r="DR118" s="861"/>
      <c r="DS118" s="861"/>
      <c r="DT118" s="861"/>
      <c r="DU118" s="862"/>
      <c r="DV118" s="908" t="s">
        <v>445</v>
      </c>
      <c r="DW118" s="909"/>
      <c r="DX118" s="909"/>
      <c r="DY118" s="909"/>
      <c r="DZ118" s="910"/>
    </row>
    <row r="119" spans="1:130" s="246" customFormat="1" ht="26.25" customHeight="1">
      <c r="A119" s="899" t="s">
        <v>432</v>
      </c>
      <c r="B119" s="900"/>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445</v>
      </c>
      <c r="AB119" s="979"/>
      <c r="AC119" s="979"/>
      <c r="AD119" s="979"/>
      <c r="AE119" s="980"/>
      <c r="AF119" s="981" t="s">
        <v>445</v>
      </c>
      <c r="AG119" s="979"/>
      <c r="AH119" s="979"/>
      <c r="AI119" s="979"/>
      <c r="AJ119" s="980"/>
      <c r="AK119" s="981" t="s">
        <v>445</v>
      </c>
      <c r="AL119" s="979"/>
      <c r="AM119" s="979"/>
      <c r="AN119" s="979"/>
      <c r="AO119" s="980"/>
      <c r="AP119" s="982" t="s">
        <v>445</v>
      </c>
      <c r="AQ119" s="983"/>
      <c r="AR119" s="983"/>
      <c r="AS119" s="983"/>
      <c r="AT119" s="984"/>
      <c r="AU119" s="1022"/>
      <c r="AV119" s="1023"/>
      <c r="AW119" s="1023"/>
      <c r="AX119" s="1023"/>
      <c r="AY119" s="1023"/>
      <c r="AZ119" s="277" t="s">
        <v>187</v>
      </c>
      <c r="BA119" s="277"/>
      <c r="BB119" s="277"/>
      <c r="BC119" s="277"/>
      <c r="BD119" s="277"/>
      <c r="BE119" s="277"/>
      <c r="BF119" s="277"/>
      <c r="BG119" s="277"/>
      <c r="BH119" s="277"/>
      <c r="BI119" s="277"/>
      <c r="BJ119" s="277"/>
      <c r="BK119" s="277"/>
      <c r="BL119" s="277"/>
      <c r="BM119" s="277"/>
      <c r="BN119" s="277"/>
      <c r="BO119" s="961" t="s">
        <v>464</v>
      </c>
      <c r="BP119" s="962"/>
      <c r="BQ119" s="966">
        <v>3113272</v>
      </c>
      <c r="BR119" s="929"/>
      <c r="BS119" s="929"/>
      <c r="BT119" s="929"/>
      <c r="BU119" s="929"/>
      <c r="BV119" s="929">
        <v>3016886</v>
      </c>
      <c r="BW119" s="929"/>
      <c r="BX119" s="929"/>
      <c r="BY119" s="929"/>
      <c r="BZ119" s="929"/>
      <c r="CA119" s="929">
        <v>2957655</v>
      </c>
      <c r="CB119" s="929"/>
      <c r="CC119" s="929"/>
      <c r="CD119" s="929"/>
      <c r="CE119" s="929"/>
      <c r="CF119" s="827"/>
      <c r="CG119" s="828"/>
      <c r="CH119" s="828"/>
      <c r="CI119" s="828"/>
      <c r="CJ119" s="918"/>
      <c r="CK119" s="1016"/>
      <c r="CL119" s="904"/>
      <c r="CM119" s="922" t="s">
        <v>465</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27572</v>
      </c>
      <c r="DH119" s="844"/>
      <c r="DI119" s="844"/>
      <c r="DJ119" s="844"/>
      <c r="DK119" s="845"/>
      <c r="DL119" s="846" t="s">
        <v>438</v>
      </c>
      <c r="DM119" s="844"/>
      <c r="DN119" s="844"/>
      <c r="DO119" s="844"/>
      <c r="DP119" s="845"/>
      <c r="DQ119" s="846" t="s">
        <v>438</v>
      </c>
      <c r="DR119" s="844"/>
      <c r="DS119" s="844"/>
      <c r="DT119" s="844"/>
      <c r="DU119" s="845"/>
      <c r="DV119" s="932" t="s">
        <v>438</v>
      </c>
      <c r="DW119" s="933"/>
      <c r="DX119" s="933"/>
      <c r="DY119" s="933"/>
      <c r="DZ119" s="934"/>
    </row>
    <row r="120" spans="1:130" s="246" customFormat="1" ht="26.25" customHeight="1">
      <c r="A120" s="901"/>
      <c r="B120" s="902"/>
      <c r="C120" s="905" t="s">
        <v>440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445</v>
      </c>
      <c r="AB120" s="861"/>
      <c r="AC120" s="861"/>
      <c r="AD120" s="861"/>
      <c r="AE120" s="862"/>
      <c r="AF120" s="863" t="s">
        <v>438</v>
      </c>
      <c r="AG120" s="861"/>
      <c r="AH120" s="861"/>
      <c r="AI120" s="861"/>
      <c r="AJ120" s="862"/>
      <c r="AK120" s="863" t="s">
        <v>438</v>
      </c>
      <c r="AL120" s="861"/>
      <c r="AM120" s="861"/>
      <c r="AN120" s="861"/>
      <c r="AO120" s="862"/>
      <c r="AP120" s="908" t="s">
        <v>438</v>
      </c>
      <c r="AQ120" s="909"/>
      <c r="AR120" s="909"/>
      <c r="AS120" s="909"/>
      <c r="AT120" s="910"/>
      <c r="AU120" s="967" t="s">
        <v>466</v>
      </c>
      <c r="AV120" s="968"/>
      <c r="AW120" s="968"/>
      <c r="AX120" s="968"/>
      <c r="AY120" s="969"/>
      <c r="AZ120" s="944" t="s">
        <v>467</v>
      </c>
      <c r="BA120" s="889"/>
      <c r="BB120" s="889"/>
      <c r="BC120" s="889"/>
      <c r="BD120" s="889"/>
      <c r="BE120" s="889"/>
      <c r="BF120" s="889"/>
      <c r="BG120" s="889"/>
      <c r="BH120" s="889"/>
      <c r="BI120" s="889"/>
      <c r="BJ120" s="889"/>
      <c r="BK120" s="889"/>
      <c r="BL120" s="889"/>
      <c r="BM120" s="889"/>
      <c r="BN120" s="889"/>
      <c r="BO120" s="889"/>
      <c r="BP120" s="890"/>
      <c r="BQ120" s="945">
        <v>836633</v>
      </c>
      <c r="BR120" s="926"/>
      <c r="BS120" s="926"/>
      <c r="BT120" s="926"/>
      <c r="BU120" s="926"/>
      <c r="BV120" s="926">
        <v>1036642</v>
      </c>
      <c r="BW120" s="926"/>
      <c r="BX120" s="926"/>
      <c r="BY120" s="926"/>
      <c r="BZ120" s="926"/>
      <c r="CA120" s="926">
        <v>916650</v>
      </c>
      <c r="CB120" s="926"/>
      <c r="CC120" s="926"/>
      <c r="CD120" s="926"/>
      <c r="CE120" s="926"/>
      <c r="CF120" s="950">
        <v>170.3</v>
      </c>
      <c r="CG120" s="951"/>
      <c r="CH120" s="951"/>
      <c r="CI120" s="951"/>
      <c r="CJ120" s="951"/>
      <c r="CK120" s="952" t="s">
        <v>468</v>
      </c>
      <c r="CL120" s="936"/>
      <c r="CM120" s="936"/>
      <c r="CN120" s="936"/>
      <c r="CO120" s="937"/>
      <c r="CP120" s="956" t="s">
        <v>469</v>
      </c>
      <c r="CQ120" s="957"/>
      <c r="CR120" s="957"/>
      <c r="CS120" s="957"/>
      <c r="CT120" s="957"/>
      <c r="CU120" s="957"/>
      <c r="CV120" s="957"/>
      <c r="CW120" s="957"/>
      <c r="CX120" s="957"/>
      <c r="CY120" s="957"/>
      <c r="CZ120" s="957"/>
      <c r="DA120" s="957"/>
      <c r="DB120" s="957"/>
      <c r="DC120" s="957"/>
      <c r="DD120" s="957"/>
      <c r="DE120" s="957"/>
      <c r="DF120" s="958"/>
      <c r="DG120" s="945">
        <v>124721</v>
      </c>
      <c r="DH120" s="926"/>
      <c r="DI120" s="926"/>
      <c r="DJ120" s="926"/>
      <c r="DK120" s="926"/>
      <c r="DL120" s="926">
        <v>142621</v>
      </c>
      <c r="DM120" s="926"/>
      <c r="DN120" s="926"/>
      <c r="DO120" s="926"/>
      <c r="DP120" s="926"/>
      <c r="DQ120" s="926">
        <v>144868</v>
      </c>
      <c r="DR120" s="926"/>
      <c r="DS120" s="926"/>
      <c r="DT120" s="926"/>
      <c r="DU120" s="926"/>
      <c r="DV120" s="927">
        <v>26.9</v>
      </c>
      <c r="DW120" s="927"/>
      <c r="DX120" s="927"/>
      <c r="DY120" s="927"/>
      <c r="DZ120" s="928"/>
    </row>
    <row r="121" spans="1:130" s="246" customFormat="1" ht="26.25" customHeight="1">
      <c r="A121" s="901"/>
      <c r="B121" s="902"/>
      <c r="C121" s="947" t="s">
        <v>470</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438</v>
      </c>
      <c r="AB121" s="861"/>
      <c r="AC121" s="861"/>
      <c r="AD121" s="861"/>
      <c r="AE121" s="862"/>
      <c r="AF121" s="863" t="s">
        <v>438</v>
      </c>
      <c r="AG121" s="861"/>
      <c r="AH121" s="861"/>
      <c r="AI121" s="861"/>
      <c r="AJ121" s="862"/>
      <c r="AK121" s="863" t="s">
        <v>471</v>
      </c>
      <c r="AL121" s="861"/>
      <c r="AM121" s="861"/>
      <c r="AN121" s="861"/>
      <c r="AO121" s="862"/>
      <c r="AP121" s="908" t="s">
        <v>445</v>
      </c>
      <c r="AQ121" s="909"/>
      <c r="AR121" s="909"/>
      <c r="AS121" s="909"/>
      <c r="AT121" s="910"/>
      <c r="AU121" s="970"/>
      <c r="AV121" s="971"/>
      <c r="AW121" s="971"/>
      <c r="AX121" s="971"/>
      <c r="AY121" s="972"/>
      <c r="AZ121" s="896" t="s">
        <v>472</v>
      </c>
      <c r="BA121" s="831"/>
      <c r="BB121" s="831"/>
      <c r="BC121" s="831"/>
      <c r="BD121" s="831"/>
      <c r="BE121" s="831"/>
      <c r="BF121" s="831"/>
      <c r="BG121" s="831"/>
      <c r="BH121" s="831"/>
      <c r="BI121" s="831"/>
      <c r="BJ121" s="831"/>
      <c r="BK121" s="831"/>
      <c r="BL121" s="831"/>
      <c r="BM121" s="831"/>
      <c r="BN121" s="831"/>
      <c r="BO121" s="831"/>
      <c r="BP121" s="832"/>
      <c r="BQ121" s="897">
        <v>28067</v>
      </c>
      <c r="BR121" s="898"/>
      <c r="BS121" s="898"/>
      <c r="BT121" s="898"/>
      <c r="BU121" s="898"/>
      <c r="BV121" s="898">
        <v>21743</v>
      </c>
      <c r="BW121" s="898"/>
      <c r="BX121" s="898"/>
      <c r="BY121" s="898"/>
      <c r="BZ121" s="898"/>
      <c r="CA121" s="898">
        <v>13154</v>
      </c>
      <c r="CB121" s="898"/>
      <c r="CC121" s="898"/>
      <c r="CD121" s="898"/>
      <c r="CE121" s="898"/>
      <c r="CF121" s="959">
        <v>2.4</v>
      </c>
      <c r="CG121" s="960"/>
      <c r="CH121" s="960"/>
      <c r="CI121" s="960"/>
      <c r="CJ121" s="960"/>
      <c r="CK121" s="953"/>
      <c r="CL121" s="939"/>
      <c r="CM121" s="939"/>
      <c r="CN121" s="939"/>
      <c r="CO121" s="940"/>
      <c r="CP121" s="919" t="s">
        <v>473</v>
      </c>
      <c r="CQ121" s="920"/>
      <c r="CR121" s="920"/>
      <c r="CS121" s="920"/>
      <c r="CT121" s="920"/>
      <c r="CU121" s="920"/>
      <c r="CV121" s="920"/>
      <c r="CW121" s="920"/>
      <c r="CX121" s="920"/>
      <c r="CY121" s="920"/>
      <c r="CZ121" s="920"/>
      <c r="DA121" s="920"/>
      <c r="DB121" s="920"/>
      <c r="DC121" s="920"/>
      <c r="DD121" s="920"/>
      <c r="DE121" s="920"/>
      <c r="DF121" s="921"/>
      <c r="DG121" s="897">
        <v>401</v>
      </c>
      <c r="DH121" s="898"/>
      <c r="DI121" s="898"/>
      <c r="DJ121" s="898"/>
      <c r="DK121" s="898"/>
      <c r="DL121" s="898" t="s">
        <v>438</v>
      </c>
      <c r="DM121" s="898"/>
      <c r="DN121" s="898"/>
      <c r="DO121" s="898"/>
      <c r="DP121" s="898"/>
      <c r="DQ121" s="898" t="s">
        <v>438</v>
      </c>
      <c r="DR121" s="898"/>
      <c r="DS121" s="898"/>
      <c r="DT121" s="898"/>
      <c r="DU121" s="898"/>
      <c r="DV121" s="875" t="s">
        <v>471</v>
      </c>
      <c r="DW121" s="875"/>
      <c r="DX121" s="875"/>
      <c r="DY121" s="875"/>
      <c r="DZ121" s="876"/>
    </row>
    <row r="122" spans="1:130" s="246" customFormat="1" ht="26.25" customHeight="1">
      <c r="A122" s="901"/>
      <c r="B122" s="902"/>
      <c r="C122" s="905" t="s">
        <v>452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471</v>
      </c>
      <c r="AB122" s="861"/>
      <c r="AC122" s="861"/>
      <c r="AD122" s="861"/>
      <c r="AE122" s="862"/>
      <c r="AF122" s="863" t="s">
        <v>471</v>
      </c>
      <c r="AG122" s="861"/>
      <c r="AH122" s="861"/>
      <c r="AI122" s="861"/>
      <c r="AJ122" s="862"/>
      <c r="AK122" s="863" t="s">
        <v>471</v>
      </c>
      <c r="AL122" s="861"/>
      <c r="AM122" s="861"/>
      <c r="AN122" s="861"/>
      <c r="AO122" s="862"/>
      <c r="AP122" s="908" t="s">
        <v>471</v>
      </c>
      <c r="AQ122" s="909"/>
      <c r="AR122" s="909"/>
      <c r="AS122" s="909"/>
      <c r="AT122" s="910"/>
      <c r="AU122" s="970"/>
      <c r="AV122" s="971"/>
      <c r="AW122" s="971"/>
      <c r="AX122" s="971"/>
      <c r="AY122" s="972"/>
      <c r="AZ122" s="963" t="s">
        <v>474</v>
      </c>
      <c r="BA122" s="964"/>
      <c r="BB122" s="964"/>
      <c r="BC122" s="964"/>
      <c r="BD122" s="964"/>
      <c r="BE122" s="964"/>
      <c r="BF122" s="964"/>
      <c r="BG122" s="964"/>
      <c r="BH122" s="964"/>
      <c r="BI122" s="964"/>
      <c r="BJ122" s="964"/>
      <c r="BK122" s="964"/>
      <c r="BL122" s="964"/>
      <c r="BM122" s="964"/>
      <c r="BN122" s="964"/>
      <c r="BO122" s="964"/>
      <c r="BP122" s="965"/>
      <c r="BQ122" s="966">
        <v>2075719</v>
      </c>
      <c r="BR122" s="929"/>
      <c r="BS122" s="929"/>
      <c r="BT122" s="929"/>
      <c r="BU122" s="929"/>
      <c r="BV122" s="929">
        <v>1971875</v>
      </c>
      <c r="BW122" s="929"/>
      <c r="BX122" s="929"/>
      <c r="BY122" s="929"/>
      <c r="BZ122" s="929"/>
      <c r="CA122" s="929">
        <v>1916384</v>
      </c>
      <c r="CB122" s="929"/>
      <c r="CC122" s="929"/>
      <c r="CD122" s="929"/>
      <c r="CE122" s="929"/>
      <c r="CF122" s="930">
        <v>356</v>
      </c>
      <c r="CG122" s="931"/>
      <c r="CH122" s="931"/>
      <c r="CI122" s="931"/>
      <c r="CJ122" s="931"/>
      <c r="CK122" s="953"/>
      <c r="CL122" s="939"/>
      <c r="CM122" s="939"/>
      <c r="CN122" s="939"/>
      <c r="CO122" s="940"/>
      <c r="CP122" s="919"/>
      <c r="CQ122" s="920"/>
      <c r="CR122" s="920"/>
      <c r="CS122" s="920"/>
      <c r="CT122" s="920"/>
      <c r="CU122" s="920"/>
      <c r="CV122" s="920"/>
      <c r="CW122" s="920"/>
      <c r="CX122" s="920"/>
      <c r="CY122" s="920"/>
      <c r="CZ122" s="920"/>
      <c r="DA122" s="920"/>
      <c r="DB122" s="920"/>
      <c r="DC122" s="920"/>
      <c r="DD122" s="920"/>
      <c r="DE122" s="920"/>
      <c r="DF122" s="921"/>
      <c r="DG122" s="897"/>
      <c r="DH122" s="898"/>
      <c r="DI122" s="898"/>
      <c r="DJ122" s="898"/>
      <c r="DK122" s="898"/>
      <c r="DL122" s="898"/>
      <c r="DM122" s="898"/>
      <c r="DN122" s="898"/>
      <c r="DO122" s="898"/>
      <c r="DP122" s="898"/>
      <c r="DQ122" s="898"/>
      <c r="DR122" s="898"/>
      <c r="DS122" s="898"/>
      <c r="DT122" s="898"/>
      <c r="DU122" s="898"/>
      <c r="DV122" s="875"/>
      <c r="DW122" s="875"/>
      <c r="DX122" s="875"/>
      <c r="DY122" s="875"/>
      <c r="DZ122" s="876"/>
    </row>
    <row r="123" spans="1:130" s="246" customFormat="1" ht="26.25" customHeight="1">
      <c r="A123" s="901"/>
      <c r="B123" s="90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445</v>
      </c>
      <c r="AB123" s="861"/>
      <c r="AC123" s="861"/>
      <c r="AD123" s="861"/>
      <c r="AE123" s="862"/>
      <c r="AF123" s="863" t="s">
        <v>438</v>
      </c>
      <c r="AG123" s="861"/>
      <c r="AH123" s="861"/>
      <c r="AI123" s="861"/>
      <c r="AJ123" s="862"/>
      <c r="AK123" s="863" t="s">
        <v>445</v>
      </c>
      <c r="AL123" s="861"/>
      <c r="AM123" s="861"/>
      <c r="AN123" s="861"/>
      <c r="AO123" s="862"/>
      <c r="AP123" s="908" t="s">
        <v>475</v>
      </c>
      <c r="AQ123" s="909"/>
      <c r="AR123" s="909"/>
      <c r="AS123" s="909"/>
      <c r="AT123" s="910"/>
      <c r="AU123" s="973"/>
      <c r="AV123" s="974"/>
      <c r="AW123" s="974"/>
      <c r="AX123" s="974"/>
      <c r="AY123" s="974"/>
      <c r="AZ123" s="277" t="s">
        <v>187</v>
      </c>
      <c r="BA123" s="277"/>
      <c r="BB123" s="277"/>
      <c r="BC123" s="277"/>
      <c r="BD123" s="277"/>
      <c r="BE123" s="277"/>
      <c r="BF123" s="277"/>
      <c r="BG123" s="277"/>
      <c r="BH123" s="277"/>
      <c r="BI123" s="277"/>
      <c r="BJ123" s="277"/>
      <c r="BK123" s="277"/>
      <c r="BL123" s="277"/>
      <c r="BM123" s="277"/>
      <c r="BN123" s="277"/>
      <c r="BO123" s="961" t="s">
        <v>476</v>
      </c>
      <c r="BP123" s="962"/>
      <c r="BQ123" s="916">
        <v>2940419</v>
      </c>
      <c r="BR123" s="917"/>
      <c r="BS123" s="917"/>
      <c r="BT123" s="917"/>
      <c r="BU123" s="917"/>
      <c r="BV123" s="917">
        <v>3030260</v>
      </c>
      <c r="BW123" s="917"/>
      <c r="BX123" s="917"/>
      <c r="BY123" s="917"/>
      <c r="BZ123" s="917"/>
      <c r="CA123" s="917">
        <v>2846188</v>
      </c>
      <c r="CB123" s="917"/>
      <c r="CC123" s="917"/>
      <c r="CD123" s="917"/>
      <c r="CE123" s="917"/>
      <c r="CF123" s="827"/>
      <c r="CG123" s="828"/>
      <c r="CH123" s="828"/>
      <c r="CI123" s="828"/>
      <c r="CJ123" s="918"/>
      <c r="CK123" s="953"/>
      <c r="CL123" s="939"/>
      <c r="CM123" s="939"/>
      <c r="CN123" s="939"/>
      <c r="CO123" s="940"/>
      <c r="CP123" s="919"/>
      <c r="CQ123" s="920"/>
      <c r="CR123" s="920"/>
      <c r="CS123" s="920"/>
      <c r="CT123" s="920"/>
      <c r="CU123" s="920"/>
      <c r="CV123" s="920"/>
      <c r="CW123" s="920"/>
      <c r="CX123" s="920"/>
      <c r="CY123" s="920"/>
      <c r="CZ123" s="920"/>
      <c r="DA123" s="920"/>
      <c r="DB123" s="920"/>
      <c r="DC123" s="920"/>
      <c r="DD123" s="920"/>
      <c r="DE123" s="920"/>
      <c r="DF123" s="921"/>
      <c r="DG123" s="860"/>
      <c r="DH123" s="861"/>
      <c r="DI123" s="861"/>
      <c r="DJ123" s="861"/>
      <c r="DK123" s="862"/>
      <c r="DL123" s="863"/>
      <c r="DM123" s="861"/>
      <c r="DN123" s="861"/>
      <c r="DO123" s="861"/>
      <c r="DP123" s="862"/>
      <c r="DQ123" s="863"/>
      <c r="DR123" s="861"/>
      <c r="DS123" s="861"/>
      <c r="DT123" s="861"/>
      <c r="DU123" s="862"/>
      <c r="DV123" s="908"/>
      <c r="DW123" s="909"/>
      <c r="DX123" s="909"/>
      <c r="DY123" s="909"/>
      <c r="DZ123" s="910"/>
    </row>
    <row r="124" spans="1:130" s="246" customFormat="1" ht="26.25" customHeight="1" thickBot="1">
      <c r="A124" s="901"/>
      <c r="B124" s="90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438</v>
      </c>
      <c r="AB124" s="861"/>
      <c r="AC124" s="861"/>
      <c r="AD124" s="861"/>
      <c r="AE124" s="862"/>
      <c r="AF124" s="863" t="s">
        <v>445</v>
      </c>
      <c r="AG124" s="861"/>
      <c r="AH124" s="861"/>
      <c r="AI124" s="861"/>
      <c r="AJ124" s="862"/>
      <c r="AK124" s="863" t="s">
        <v>438</v>
      </c>
      <c r="AL124" s="861"/>
      <c r="AM124" s="861"/>
      <c r="AN124" s="861"/>
      <c r="AO124" s="862"/>
      <c r="AP124" s="908" t="s">
        <v>438</v>
      </c>
      <c r="AQ124" s="909"/>
      <c r="AR124" s="909"/>
      <c r="AS124" s="909"/>
      <c r="AT124" s="910"/>
      <c r="AU124" s="911" t="s">
        <v>477</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25.4</v>
      </c>
      <c r="BR124" s="915"/>
      <c r="BS124" s="915"/>
      <c r="BT124" s="915"/>
      <c r="BU124" s="915"/>
      <c r="BV124" s="915" t="s">
        <v>438</v>
      </c>
      <c r="BW124" s="915"/>
      <c r="BX124" s="915"/>
      <c r="BY124" s="915"/>
      <c r="BZ124" s="915"/>
      <c r="CA124" s="915">
        <v>20.7</v>
      </c>
      <c r="CB124" s="915"/>
      <c r="CC124" s="915"/>
      <c r="CD124" s="915"/>
      <c r="CE124" s="915"/>
      <c r="CF124" s="805"/>
      <c r="CG124" s="806"/>
      <c r="CH124" s="806"/>
      <c r="CI124" s="806"/>
      <c r="CJ124" s="946"/>
      <c r="CK124" s="954"/>
      <c r="CL124" s="954"/>
      <c r="CM124" s="954"/>
      <c r="CN124" s="954"/>
      <c r="CO124" s="955"/>
      <c r="CP124" s="919" t="s">
        <v>478</v>
      </c>
      <c r="CQ124" s="920"/>
      <c r="CR124" s="920"/>
      <c r="CS124" s="920"/>
      <c r="CT124" s="920"/>
      <c r="CU124" s="920"/>
      <c r="CV124" s="920"/>
      <c r="CW124" s="920"/>
      <c r="CX124" s="920"/>
      <c r="CY124" s="920"/>
      <c r="CZ124" s="920"/>
      <c r="DA124" s="920"/>
      <c r="DB124" s="920"/>
      <c r="DC124" s="920"/>
      <c r="DD124" s="920"/>
      <c r="DE124" s="920"/>
      <c r="DF124" s="921"/>
      <c r="DG124" s="843" t="s">
        <v>445</v>
      </c>
      <c r="DH124" s="844"/>
      <c r="DI124" s="844"/>
      <c r="DJ124" s="844"/>
      <c r="DK124" s="845"/>
      <c r="DL124" s="846">
        <v>974</v>
      </c>
      <c r="DM124" s="844"/>
      <c r="DN124" s="844"/>
      <c r="DO124" s="844"/>
      <c r="DP124" s="845"/>
      <c r="DQ124" s="846" t="s">
        <v>471</v>
      </c>
      <c r="DR124" s="844"/>
      <c r="DS124" s="844"/>
      <c r="DT124" s="844"/>
      <c r="DU124" s="845"/>
      <c r="DV124" s="932" t="s">
        <v>471</v>
      </c>
      <c r="DW124" s="933"/>
      <c r="DX124" s="933"/>
      <c r="DY124" s="933"/>
      <c r="DZ124" s="934"/>
    </row>
    <row r="125" spans="1:130" s="246" customFormat="1" ht="26.25" customHeight="1">
      <c r="A125" s="901"/>
      <c r="B125" s="90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445</v>
      </c>
      <c r="AB125" s="861"/>
      <c r="AC125" s="861"/>
      <c r="AD125" s="861"/>
      <c r="AE125" s="862"/>
      <c r="AF125" s="863" t="s">
        <v>471</v>
      </c>
      <c r="AG125" s="861"/>
      <c r="AH125" s="861"/>
      <c r="AI125" s="861"/>
      <c r="AJ125" s="862"/>
      <c r="AK125" s="863" t="s">
        <v>471</v>
      </c>
      <c r="AL125" s="861"/>
      <c r="AM125" s="861"/>
      <c r="AN125" s="861"/>
      <c r="AO125" s="862"/>
      <c r="AP125" s="908" t="s">
        <v>471</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479</v>
      </c>
      <c r="CL125" s="936"/>
      <c r="CM125" s="936"/>
      <c r="CN125" s="936"/>
      <c r="CO125" s="937"/>
      <c r="CP125" s="944" t="s">
        <v>480</v>
      </c>
      <c r="CQ125" s="889"/>
      <c r="CR125" s="889"/>
      <c r="CS125" s="889"/>
      <c r="CT125" s="889"/>
      <c r="CU125" s="889"/>
      <c r="CV125" s="889"/>
      <c r="CW125" s="889"/>
      <c r="CX125" s="889"/>
      <c r="CY125" s="889"/>
      <c r="CZ125" s="889"/>
      <c r="DA125" s="889"/>
      <c r="DB125" s="889"/>
      <c r="DC125" s="889"/>
      <c r="DD125" s="889"/>
      <c r="DE125" s="889"/>
      <c r="DF125" s="890"/>
      <c r="DG125" s="945" t="s">
        <v>445</v>
      </c>
      <c r="DH125" s="926"/>
      <c r="DI125" s="926"/>
      <c r="DJ125" s="926"/>
      <c r="DK125" s="926"/>
      <c r="DL125" s="926" t="s">
        <v>471</v>
      </c>
      <c r="DM125" s="926"/>
      <c r="DN125" s="926"/>
      <c r="DO125" s="926"/>
      <c r="DP125" s="926"/>
      <c r="DQ125" s="926" t="s">
        <v>471</v>
      </c>
      <c r="DR125" s="926"/>
      <c r="DS125" s="926"/>
      <c r="DT125" s="926"/>
      <c r="DU125" s="926"/>
      <c r="DV125" s="927" t="s">
        <v>445</v>
      </c>
      <c r="DW125" s="927"/>
      <c r="DX125" s="927"/>
      <c r="DY125" s="927"/>
      <c r="DZ125" s="928"/>
    </row>
    <row r="126" spans="1:130" s="246" customFormat="1" ht="26.25" customHeight="1" thickBot="1">
      <c r="A126" s="901"/>
      <c r="B126" s="902"/>
      <c r="C126" s="905" t="s">
        <v>465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445</v>
      </c>
      <c r="AB126" s="861"/>
      <c r="AC126" s="861"/>
      <c r="AD126" s="861"/>
      <c r="AE126" s="862"/>
      <c r="AF126" s="863" t="s">
        <v>438</v>
      </c>
      <c r="AG126" s="861"/>
      <c r="AH126" s="861"/>
      <c r="AI126" s="861"/>
      <c r="AJ126" s="862"/>
      <c r="AK126" s="863" t="s">
        <v>438</v>
      </c>
      <c r="AL126" s="861"/>
      <c r="AM126" s="861"/>
      <c r="AN126" s="861"/>
      <c r="AO126" s="862"/>
      <c r="AP126" s="908" t="s">
        <v>471</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481</v>
      </c>
      <c r="CQ126" s="831"/>
      <c r="CR126" s="831"/>
      <c r="CS126" s="831"/>
      <c r="CT126" s="831"/>
      <c r="CU126" s="831"/>
      <c r="CV126" s="831"/>
      <c r="CW126" s="831"/>
      <c r="CX126" s="831"/>
      <c r="CY126" s="831"/>
      <c r="CZ126" s="831"/>
      <c r="DA126" s="831"/>
      <c r="DB126" s="831"/>
      <c r="DC126" s="831"/>
      <c r="DD126" s="831"/>
      <c r="DE126" s="831"/>
      <c r="DF126" s="832"/>
      <c r="DG126" s="897" t="s">
        <v>438</v>
      </c>
      <c r="DH126" s="898"/>
      <c r="DI126" s="898"/>
      <c r="DJ126" s="898"/>
      <c r="DK126" s="898"/>
      <c r="DL126" s="898" t="s">
        <v>471</v>
      </c>
      <c r="DM126" s="898"/>
      <c r="DN126" s="898"/>
      <c r="DO126" s="898"/>
      <c r="DP126" s="898"/>
      <c r="DQ126" s="898" t="s">
        <v>438</v>
      </c>
      <c r="DR126" s="898"/>
      <c r="DS126" s="898"/>
      <c r="DT126" s="898"/>
      <c r="DU126" s="898"/>
      <c r="DV126" s="875" t="s">
        <v>471</v>
      </c>
      <c r="DW126" s="875"/>
      <c r="DX126" s="875"/>
      <c r="DY126" s="875"/>
      <c r="DZ126" s="876"/>
    </row>
    <row r="127" spans="1:130" s="246" customFormat="1" ht="26.25" customHeight="1">
      <c r="A127" s="903"/>
      <c r="B127" s="904"/>
      <c r="C127" s="922" t="s">
        <v>482</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438</v>
      </c>
      <c r="AB127" s="861"/>
      <c r="AC127" s="861"/>
      <c r="AD127" s="861"/>
      <c r="AE127" s="862"/>
      <c r="AF127" s="863" t="s">
        <v>445</v>
      </c>
      <c r="AG127" s="861"/>
      <c r="AH127" s="861"/>
      <c r="AI127" s="861"/>
      <c r="AJ127" s="862"/>
      <c r="AK127" s="863" t="s">
        <v>471</v>
      </c>
      <c r="AL127" s="861"/>
      <c r="AM127" s="861"/>
      <c r="AN127" s="861"/>
      <c r="AO127" s="862"/>
      <c r="AP127" s="908" t="s">
        <v>445</v>
      </c>
      <c r="AQ127" s="909"/>
      <c r="AR127" s="909"/>
      <c r="AS127" s="909"/>
      <c r="AT127" s="910"/>
      <c r="AU127" s="282"/>
      <c r="AV127" s="282"/>
      <c r="AW127" s="282"/>
      <c r="AX127" s="925" t="s">
        <v>483</v>
      </c>
      <c r="AY127" s="893"/>
      <c r="AZ127" s="893"/>
      <c r="BA127" s="893"/>
      <c r="BB127" s="893"/>
      <c r="BC127" s="893"/>
      <c r="BD127" s="893"/>
      <c r="BE127" s="894"/>
      <c r="BF127" s="892" t="s">
        <v>484</v>
      </c>
      <c r="BG127" s="893"/>
      <c r="BH127" s="893"/>
      <c r="BI127" s="893"/>
      <c r="BJ127" s="893"/>
      <c r="BK127" s="893"/>
      <c r="BL127" s="894"/>
      <c r="BM127" s="892" t="s">
        <v>485</v>
      </c>
      <c r="BN127" s="893"/>
      <c r="BO127" s="893"/>
      <c r="BP127" s="893"/>
      <c r="BQ127" s="893"/>
      <c r="BR127" s="893"/>
      <c r="BS127" s="894"/>
      <c r="BT127" s="892" t="s">
        <v>486</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487</v>
      </c>
      <c r="CQ127" s="831"/>
      <c r="CR127" s="831"/>
      <c r="CS127" s="831"/>
      <c r="CT127" s="831"/>
      <c r="CU127" s="831"/>
      <c r="CV127" s="831"/>
      <c r="CW127" s="831"/>
      <c r="CX127" s="831"/>
      <c r="CY127" s="831"/>
      <c r="CZ127" s="831"/>
      <c r="DA127" s="831"/>
      <c r="DB127" s="831"/>
      <c r="DC127" s="831"/>
      <c r="DD127" s="831"/>
      <c r="DE127" s="831"/>
      <c r="DF127" s="832"/>
      <c r="DG127" s="897" t="s">
        <v>471</v>
      </c>
      <c r="DH127" s="898"/>
      <c r="DI127" s="898"/>
      <c r="DJ127" s="898"/>
      <c r="DK127" s="898"/>
      <c r="DL127" s="898" t="s">
        <v>471</v>
      </c>
      <c r="DM127" s="898"/>
      <c r="DN127" s="898"/>
      <c r="DO127" s="898"/>
      <c r="DP127" s="898"/>
      <c r="DQ127" s="898" t="s">
        <v>445</v>
      </c>
      <c r="DR127" s="898"/>
      <c r="DS127" s="898"/>
      <c r="DT127" s="898"/>
      <c r="DU127" s="898"/>
      <c r="DV127" s="875" t="s">
        <v>471</v>
      </c>
      <c r="DW127" s="875"/>
      <c r="DX127" s="875"/>
      <c r="DY127" s="875"/>
      <c r="DZ127" s="876"/>
    </row>
    <row r="128" spans="1:130" s="246" customFormat="1" ht="26.25" customHeight="1" thickBot="1">
      <c r="A128" s="877" t="s">
        <v>488</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489</v>
      </c>
      <c r="X128" s="879"/>
      <c r="Y128" s="879"/>
      <c r="Z128" s="880"/>
      <c r="AA128" s="881">
        <v>8936</v>
      </c>
      <c r="AB128" s="882"/>
      <c r="AC128" s="882"/>
      <c r="AD128" s="882"/>
      <c r="AE128" s="883"/>
      <c r="AF128" s="884">
        <v>16405</v>
      </c>
      <c r="AG128" s="882"/>
      <c r="AH128" s="882"/>
      <c r="AI128" s="882"/>
      <c r="AJ128" s="883"/>
      <c r="AK128" s="884">
        <v>18265</v>
      </c>
      <c r="AL128" s="882"/>
      <c r="AM128" s="882"/>
      <c r="AN128" s="882"/>
      <c r="AO128" s="883"/>
      <c r="AP128" s="885"/>
      <c r="AQ128" s="886"/>
      <c r="AR128" s="886"/>
      <c r="AS128" s="886"/>
      <c r="AT128" s="887"/>
      <c r="AU128" s="282"/>
      <c r="AV128" s="282"/>
      <c r="AW128" s="282"/>
      <c r="AX128" s="888" t="s">
        <v>490</v>
      </c>
      <c r="AY128" s="889"/>
      <c r="AZ128" s="889"/>
      <c r="BA128" s="889"/>
      <c r="BB128" s="889"/>
      <c r="BC128" s="889"/>
      <c r="BD128" s="889"/>
      <c r="BE128" s="890"/>
      <c r="BF128" s="867" t="s">
        <v>438</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491</v>
      </c>
      <c r="CQ128" s="809"/>
      <c r="CR128" s="809"/>
      <c r="CS128" s="809"/>
      <c r="CT128" s="809"/>
      <c r="CU128" s="809"/>
      <c r="CV128" s="809"/>
      <c r="CW128" s="809"/>
      <c r="CX128" s="809"/>
      <c r="CY128" s="809"/>
      <c r="CZ128" s="809"/>
      <c r="DA128" s="809"/>
      <c r="DB128" s="809"/>
      <c r="DC128" s="809"/>
      <c r="DD128" s="809"/>
      <c r="DE128" s="809"/>
      <c r="DF128" s="810"/>
      <c r="DG128" s="871" t="s">
        <v>471</v>
      </c>
      <c r="DH128" s="872"/>
      <c r="DI128" s="872"/>
      <c r="DJ128" s="872"/>
      <c r="DK128" s="872"/>
      <c r="DL128" s="872" t="s">
        <v>475</v>
      </c>
      <c r="DM128" s="872"/>
      <c r="DN128" s="872"/>
      <c r="DO128" s="872"/>
      <c r="DP128" s="872"/>
      <c r="DQ128" s="872" t="s">
        <v>475</v>
      </c>
      <c r="DR128" s="872"/>
      <c r="DS128" s="872"/>
      <c r="DT128" s="872"/>
      <c r="DU128" s="872"/>
      <c r="DV128" s="873" t="s">
        <v>475</v>
      </c>
      <c r="DW128" s="873"/>
      <c r="DX128" s="873"/>
      <c r="DY128" s="873"/>
      <c r="DZ128" s="874"/>
    </row>
    <row r="129" spans="1:131" s="246" customFormat="1" ht="26.25" customHeight="1">
      <c r="A129" s="855" t="s">
        <v>107</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492</v>
      </c>
      <c r="X129" s="858"/>
      <c r="Y129" s="858"/>
      <c r="Z129" s="859"/>
      <c r="AA129" s="860">
        <v>916048</v>
      </c>
      <c r="AB129" s="861"/>
      <c r="AC129" s="861"/>
      <c r="AD129" s="861"/>
      <c r="AE129" s="862"/>
      <c r="AF129" s="863">
        <v>827237</v>
      </c>
      <c r="AG129" s="861"/>
      <c r="AH129" s="861"/>
      <c r="AI129" s="861"/>
      <c r="AJ129" s="862"/>
      <c r="AK129" s="863">
        <v>738828</v>
      </c>
      <c r="AL129" s="861"/>
      <c r="AM129" s="861"/>
      <c r="AN129" s="861"/>
      <c r="AO129" s="862"/>
      <c r="AP129" s="864"/>
      <c r="AQ129" s="865"/>
      <c r="AR129" s="865"/>
      <c r="AS129" s="865"/>
      <c r="AT129" s="866"/>
      <c r="AU129" s="284"/>
      <c r="AV129" s="284"/>
      <c r="AW129" s="284"/>
      <c r="AX129" s="830" t="s">
        <v>493</v>
      </c>
      <c r="AY129" s="831"/>
      <c r="AZ129" s="831"/>
      <c r="BA129" s="831"/>
      <c r="BB129" s="831"/>
      <c r="BC129" s="831"/>
      <c r="BD129" s="831"/>
      <c r="BE129" s="832"/>
      <c r="BF129" s="850" t="s">
        <v>494</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5" t="s">
        <v>495</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496</v>
      </c>
      <c r="X130" s="858"/>
      <c r="Y130" s="858"/>
      <c r="Z130" s="859"/>
      <c r="AA130" s="860">
        <v>237358</v>
      </c>
      <c r="AB130" s="861"/>
      <c r="AC130" s="861"/>
      <c r="AD130" s="861"/>
      <c r="AE130" s="862"/>
      <c r="AF130" s="863">
        <v>217616</v>
      </c>
      <c r="AG130" s="861"/>
      <c r="AH130" s="861"/>
      <c r="AI130" s="861"/>
      <c r="AJ130" s="862"/>
      <c r="AK130" s="863">
        <v>200509</v>
      </c>
      <c r="AL130" s="861"/>
      <c r="AM130" s="861"/>
      <c r="AN130" s="861"/>
      <c r="AO130" s="862"/>
      <c r="AP130" s="864"/>
      <c r="AQ130" s="865"/>
      <c r="AR130" s="865"/>
      <c r="AS130" s="865"/>
      <c r="AT130" s="866"/>
      <c r="AU130" s="284"/>
      <c r="AV130" s="284"/>
      <c r="AW130" s="284"/>
      <c r="AX130" s="830" t="s">
        <v>497</v>
      </c>
      <c r="AY130" s="831"/>
      <c r="AZ130" s="831"/>
      <c r="BA130" s="831"/>
      <c r="BB130" s="831"/>
      <c r="BC130" s="831"/>
      <c r="BD130" s="831"/>
      <c r="BE130" s="832"/>
      <c r="BF130" s="833">
        <v>9.5</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498</v>
      </c>
      <c r="X131" s="841"/>
      <c r="Y131" s="841"/>
      <c r="Z131" s="842"/>
      <c r="AA131" s="843">
        <v>678690</v>
      </c>
      <c r="AB131" s="844"/>
      <c r="AC131" s="844"/>
      <c r="AD131" s="844"/>
      <c r="AE131" s="845"/>
      <c r="AF131" s="846">
        <v>609621</v>
      </c>
      <c r="AG131" s="844"/>
      <c r="AH131" s="844"/>
      <c r="AI131" s="844"/>
      <c r="AJ131" s="845"/>
      <c r="AK131" s="846">
        <v>538319</v>
      </c>
      <c r="AL131" s="844"/>
      <c r="AM131" s="844"/>
      <c r="AN131" s="844"/>
      <c r="AO131" s="845"/>
      <c r="AP131" s="847"/>
      <c r="AQ131" s="848"/>
      <c r="AR131" s="848"/>
      <c r="AS131" s="848"/>
      <c r="AT131" s="849"/>
      <c r="AU131" s="284"/>
      <c r="AV131" s="284"/>
      <c r="AW131" s="284"/>
      <c r="AX131" s="808" t="s">
        <v>499</v>
      </c>
      <c r="AY131" s="809"/>
      <c r="AZ131" s="809"/>
      <c r="BA131" s="809"/>
      <c r="BB131" s="809"/>
      <c r="BC131" s="809"/>
      <c r="BD131" s="809"/>
      <c r="BE131" s="810"/>
      <c r="BF131" s="811">
        <v>20.7</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7" t="s">
        <v>500</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501</v>
      </c>
      <c r="W132" s="821"/>
      <c r="X132" s="821"/>
      <c r="Y132" s="821"/>
      <c r="Z132" s="822"/>
      <c r="AA132" s="823">
        <v>8.2084604159999994</v>
      </c>
      <c r="AB132" s="824"/>
      <c r="AC132" s="824"/>
      <c r="AD132" s="824"/>
      <c r="AE132" s="825"/>
      <c r="AF132" s="826">
        <v>10.44796685</v>
      </c>
      <c r="AG132" s="824"/>
      <c r="AH132" s="824"/>
      <c r="AI132" s="824"/>
      <c r="AJ132" s="825"/>
      <c r="AK132" s="826">
        <v>10.12670926</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502</v>
      </c>
      <c r="W133" s="800"/>
      <c r="X133" s="800"/>
      <c r="Y133" s="800"/>
      <c r="Z133" s="801"/>
      <c r="AA133" s="802">
        <v>9.4</v>
      </c>
      <c r="AB133" s="803"/>
      <c r="AC133" s="803"/>
      <c r="AD133" s="803"/>
      <c r="AE133" s="804"/>
      <c r="AF133" s="802">
        <v>9.3000000000000007</v>
      </c>
      <c r="AG133" s="803"/>
      <c r="AH133" s="803"/>
      <c r="AI133" s="803"/>
      <c r="AJ133" s="804"/>
      <c r="AK133" s="802">
        <v>9.5</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O/c1WQ2hjtorVi9d2iFUyZqTjdMxkoyPkjPsgqQP1FpdjahfEHFCC/8pgCXUWbGBhtdbNUooyWF8x/jF6RJvQ==" saltValue="rtti2pAl6/AQwf5Wcl1z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1zeITCC50j2BM+Yb9W4SXsZr80pI8Sz75EXA4Zl6uMc/sJ7Tmb+7J89PQzPpnVDGtDsohVqQLCpyuIAPLZQgA==" saltValue="j5pCoNOe8/vhrIhq+ZR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sqref="A1:A1048576"/>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dziyI7jEeo7iaJG0eBcwxFsWEjPZFEu9MBQfhmc56kGoImXwB/QOdeHcdckhV+XERDfF2jaOzjVHue+q67dHA==" saltValue="4X5YAYE5EOlk1E5vGERS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511</v>
      </c>
      <c r="AL9" s="1230"/>
      <c r="AM9" s="1230"/>
      <c r="AN9" s="1231"/>
      <c r="AO9" s="312">
        <v>276612</v>
      </c>
      <c r="AP9" s="312">
        <v>696756</v>
      </c>
      <c r="AQ9" s="313">
        <v>213574</v>
      </c>
      <c r="AR9" s="314">
        <v>226.2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512</v>
      </c>
      <c r="AL10" s="1230"/>
      <c r="AM10" s="1230"/>
      <c r="AN10" s="1231"/>
      <c r="AO10" s="315">
        <v>27742</v>
      </c>
      <c r="AP10" s="315">
        <v>69879</v>
      </c>
      <c r="AQ10" s="316">
        <v>27269</v>
      </c>
      <c r="AR10" s="317">
        <v>156.30000000000001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513</v>
      </c>
      <c r="AL11" s="1230"/>
      <c r="AM11" s="1230"/>
      <c r="AN11" s="1231"/>
      <c r="AO11" s="315">
        <v>35439</v>
      </c>
      <c r="AP11" s="315">
        <v>89267</v>
      </c>
      <c r="AQ11" s="316">
        <v>27363</v>
      </c>
      <c r="AR11" s="317">
        <v>226.2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514</v>
      </c>
      <c r="AL12" s="1230"/>
      <c r="AM12" s="1230"/>
      <c r="AN12" s="1231"/>
      <c r="AO12" s="315" t="s">
        <v>515</v>
      </c>
      <c r="AP12" s="315" t="s">
        <v>515</v>
      </c>
      <c r="AQ12" s="316">
        <v>4914</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516</v>
      </c>
      <c r="AL13" s="1230"/>
      <c r="AM13" s="1230"/>
      <c r="AN13" s="1231"/>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517</v>
      </c>
      <c r="AL14" s="1230"/>
      <c r="AM14" s="1230"/>
      <c r="AN14" s="1231"/>
      <c r="AO14" s="315" t="s">
        <v>515</v>
      </c>
      <c r="AP14" s="315" t="s">
        <v>515</v>
      </c>
      <c r="AQ14" s="316">
        <v>8817</v>
      </c>
      <c r="AR14" s="317" t="s">
        <v>515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518</v>
      </c>
      <c r="AL15" s="1230"/>
      <c r="AM15" s="1230"/>
      <c r="AN15" s="1231"/>
      <c r="AO15" s="315" t="s">
        <v>515</v>
      </c>
      <c r="AP15" s="315" t="s">
        <v>515</v>
      </c>
      <c r="AQ15" s="316">
        <v>5079</v>
      </c>
      <c r="AR15" s="317" t="s">
        <v>515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519</v>
      </c>
      <c r="AL16" s="1233"/>
      <c r="AM16" s="1233"/>
      <c r="AN16" s="1234"/>
      <c r="AO16" s="315">
        <v>-26480</v>
      </c>
      <c r="AP16" s="315">
        <v>-66700</v>
      </c>
      <c r="AQ16" s="316">
        <v>-19713</v>
      </c>
      <c r="AR16" s="317">
        <v>238.4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313313</v>
      </c>
      <c r="AP17" s="315">
        <v>789202</v>
      </c>
      <c r="AQ17" s="316">
        <v>267304</v>
      </c>
      <c r="AR17" s="317">
        <v>195.2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524</v>
      </c>
      <c r="AL21" s="1227"/>
      <c r="AM21" s="1227"/>
      <c r="AN21" s="1228"/>
      <c r="AO21" s="327">
        <v>70.53</v>
      </c>
      <c r="AP21" s="328">
        <v>25.06</v>
      </c>
      <c r="AQ21" s="329">
        <v>45.47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525</v>
      </c>
      <c r="AL22" s="1227"/>
      <c r="AM22" s="1227"/>
      <c r="AN22" s="1228"/>
      <c r="AO22" s="332">
        <v>91</v>
      </c>
      <c r="AP22" s="333">
        <v>93.7</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529</v>
      </c>
      <c r="AL32" s="1218"/>
      <c r="AM32" s="1218"/>
      <c r="AN32" s="1219"/>
      <c r="AO32" s="342">
        <v>252146</v>
      </c>
      <c r="AP32" s="342">
        <v>635128</v>
      </c>
      <c r="AQ32" s="343">
        <v>151350</v>
      </c>
      <c r="AR32" s="344">
        <v>319.60000000000002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530</v>
      </c>
      <c r="AL33" s="1218"/>
      <c r="AM33" s="1218"/>
      <c r="AN33" s="1219"/>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531</v>
      </c>
      <c r="AL34" s="1218"/>
      <c r="AM34" s="1218"/>
      <c r="AN34" s="1219"/>
      <c r="AO34" s="342" t="s">
        <v>515</v>
      </c>
      <c r="AP34" s="342" t="s">
        <v>515</v>
      </c>
      <c r="AQ34" s="343" t="s">
        <v>515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532</v>
      </c>
      <c r="AL35" s="1218"/>
      <c r="AM35" s="1218"/>
      <c r="AN35" s="1219"/>
      <c r="AO35" s="342">
        <v>8760</v>
      </c>
      <c r="AP35" s="342">
        <v>22065</v>
      </c>
      <c r="AQ35" s="343">
        <v>30589</v>
      </c>
      <c r="AR35" s="344">
        <v>-27.9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533</v>
      </c>
      <c r="AL36" s="1218"/>
      <c r="AM36" s="1218"/>
      <c r="AN36" s="1219"/>
      <c r="AO36" s="342">
        <v>12382</v>
      </c>
      <c r="AP36" s="342">
        <v>31189</v>
      </c>
      <c r="AQ36" s="343">
        <v>6092</v>
      </c>
      <c r="AR36" s="344">
        <v>412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534</v>
      </c>
      <c r="AL37" s="1218"/>
      <c r="AM37" s="1218"/>
      <c r="AN37" s="1219"/>
      <c r="AO37" s="342" t="s">
        <v>515</v>
      </c>
      <c r="AP37" s="342" t="s">
        <v>515</v>
      </c>
      <c r="AQ37" s="343">
        <v>1860</v>
      </c>
      <c r="AR37" s="344" t="s">
        <v>515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535</v>
      </c>
      <c r="AL38" s="1221"/>
      <c r="AM38" s="1221"/>
      <c r="AN38" s="1222"/>
      <c r="AO38" s="345" t="s">
        <v>515</v>
      </c>
      <c r="AP38" s="345" t="s">
        <v>515</v>
      </c>
      <c r="AQ38" s="346">
        <v>61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536</v>
      </c>
      <c r="AL39" s="1221"/>
      <c r="AM39" s="1221"/>
      <c r="AN39" s="1222"/>
      <c r="AO39" s="342">
        <v>-18265</v>
      </c>
      <c r="AP39" s="342">
        <v>-46008</v>
      </c>
      <c r="AQ39" s="343">
        <v>-9157</v>
      </c>
      <c r="AR39" s="344">
        <v>402.4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537</v>
      </c>
      <c r="AL40" s="1218"/>
      <c r="AM40" s="1218"/>
      <c r="AN40" s="1219"/>
      <c r="AO40" s="342">
        <v>-200509</v>
      </c>
      <c r="AP40" s="342">
        <v>-505060</v>
      </c>
      <c r="AQ40" s="343">
        <v>-135364</v>
      </c>
      <c r="AR40" s="344">
        <v>273.10000000000002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299</v>
      </c>
      <c r="AL41" s="1224"/>
      <c r="AM41" s="1224"/>
      <c r="AN41" s="1225"/>
      <c r="AO41" s="342">
        <v>54514</v>
      </c>
      <c r="AP41" s="342">
        <v>137315</v>
      </c>
      <c r="AQ41" s="343">
        <v>45431</v>
      </c>
      <c r="AR41" s="344">
        <v>202.2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506</v>
      </c>
      <c r="AN49" s="1212" t="s">
        <v>541</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556190</v>
      </c>
      <c r="AN51" s="364">
        <v>1151532</v>
      </c>
      <c r="AO51" s="365">
        <v>36.299999999999997</v>
      </c>
      <c r="AP51" s="366">
        <v>333013</v>
      </c>
      <c r="AQ51" s="367">
        <v>5.3</v>
      </c>
      <c r="AR51" s="368">
        <v>31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258430</v>
      </c>
      <c r="AN52" s="372">
        <v>535052</v>
      </c>
      <c r="AO52" s="373">
        <v>24.2</v>
      </c>
      <c r="AP52" s="374">
        <v>126732</v>
      </c>
      <c r="AQ52" s="375">
        <v>19.100000000000001</v>
      </c>
      <c r="AR52" s="376">
        <v>5.0999999999999996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651876</v>
      </c>
      <c r="AN53" s="364">
        <v>1448613</v>
      </c>
      <c r="AO53" s="365">
        <v>25.8</v>
      </c>
      <c r="AP53" s="366">
        <v>280458</v>
      </c>
      <c r="AQ53" s="367">
        <v>-15.8</v>
      </c>
      <c r="AR53" s="368">
        <v>41.6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66030</v>
      </c>
      <c r="AN54" s="372">
        <v>146733</v>
      </c>
      <c r="AO54" s="373">
        <v>-72.599999999999994</v>
      </c>
      <c r="AP54" s="374">
        <v>127286</v>
      </c>
      <c r="AQ54" s="375">
        <v>0.4</v>
      </c>
      <c r="AR54" s="376">
        <v>-73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267625</v>
      </c>
      <c r="AN55" s="364">
        <v>620940</v>
      </c>
      <c r="AO55" s="365">
        <v>-57.1</v>
      </c>
      <c r="AP55" s="366">
        <v>310300</v>
      </c>
      <c r="AQ55" s="367">
        <v>10.6</v>
      </c>
      <c r="AR55" s="368">
        <v>-67.7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21403</v>
      </c>
      <c r="AN56" s="372">
        <v>49659</v>
      </c>
      <c r="AO56" s="373">
        <v>-66.2</v>
      </c>
      <c r="AP56" s="374">
        <v>157576</v>
      </c>
      <c r="AQ56" s="375">
        <v>23.8</v>
      </c>
      <c r="AR56" s="376">
        <v>-90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362026</v>
      </c>
      <c r="AN57" s="364">
        <v>866091</v>
      </c>
      <c r="AO57" s="365">
        <v>39.5</v>
      </c>
      <c r="AP57" s="366">
        <v>317319</v>
      </c>
      <c r="AQ57" s="367">
        <v>2.2999999999999998</v>
      </c>
      <c r="AR57" s="368">
        <v>37.200000000000003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68607</v>
      </c>
      <c r="AN58" s="372">
        <v>164132</v>
      </c>
      <c r="AO58" s="373">
        <v>230.5</v>
      </c>
      <c r="AP58" s="374">
        <v>164214</v>
      </c>
      <c r="AQ58" s="375">
        <v>4.2</v>
      </c>
      <c r="AR58" s="376">
        <v>226.3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359752</v>
      </c>
      <c r="AN59" s="364">
        <v>906176</v>
      </c>
      <c r="AO59" s="365">
        <v>4.5999999999999996</v>
      </c>
      <c r="AP59" s="366">
        <v>289738</v>
      </c>
      <c r="AQ59" s="367">
        <v>-8.6999999999999993</v>
      </c>
      <c r="AR59" s="368">
        <v>13.3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43422</v>
      </c>
      <c r="AN60" s="372">
        <v>109375</v>
      </c>
      <c r="AO60" s="373">
        <v>-33.4</v>
      </c>
      <c r="AP60" s="374">
        <v>156238</v>
      </c>
      <c r="AQ60" s="375">
        <v>-4.9000000000000004</v>
      </c>
      <c r="AR60" s="376">
        <v>-28.5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439494</v>
      </c>
      <c r="AN61" s="379">
        <v>998670</v>
      </c>
      <c r="AO61" s="380">
        <v>9.8000000000000007</v>
      </c>
      <c r="AP61" s="381">
        <v>306166</v>
      </c>
      <c r="AQ61" s="382">
        <v>-1.3</v>
      </c>
      <c r="AR61" s="368">
        <v>11.1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91578</v>
      </c>
      <c r="AN62" s="372">
        <v>200990</v>
      </c>
      <c r="AO62" s="373">
        <v>16.5</v>
      </c>
      <c r="AP62" s="374">
        <v>146409</v>
      </c>
      <c r="AQ62" s="375">
        <v>8.5</v>
      </c>
      <c r="AR62" s="376">
        <v>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jRnN/7qh58DVbXJWtpCfXXTEHdjcABHRtWN/9tNn7W05BrcNWH4vOCqPQDqZKblSq4R2rlXgFs3iBM3gGaTRg==" saltValue="ED9KkEJ5/8wELYc5e1XH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SWGhpLCuwbZmdyxmxdeZrVdYZ+PSTQkBlFSP/sVxD1OHSm0qQDCn0FwH2WlRKgnKVUXw1PFEQ5jwYapY7UI2w==" saltValue="Daqd67rasZilYVDp7QCm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bxQdRYl2assL1D7yvFkhNEivKvpv4a776Y03RjFEShIBpgZIL/69ImeSZcj7rWy0oy1zVsqa1467SSss2p6cQ==" saltValue="hyp3eCgrzEghEcC7yQvI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5" t="s">
        <v>3</v>
      </c>
      <c r="D47" s="1235"/>
      <c r="E47" s="1236"/>
      <c r="F47" s="11">
        <v>69.31</v>
      </c>
      <c r="G47" s="12">
        <v>66.41</v>
      </c>
      <c r="H47" s="12">
        <v>73.33</v>
      </c>
      <c r="I47" s="12">
        <v>105.38</v>
      </c>
      <c r="J47" s="13">
        <v>101.75</v>
      </c>
    </row>
    <row r="48" spans="2:10" ht="57.75" customHeight="1">
      <c r="B48" s="14"/>
      <c r="C48" s="1237" t="s">
        <v>4</v>
      </c>
      <c r="D48" s="1237"/>
      <c r="E48" s="1238"/>
      <c r="F48" s="15">
        <v>6.84</v>
      </c>
      <c r="G48" s="16">
        <v>24.23</v>
      </c>
      <c r="H48" s="16">
        <v>35.119999999999997</v>
      </c>
      <c r="I48" s="16">
        <v>6.91</v>
      </c>
      <c r="J48" s="17">
        <v>3.43</v>
      </c>
    </row>
    <row r="49" spans="2:10" ht="57.75" customHeight="1" thickBot="1">
      <c r="B49" s="18"/>
      <c r="C49" s="1239" t="s">
        <v>5</v>
      </c>
      <c r="D49" s="1239"/>
      <c r="E49" s="1240"/>
      <c r="F49" s="19" t="s">
        <v>562</v>
      </c>
      <c r="G49" s="20">
        <v>17.690000000000001</v>
      </c>
      <c r="H49" s="20">
        <v>8.36</v>
      </c>
      <c r="I49" s="20" t="s">
        <v>563</v>
      </c>
      <c r="J49" s="21" t="s">
        <v>564</v>
      </c>
    </row>
    <row r="50" spans="2:10" ht="13.5" customHeight="1"/>
    <row r="51" spans="2:10" ht="13.5" hidden="1" customHeight="1"/>
    <row r="52" spans="2:10" ht="13.5" hidden="1" customHeight="1"/>
    <row r="53" spans="2:10" ht="13.5" hidden="1" customHeight="1"/>
  </sheetData>
  <sheetProtection algorithmName="SHA-512" hashValue="N/UNt/FqoGFqRQcuV9AGA4BB/qZjqoYrj/IPcLFXwrVlIOXI6BGDTziCvUmlhzz8z1dbCbZ/DymNtuD95hX05A==" saltValue="FRmwJDbQkX82qXE16Xb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2020-09-29T01:55:03Z</cp:lastPrinted>
  <dcterms:created xsi:type="dcterms:W3CDTF">2020-02-10T05:02:14Z</dcterms:created>
  <dcterms:modified xsi:type="dcterms:W3CDTF">2020-09-29T01:55:28Z</dcterms:modified>
  <cp:category/>
</cp:coreProperties>
</file>