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31" windowWidth="5010" windowHeight="8760" activeTab="0"/>
  </bookViews>
  <sheets>
    <sheet name="8" sheetId="1" r:id="rId1"/>
  </sheets>
  <definedNames>
    <definedName name="_２０">'8'!$A$1:$P$57</definedName>
    <definedName name="_２４">'8'!$A$1:$D$57</definedName>
    <definedName name="_２５Ｂ">'8'!$A$1:$D$58</definedName>
    <definedName name="_７">'8'!$A$1:$D$58</definedName>
    <definedName name="_xlnm.Print_Area" localSheetId="0">'8'!$A$1:$X$59</definedName>
  </definedNames>
  <calcPr fullCalcOnLoad="1"/>
</workbook>
</file>

<file path=xl/sharedStrings.xml><?xml version="1.0" encoding="utf-8"?>
<sst xmlns="http://schemas.openxmlformats.org/spreadsheetml/2006/main" count="83" uniqueCount="82">
  <si>
    <t>5～9</t>
  </si>
  <si>
    <t>10～14</t>
  </si>
  <si>
    <t>15～19</t>
  </si>
  <si>
    <t>20～24</t>
  </si>
  <si>
    <t>25～29</t>
  </si>
  <si>
    <t>30～34</t>
  </si>
  <si>
    <t>35～39</t>
  </si>
  <si>
    <t>40～44</t>
  </si>
  <si>
    <t>45～49</t>
  </si>
  <si>
    <t>50～54</t>
  </si>
  <si>
    <t>55～59</t>
  </si>
  <si>
    <t>60～64</t>
  </si>
  <si>
    <t>65～69</t>
  </si>
  <si>
    <t>75～79</t>
  </si>
  <si>
    <t>80～84</t>
  </si>
  <si>
    <t>市  部  計</t>
  </si>
  <si>
    <t>奈  良  市</t>
  </si>
  <si>
    <t>大和高田市</t>
  </si>
  <si>
    <t>大和郡山市</t>
  </si>
  <si>
    <t>天  理  市</t>
  </si>
  <si>
    <t>橿  原  市</t>
  </si>
  <si>
    <t>桜　井　市</t>
  </si>
  <si>
    <t>五  條  市</t>
  </si>
  <si>
    <t>御  所  市</t>
  </si>
  <si>
    <t>生  駒  市</t>
  </si>
  <si>
    <t>香　芝　市</t>
  </si>
  <si>
    <t>郡  部  計</t>
  </si>
  <si>
    <t>山  辺  郡</t>
  </si>
  <si>
    <t>山 添 村</t>
  </si>
  <si>
    <t>生  駒  郡</t>
  </si>
  <si>
    <t>平 群 町</t>
  </si>
  <si>
    <t>三 郷 町</t>
  </si>
  <si>
    <t>斑 鳩 町</t>
  </si>
  <si>
    <t>安 堵 町</t>
  </si>
  <si>
    <t>磯  城  郡</t>
  </si>
  <si>
    <t>川 西 町</t>
  </si>
  <si>
    <t>三 宅 町</t>
  </si>
  <si>
    <t>田原本町</t>
  </si>
  <si>
    <t>宇  陀  郡</t>
  </si>
  <si>
    <t>曽 爾 村</t>
  </si>
  <si>
    <t>御 杖 村</t>
  </si>
  <si>
    <t>高  市  郡</t>
  </si>
  <si>
    <t>高 取 町</t>
  </si>
  <si>
    <t>明日香村</t>
  </si>
  <si>
    <t>上 牧 町</t>
  </si>
  <si>
    <t>王 寺 町</t>
  </si>
  <si>
    <t>広 陵 町</t>
  </si>
  <si>
    <t>河 合 町</t>
  </si>
  <si>
    <t>吉  野  郡</t>
  </si>
  <si>
    <t>吉 野 町</t>
  </si>
  <si>
    <t>大 淀 町</t>
  </si>
  <si>
    <t>下 市 町</t>
  </si>
  <si>
    <t>黒 滝 村</t>
  </si>
  <si>
    <t>天 川 村</t>
  </si>
  <si>
    <t>野迫川村</t>
  </si>
  <si>
    <t>十津川村</t>
  </si>
  <si>
    <t>下北山村</t>
  </si>
  <si>
    <t>上北山村</t>
  </si>
  <si>
    <t>川 上 村</t>
  </si>
  <si>
    <t>東吉野村</t>
  </si>
  <si>
    <t>0～14歳
年少人口</t>
  </si>
  <si>
    <t>15～64歳
生産年齢人口</t>
  </si>
  <si>
    <t>85　歳
以　上</t>
  </si>
  <si>
    <t>葛　城　市</t>
  </si>
  <si>
    <t>宇　陀　市</t>
  </si>
  <si>
    <t>65歳以上
老年人口</t>
  </si>
  <si>
    <t>市町村別</t>
  </si>
  <si>
    <t>0～4歳</t>
  </si>
  <si>
    <t>70～74</t>
  </si>
  <si>
    <t>８.　市　　町　　村　　別　  年</t>
  </si>
  <si>
    <t>(単位：人)</t>
  </si>
  <si>
    <t>県 　　 計</t>
  </si>
  <si>
    <t>　齢    階　　級　　別　　推　　計　　人　　口</t>
  </si>
  <si>
    <t>総　数</t>
  </si>
  <si>
    <t>北 葛 城 郡</t>
  </si>
  <si>
    <t>年齢
不詳</t>
  </si>
  <si>
    <t>※一部の年齢層にマイナスの数値が現れているが、推計人口は国勢調査のデータを基本として</t>
  </si>
  <si>
    <t>　住民基本台帳の増減数を計算しているために生じる報告誤差である。</t>
  </si>
  <si>
    <t>-</t>
  </si>
  <si>
    <t>-</t>
  </si>
  <si>
    <t>（令和元年10月１日現在）</t>
  </si>
  <si>
    <t>資料：県統計分析課「推計人口年報」</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</si>
</sst>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00;\(\$#,##0.00\)"/>
    <numFmt numFmtId="178" formatCode="\$#,##0;\(\$#,##0\)"/>
    <numFmt numFmtId="179" formatCode="[$-411]ee\-m\-d"/>
    <numFmt numFmtId="180" formatCode="m/d"/>
    <numFmt numFmtId="181" formatCode="m/d/yy\ h:mm"/>
    <numFmt numFmtId="182" formatCode="[$-411]ee/m/d"/>
    <numFmt numFmtId="183" formatCode="[$-411]ee&quot;年&quot;m&quot;月&quot;d&quot;日&quot;"/>
    <numFmt numFmtId="184" formatCode="[$-411]gggee&quot;年&quot;m&quot;月&quot;d&quot;日&quot;"/>
    <numFmt numFmtId="185" formatCode="0.000000"/>
    <numFmt numFmtId="186" formatCode="0.0000"/>
    <numFmt numFmtId="187" formatCode="0,000"/>
    <numFmt numFmtId="188" formatCode="#,##0.0"/>
    <numFmt numFmtId="189" formatCode="#,##0.00000"/>
    <numFmt numFmtId="190" formatCode="#,##0.0000"/>
    <numFmt numFmtId="191" formatCode="#,##0.000"/>
    <numFmt numFmtId="192" formatCode="[Green]General"/>
    <numFmt numFmtId="193" formatCode="0.0"/>
    <numFmt numFmtId="194" formatCode="#,##0;&quot;△&quot;#,##0;&quot;－&quot;"/>
    <numFmt numFmtId="195" formatCode="#,##0_);[Red]\(#,##0\)"/>
    <numFmt numFmtId="196" formatCode="#,##0_ "/>
    <numFmt numFmtId="197" formatCode="0;&quot;△ &quot;0"/>
  </numFmts>
  <fonts count="47">
    <font>
      <sz val="12"/>
      <name val="System"/>
      <family val="0"/>
    </font>
    <font>
      <b/>
      <sz val="12"/>
      <name val="System"/>
      <family val="0"/>
    </font>
    <font>
      <u val="single"/>
      <sz val="12"/>
      <name val="System"/>
      <family val="0"/>
    </font>
    <font>
      <strike/>
      <sz val="12"/>
      <name val="System"/>
      <family val="0"/>
    </font>
    <font>
      <sz val="11"/>
      <name val="明朝"/>
      <family val="1"/>
    </font>
    <font>
      <sz val="6"/>
      <name val="ＭＳ Ｐゴシック"/>
      <family val="3"/>
    </font>
    <font>
      <sz val="10"/>
      <name val="ＭＳ 明朝"/>
      <family val="1"/>
    </font>
    <font>
      <b/>
      <sz val="16"/>
      <name val="ＭＳ 明朝"/>
      <family val="1"/>
    </font>
    <font>
      <sz val="10"/>
      <name val="ＭＳ 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7">
    <xf numFmtId="0" fontId="0" fillId="0" borderId="0" xfId="0" applyAlignment="1">
      <alignment/>
    </xf>
    <xf numFmtId="0" fontId="6" fillId="0" borderId="0" xfId="0" applyFont="1" applyAlignment="1">
      <alignment vertical="center"/>
    </xf>
    <xf numFmtId="0" fontId="7" fillId="0" borderId="0" xfId="0" applyFont="1" applyAlignment="1">
      <alignment vertical="center"/>
    </xf>
    <xf numFmtId="0" fontId="6" fillId="0" borderId="10" xfId="0" applyFont="1" applyBorder="1" applyAlignment="1" applyProtection="1">
      <alignment vertical="center"/>
      <protection locked="0"/>
    </xf>
    <xf numFmtId="0" fontId="6" fillId="0" borderId="10" xfId="0" applyFont="1" applyBorder="1" applyAlignment="1">
      <alignment vertical="center"/>
    </xf>
    <xf numFmtId="0" fontId="6" fillId="0" borderId="0" xfId="0" applyFont="1" applyAlignment="1" applyProtection="1">
      <alignment vertical="center"/>
      <protection locked="0"/>
    </xf>
    <xf numFmtId="0" fontId="8" fillId="0" borderId="0" xfId="0" applyFont="1" applyAlignment="1">
      <alignment vertical="center"/>
    </xf>
    <xf numFmtId="49" fontId="6" fillId="0" borderId="0" xfId="0" applyNumberFormat="1" applyFont="1" applyAlignment="1" applyProtection="1">
      <alignment vertical="center"/>
      <protection locked="0"/>
    </xf>
    <xf numFmtId="0" fontId="6" fillId="0" borderId="11" xfId="0" applyNumberFormat="1" applyFont="1" applyBorder="1" applyAlignment="1" applyProtection="1">
      <alignment vertical="center"/>
      <protection locked="0"/>
    </xf>
    <xf numFmtId="0" fontId="6" fillId="0" borderId="0" xfId="0" applyNumberFormat="1" applyFont="1" applyAlignment="1" applyProtection="1">
      <alignment vertical="center"/>
      <protection locked="0"/>
    </xf>
    <xf numFmtId="0" fontId="6" fillId="0" borderId="0" xfId="0" applyNumberFormat="1" applyFont="1" applyAlignment="1" applyProtection="1">
      <alignment vertical="center"/>
      <protection/>
    </xf>
    <xf numFmtId="0" fontId="8" fillId="0" borderId="0" xfId="0" applyNumberFormat="1" applyFont="1" applyAlignment="1" applyProtection="1">
      <alignment vertical="center"/>
      <protection locked="0"/>
    </xf>
    <xf numFmtId="0" fontId="8" fillId="0" borderId="11" xfId="0" applyNumberFormat="1" applyFont="1" applyBorder="1" applyAlignment="1" applyProtection="1">
      <alignment vertical="center"/>
      <protection locked="0"/>
    </xf>
    <xf numFmtId="0" fontId="8" fillId="0" borderId="0" xfId="0" applyNumberFormat="1" applyFont="1" applyAlignment="1" applyProtection="1">
      <alignment vertical="center"/>
      <protection/>
    </xf>
    <xf numFmtId="0" fontId="6" fillId="0" borderId="0" xfId="0" applyNumberFormat="1" applyFont="1" applyAlignment="1" applyProtection="1">
      <alignment horizontal="right" vertical="center"/>
      <protection locked="0"/>
    </xf>
    <xf numFmtId="194" fontId="6" fillId="0" borderId="11" xfId="0" applyNumberFormat="1" applyFont="1" applyBorder="1" applyAlignment="1" applyProtection="1">
      <alignment vertical="center"/>
      <protection locked="0"/>
    </xf>
    <xf numFmtId="194" fontId="6" fillId="0" borderId="0" xfId="0" applyNumberFormat="1" applyFont="1" applyBorder="1" applyAlignment="1" applyProtection="1">
      <alignment vertical="center"/>
      <protection/>
    </xf>
    <xf numFmtId="194" fontId="6" fillId="0" borderId="12" xfId="0" applyNumberFormat="1" applyFont="1" applyBorder="1" applyAlignment="1" applyProtection="1">
      <alignment vertical="center"/>
      <protection locked="0"/>
    </xf>
    <xf numFmtId="0" fontId="6" fillId="0" borderId="13" xfId="0" applyNumberFormat="1" applyFont="1" applyBorder="1" applyAlignment="1" applyProtection="1">
      <alignment vertical="center"/>
      <protection locked="0"/>
    </xf>
    <xf numFmtId="194" fontId="6" fillId="0" borderId="14" xfId="0" applyNumberFormat="1" applyFont="1" applyBorder="1" applyAlignment="1" applyProtection="1">
      <alignment vertical="center"/>
      <protection locked="0"/>
    </xf>
    <xf numFmtId="0" fontId="9" fillId="0" borderId="13" xfId="0" applyNumberFormat="1" applyFont="1" applyBorder="1" applyAlignment="1" applyProtection="1">
      <alignment vertical="center"/>
      <protection locked="0"/>
    </xf>
    <xf numFmtId="0" fontId="6" fillId="0" borderId="0" xfId="0" applyFont="1" applyAlignment="1" applyProtection="1">
      <alignment vertical="center"/>
      <protection/>
    </xf>
    <xf numFmtId="0" fontId="6" fillId="0" borderId="0" xfId="0" applyFont="1" applyBorder="1" applyAlignment="1">
      <alignment horizontal="right" vertical="center"/>
    </xf>
    <xf numFmtId="0" fontId="9" fillId="0" borderId="15" xfId="0" applyNumberFormat="1" applyFont="1" applyBorder="1" applyAlignment="1" applyProtection="1">
      <alignment horizontal="center" vertical="center" wrapText="1"/>
      <protection/>
    </xf>
    <xf numFmtId="0" fontId="9" fillId="0" borderId="16"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vertical="center"/>
      <protection/>
    </xf>
    <xf numFmtId="0" fontId="8" fillId="0" borderId="11" xfId="0" applyNumberFormat="1" applyFont="1" applyBorder="1" applyAlignment="1" applyProtection="1">
      <alignment vertical="center"/>
      <protection/>
    </xf>
    <xf numFmtId="194" fontId="6" fillId="0" borderId="11" xfId="0" applyNumberFormat="1" applyFont="1" applyBorder="1" applyAlignment="1" applyProtection="1">
      <alignment vertical="center"/>
      <protection/>
    </xf>
    <xf numFmtId="0" fontId="6" fillId="0" borderId="0" xfId="0" applyNumberFormat="1" applyFont="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6" fillId="0" borderId="15" xfId="0" applyNumberFormat="1" applyFont="1" applyBorder="1" applyAlignment="1" applyProtection="1">
      <alignment horizontal="center" vertical="center"/>
      <protection locked="0"/>
    </xf>
    <xf numFmtId="0" fontId="6" fillId="0" borderId="17" xfId="0" applyNumberFormat="1" applyFont="1" applyBorder="1" applyAlignment="1" applyProtection="1">
      <alignment horizontal="center" vertical="center"/>
      <protection locked="0"/>
    </xf>
    <xf numFmtId="38" fontId="6" fillId="0" borderId="0" xfId="48" applyFont="1" applyAlignment="1">
      <alignment/>
    </xf>
    <xf numFmtId="38" fontId="8" fillId="0" borderId="0" xfId="48" applyFont="1" applyAlignment="1">
      <alignment/>
    </xf>
    <xf numFmtId="38" fontId="6" fillId="0" borderId="11" xfId="48" applyFont="1" applyBorder="1" applyAlignment="1">
      <alignment/>
    </xf>
    <xf numFmtId="38" fontId="6" fillId="0" borderId="10" xfId="48" applyFont="1" applyBorder="1" applyAlignment="1">
      <alignment/>
    </xf>
    <xf numFmtId="38" fontId="6" fillId="0" borderId="12" xfId="48" applyFont="1" applyBorder="1" applyAlignment="1">
      <alignment/>
    </xf>
    <xf numFmtId="38" fontId="6" fillId="0" borderId="0" xfId="48" applyFont="1" applyAlignment="1">
      <alignment/>
    </xf>
    <xf numFmtId="38" fontId="6" fillId="0" borderId="0" xfId="48" applyFont="1" applyAlignment="1">
      <alignment vertical="center"/>
    </xf>
    <xf numFmtId="49" fontId="8" fillId="0" borderId="18" xfId="0" applyNumberFormat="1" applyFont="1" applyBorder="1" applyAlignment="1" applyProtection="1">
      <alignment horizontal="center" vertical="center"/>
      <protection locked="0"/>
    </xf>
    <xf numFmtId="194" fontId="8" fillId="0" borderId="14" xfId="0" applyNumberFormat="1" applyFont="1" applyBorder="1" applyAlignment="1" applyProtection="1">
      <alignment vertical="center"/>
      <protection locked="0"/>
    </xf>
    <xf numFmtId="194" fontId="8" fillId="0" borderId="18" xfId="0" applyNumberFormat="1" applyFont="1" applyBorder="1" applyAlignment="1" applyProtection="1">
      <alignment vertical="center"/>
      <protection locked="0"/>
    </xf>
    <xf numFmtId="0" fontId="8" fillId="0" borderId="0" xfId="0" applyNumberFormat="1" applyFont="1" applyAlignment="1" applyProtection="1">
      <alignment horizontal="center" vertical="center"/>
      <protection locked="0"/>
    </xf>
    <xf numFmtId="194" fontId="8" fillId="0" borderId="11" xfId="0" applyNumberFormat="1" applyFont="1" applyBorder="1" applyAlignment="1" applyProtection="1">
      <alignment vertical="center"/>
      <protection locked="0"/>
    </xf>
    <xf numFmtId="194" fontId="8" fillId="0" borderId="0" xfId="0" applyNumberFormat="1" applyFont="1" applyBorder="1" applyAlignment="1" applyProtection="1">
      <alignment vertical="center"/>
      <protection locked="0"/>
    </xf>
    <xf numFmtId="194" fontId="8" fillId="0" borderId="0" xfId="0" applyNumberFormat="1" applyFont="1" applyAlignment="1" applyProtection="1">
      <alignment vertical="center"/>
      <protection locked="0"/>
    </xf>
    <xf numFmtId="194" fontId="8" fillId="0" borderId="11" xfId="0" applyNumberFormat="1" applyFont="1" applyBorder="1" applyAlignment="1" applyProtection="1">
      <alignment vertical="center"/>
      <protection/>
    </xf>
    <xf numFmtId="194" fontId="8" fillId="0" borderId="0" xfId="0" applyNumberFormat="1" applyFont="1" applyBorder="1" applyAlignment="1" applyProtection="1">
      <alignment vertical="center"/>
      <protection/>
    </xf>
    <xf numFmtId="38" fontId="8" fillId="0" borderId="0" xfId="48" applyFont="1" applyAlignment="1">
      <alignment vertical="center"/>
    </xf>
    <xf numFmtId="0" fontId="8" fillId="0" borderId="19" xfId="0" applyNumberFormat="1" applyFont="1" applyBorder="1" applyAlignment="1" applyProtection="1">
      <alignment horizontal="center" vertical="center"/>
      <protection locked="0"/>
    </xf>
    <xf numFmtId="0" fontId="10" fillId="0" borderId="15" xfId="0" applyNumberFormat="1" applyFont="1" applyBorder="1" applyAlignment="1" applyProtection="1">
      <alignment horizontal="center" vertical="center" wrapText="1"/>
      <protection/>
    </xf>
    <xf numFmtId="194" fontId="8" fillId="0" borderId="0" xfId="0" applyNumberFormat="1" applyFont="1" applyAlignment="1">
      <alignment vertical="center"/>
    </xf>
    <xf numFmtId="0" fontId="6" fillId="0" borderId="0" xfId="0" applyFont="1" applyAlignment="1">
      <alignment horizontal="right" vertical="center"/>
    </xf>
    <xf numFmtId="38" fontId="6" fillId="0" borderId="0" xfId="48" applyFont="1" applyAlignment="1">
      <alignment horizontal="right"/>
    </xf>
    <xf numFmtId="197" fontId="46" fillId="0" borderId="0" xfId="48" applyNumberFormat="1" applyFont="1" applyAlignment="1">
      <alignment/>
    </xf>
    <xf numFmtId="0" fontId="7" fillId="0" borderId="0" xfId="0" applyNumberFormat="1" applyFont="1" applyAlignment="1" applyProtection="1">
      <alignment horizontal="right" vertical="center"/>
      <protection locked="0"/>
    </xf>
    <xf numFmtId="0" fontId="7"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Y79"/>
  <sheetViews>
    <sheetView tabSelected="1" view="pageBreakPreview" zoomScaleSheetLayoutView="100" zoomScalePageLayoutView="0" workbookViewId="0" topLeftCell="A1">
      <pane xSplit="1" ySplit="3" topLeftCell="H4" activePane="bottomRight" state="frozen"/>
      <selection pane="topLeft" activeCell="A1" sqref="A1"/>
      <selection pane="topRight" activeCell="B1" sqref="B1"/>
      <selection pane="bottomLeft" activeCell="A4" sqref="A4"/>
      <selection pane="bottomRight" activeCell="AB50" sqref="AB50"/>
    </sheetView>
  </sheetViews>
  <sheetFormatPr defaultColWidth="8.796875" defaultRowHeight="15"/>
  <cols>
    <col min="1" max="1" width="10" style="5" customWidth="1"/>
    <col min="2" max="2" width="9.3984375" style="5" bestFit="1" customWidth="1"/>
    <col min="3" max="11" width="6.69921875" style="1" bestFit="1" customWidth="1"/>
    <col min="12" max="15" width="6.59765625" style="1" customWidth="1"/>
    <col min="16" max="16" width="7.09765625" style="1" customWidth="1"/>
    <col min="17" max="17" width="6.69921875" style="1" customWidth="1"/>
    <col min="18" max="19" width="6" style="1" customWidth="1"/>
    <col min="20" max="20" width="7.09765625" style="21" customWidth="1"/>
    <col min="21" max="21" width="6" style="21" customWidth="1"/>
    <col min="22" max="22" width="7.5" style="21" customWidth="1"/>
    <col min="23" max="23" width="8.8984375" style="21" customWidth="1"/>
    <col min="24" max="24" width="7.3984375" style="1" customWidth="1"/>
    <col min="25" max="25" width="9.3984375" style="1" bestFit="1" customWidth="1"/>
    <col min="26" max="16384" width="8.69921875" style="1" customWidth="1"/>
  </cols>
  <sheetData>
    <row r="1" spans="1:24" s="2" customFormat="1" ht="18.75">
      <c r="A1" s="55" t="s">
        <v>69</v>
      </c>
      <c r="B1" s="55"/>
      <c r="C1" s="55"/>
      <c r="D1" s="55"/>
      <c r="E1" s="55"/>
      <c r="F1" s="55"/>
      <c r="G1" s="55"/>
      <c r="H1" s="55"/>
      <c r="I1" s="55"/>
      <c r="J1" s="55"/>
      <c r="K1" s="55"/>
      <c r="L1" s="56" t="s">
        <v>72</v>
      </c>
      <c r="M1" s="56"/>
      <c r="N1" s="56"/>
      <c r="O1" s="56"/>
      <c r="P1" s="56"/>
      <c r="Q1" s="56"/>
      <c r="R1" s="56"/>
      <c r="S1" s="56"/>
      <c r="T1" s="56"/>
      <c r="U1" s="56"/>
      <c r="V1" s="56"/>
      <c r="W1" s="56"/>
      <c r="X1" s="56"/>
    </row>
    <row r="2" spans="1:24" ht="15" customHeight="1" thickBot="1">
      <c r="A2" s="3" t="s">
        <v>70</v>
      </c>
      <c r="B2" s="3"/>
      <c r="C2" s="4"/>
      <c r="D2" s="4"/>
      <c r="E2" s="4"/>
      <c r="F2" s="4"/>
      <c r="G2" s="4"/>
      <c r="H2" s="4"/>
      <c r="I2" s="4"/>
      <c r="J2" s="4"/>
      <c r="K2" s="4"/>
      <c r="L2" s="4"/>
      <c r="M2" s="4"/>
      <c r="N2" s="4"/>
      <c r="O2" s="4"/>
      <c r="P2" s="4"/>
      <c r="Q2" s="4"/>
      <c r="R2" s="4"/>
      <c r="S2" s="4"/>
      <c r="V2" s="22"/>
      <c r="W2" s="22"/>
      <c r="X2" s="22" t="s">
        <v>80</v>
      </c>
    </row>
    <row r="3" spans="1:25" ht="27" customHeight="1">
      <c r="A3" s="28" t="s">
        <v>66</v>
      </c>
      <c r="B3" s="29" t="s">
        <v>73</v>
      </c>
      <c r="C3" s="29" t="s">
        <v>67</v>
      </c>
      <c r="D3" s="29" t="s">
        <v>0</v>
      </c>
      <c r="E3" s="29" t="s">
        <v>1</v>
      </c>
      <c r="F3" s="29" t="s">
        <v>2</v>
      </c>
      <c r="G3" s="29" t="s">
        <v>3</v>
      </c>
      <c r="H3" s="29" t="s">
        <v>4</v>
      </c>
      <c r="I3" s="29" t="s">
        <v>5</v>
      </c>
      <c r="J3" s="30" t="s">
        <v>6</v>
      </c>
      <c r="K3" s="29" t="s">
        <v>7</v>
      </c>
      <c r="L3" s="31" t="s">
        <v>8</v>
      </c>
      <c r="M3" s="29" t="s">
        <v>9</v>
      </c>
      <c r="N3" s="29" t="s">
        <v>10</v>
      </c>
      <c r="O3" s="29" t="s">
        <v>11</v>
      </c>
      <c r="P3" s="29" t="s">
        <v>12</v>
      </c>
      <c r="Q3" s="29" t="s">
        <v>68</v>
      </c>
      <c r="R3" s="29" t="s">
        <v>13</v>
      </c>
      <c r="S3" s="29" t="s">
        <v>14</v>
      </c>
      <c r="T3" s="24" t="s">
        <v>62</v>
      </c>
      <c r="U3" s="24" t="s">
        <v>75</v>
      </c>
      <c r="V3" s="23" t="s">
        <v>60</v>
      </c>
      <c r="W3" s="50" t="s">
        <v>61</v>
      </c>
      <c r="X3" s="24" t="s">
        <v>65</v>
      </c>
      <c r="Y3" s="52"/>
    </row>
    <row r="4" spans="1:25" s="6" customFormat="1" ht="18" customHeight="1">
      <c r="A4" s="39" t="s">
        <v>71</v>
      </c>
      <c r="B4" s="40">
        <f>B6+B21</f>
        <v>1331330</v>
      </c>
      <c r="C4" s="41">
        <f>C6+C21</f>
        <v>46899</v>
      </c>
      <c r="D4" s="41">
        <f aca="true" t="shared" si="0" ref="D4:X4">D6+D21</f>
        <v>52642</v>
      </c>
      <c r="E4" s="41">
        <f t="shared" si="0"/>
        <v>57725</v>
      </c>
      <c r="F4" s="41">
        <f t="shared" si="0"/>
        <v>65689</v>
      </c>
      <c r="G4" s="41">
        <f t="shared" si="0"/>
        <v>65755</v>
      </c>
      <c r="H4" s="41">
        <f t="shared" si="0"/>
        <v>54855</v>
      </c>
      <c r="I4" s="41">
        <f t="shared" si="0"/>
        <v>60129</v>
      </c>
      <c r="J4" s="41">
        <f t="shared" si="0"/>
        <v>68947</v>
      </c>
      <c r="K4" s="41">
        <f t="shared" si="0"/>
        <v>83616</v>
      </c>
      <c r="L4" s="41">
        <f t="shared" si="0"/>
        <v>99943</v>
      </c>
      <c r="M4" s="41">
        <f t="shared" si="0"/>
        <v>89009</v>
      </c>
      <c r="N4" s="41">
        <f t="shared" si="0"/>
        <v>81096</v>
      </c>
      <c r="O4" s="41">
        <f t="shared" si="0"/>
        <v>80859</v>
      </c>
      <c r="P4" s="41">
        <f t="shared" si="0"/>
        <v>97609</v>
      </c>
      <c r="Q4" s="41">
        <f t="shared" si="0"/>
        <v>102649</v>
      </c>
      <c r="R4" s="41">
        <f t="shared" si="0"/>
        <v>88460</v>
      </c>
      <c r="S4" s="41">
        <f t="shared" si="0"/>
        <v>59871</v>
      </c>
      <c r="T4" s="41">
        <f t="shared" si="0"/>
        <v>64293</v>
      </c>
      <c r="U4" s="41">
        <f t="shared" si="0"/>
        <v>11284</v>
      </c>
      <c r="V4" s="40">
        <f t="shared" si="0"/>
        <v>157266</v>
      </c>
      <c r="W4" s="41">
        <f t="shared" si="0"/>
        <v>749898</v>
      </c>
      <c r="X4" s="41">
        <f t="shared" si="0"/>
        <v>412882</v>
      </c>
      <c r="Y4" s="51"/>
    </row>
    <row r="5" spans="1:25" ht="5.25" customHeight="1">
      <c r="A5" s="7"/>
      <c r="B5" s="8"/>
      <c r="C5" s="9"/>
      <c r="D5" s="9"/>
      <c r="E5" s="9"/>
      <c r="F5" s="9"/>
      <c r="G5" s="9"/>
      <c r="H5" s="9"/>
      <c r="I5" s="9"/>
      <c r="J5" s="9"/>
      <c r="K5" s="9"/>
      <c r="L5" s="9"/>
      <c r="M5" s="9"/>
      <c r="N5" s="9"/>
      <c r="O5" s="9"/>
      <c r="P5" s="9"/>
      <c r="Q5" s="9"/>
      <c r="R5" s="9"/>
      <c r="S5" s="9"/>
      <c r="T5" s="10"/>
      <c r="U5" s="10"/>
      <c r="V5" s="25"/>
      <c r="W5" s="10"/>
      <c r="X5" s="10"/>
      <c r="Y5" s="51"/>
    </row>
    <row r="6" spans="1:25" s="6" customFormat="1" ht="17.25" customHeight="1">
      <c r="A6" s="42" t="s">
        <v>15</v>
      </c>
      <c r="B6" s="43">
        <f>SUM(B8:B19)</f>
        <v>1057307</v>
      </c>
      <c r="C6" s="44">
        <f>SUM(C8:C19)</f>
        <v>37444</v>
      </c>
      <c r="D6" s="44">
        <f aca="true" t="shared" si="1" ref="D6:X6">SUM(D8:D19)</f>
        <v>42134</v>
      </c>
      <c r="E6" s="44">
        <f t="shared" si="1"/>
        <v>46300</v>
      </c>
      <c r="F6" s="44">
        <f t="shared" si="1"/>
        <v>53112</v>
      </c>
      <c r="G6" s="44">
        <f t="shared" si="1"/>
        <v>53730</v>
      </c>
      <c r="H6" s="44">
        <f t="shared" si="1"/>
        <v>44867</v>
      </c>
      <c r="I6" s="44">
        <f t="shared" si="1"/>
        <v>48396</v>
      </c>
      <c r="J6" s="44">
        <f t="shared" si="1"/>
        <v>55206</v>
      </c>
      <c r="K6" s="44">
        <f t="shared" si="1"/>
        <v>67221</v>
      </c>
      <c r="L6" s="44">
        <f t="shared" si="1"/>
        <v>80824</v>
      </c>
      <c r="M6" s="44">
        <f t="shared" si="1"/>
        <v>71612</v>
      </c>
      <c r="N6" s="44">
        <f t="shared" si="1"/>
        <v>64460</v>
      </c>
      <c r="O6" s="44">
        <f t="shared" si="1"/>
        <v>63057</v>
      </c>
      <c r="P6" s="44">
        <f t="shared" si="1"/>
        <v>75535</v>
      </c>
      <c r="Q6" s="44">
        <f t="shared" si="1"/>
        <v>79888</v>
      </c>
      <c r="R6" s="44">
        <f t="shared" si="1"/>
        <v>68436</v>
      </c>
      <c r="S6" s="44">
        <f t="shared" si="1"/>
        <v>46321</v>
      </c>
      <c r="T6" s="44">
        <f t="shared" si="1"/>
        <v>48992</v>
      </c>
      <c r="U6" s="44">
        <f t="shared" si="1"/>
        <v>9772</v>
      </c>
      <c r="V6" s="43">
        <f t="shared" si="1"/>
        <v>125878</v>
      </c>
      <c r="W6" s="44">
        <f t="shared" si="1"/>
        <v>602485</v>
      </c>
      <c r="X6" s="44">
        <f t="shared" si="1"/>
        <v>319172</v>
      </c>
      <c r="Y6" s="51"/>
    </row>
    <row r="7" spans="1:25" s="6" customFormat="1" ht="5.25" customHeight="1">
      <c r="A7" s="11"/>
      <c r="B7" s="12"/>
      <c r="C7" s="11"/>
      <c r="D7" s="11"/>
      <c r="E7" s="11"/>
      <c r="F7" s="11"/>
      <c r="G7" s="11"/>
      <c r="H7" s="11"/>
      <c r="I7" s="11"/>
      <c r="J7" s="11"/>
      <c r="K7" s="11"/>
      <c r="L7" s="11"/>
      <c r="M7" s="11"/>
      <c r="N7" s="11"/>
      <c r="O7" s="11"/>
      <c r="P7" s="11"/>
      <c r="Q7" s="11"/>
      <c r="R7" s="11"/>
      <c r="S7" s="11"/>
      <c r="T7" s="13"/>
      <c r="U7" s="13"/>
      <c r="V7" s="26"/>
      <c r="W7" s="13"/>
      <c r="X7" s="13"/>
      <c r="Y7" s="51"/>
    </row>
    <row r="8" spans="1:25" ht="15.75" customHeight="1">
      <c r="A8" s="28" t="s">
        <v>16</v>
      </c>
      <c r="B8" s="15">
        <v>353989</v>
      </c>
      <c r="C8" s="32">
        <v>12114</v>
      </c>
      <c r="D8" s="32">
        <v>13518</v>
      </c>
      <c r="E8" s="32">
        <v>14575</v>
      </c>
      <c r="F8" s="32">
        <v>16544</v>
      </c>
      <c r="G8" s="32">
        <v>18212</v>
      </c>
      <c r="H8" s="32">
        <v>15309</v>
      </c>
      <c r="I8" s="32">
        <v>16387</v>
      </c>
      <c r="J8" s="32">
        <v>18559</v>
      </c>
      <c r="K8" s="32">
        <v>22262</v>
      </c>
      <c r="L8" s="32">
        <v>27117</v>
      </c>
      <c r="M8" s="32">
        <v>24381</v>
      </c>
      <c r="N8" s="32">
        <v>21870</v>
      </c>
      <c r="O8" s="32">
        <v>21341</v>
      </c>
      <c r="P8" s="32">
        <v>25412</v>
      </c>
      <c r="Q8" s="32">
        <v>27173</v>
      </c>
      <c r="R8" s="32">
        <v>23142</v>
      </c>
      <c r="S8" s="32">
        <v>16043</v>
      </c>
      <c r="T8" s="32">
        <v>17569</v>
      </c>
      <c r="U8" s="32">
        <v>2461</v>
      </c>
      <c r="V8" s="34">
        <f>C8+D8+E8</f>
        <v>40207</v>
      </c>
      <c r="W8" s="32">
        <f>F8+G8+H8+I8+J8+K8+L8+M8+N8+O8</f>
        <v>201982</v>
      </c>
      <c r="X8" s="32">
        <f>P8+Q8+R8+S8+T8</f>
        <v>109339</v>
      </c>
      <c r="Y8" s="51"/>
    </row>
    <row r="9" spans="1:25" ht="15.75" customHeight="1">
      <c r="A9" s="28" t="s">
        <v>17</v>
      </c>
      <c r="B9" s="15">
        <v>61921</v>
      </c>
      <c r="C9" s="32">
        <v>1849</v>
      </c>
      <c r="D9" s="32">
        <v>1969</v>
      </c>
      <c r="E9" s="32">
        <v>2313</v>
      </c>
      <c r="F9" s="32">
        <v>2818</v>
      </c>
      <c r="G9" s="32">
        <v>3341</v>
      </c>
      <c r="H9" s="32">
        <v>2898</v>
      </c>
      <c r="I9" s="32">
        <v>2681</v>
      </c>
      <c r="J9" s="32">
        <v>2931</v>
      </c>
      <c r="K9" s="32">
        <v>3573</v>
      </c>
      <c r="L9" s="32">
        <v>4639</v>
      </c>
      <c r="M9" s="32">
        <v>4768</v>
      </c>
      <c r="N9" s="32">
        <v>4587</v>
      </c>
      <c r="O9" s="32">
        <v>4197</v>
      </c>
      <c r="P9" s="32">
        <v>4673</v>
      </c>
      <c r="Q9" s="32">
        <v>4864</v>
      </c>
      <c r="R9" s="32">
        <v>4337</v>
      </c>
      <c r="S9" s="32">
        <v>2875</v>
      </c>
      <c r="T9" s="32">
        <v>2555</v>
      </c>
      <c r="U9" s="32">
        <v>53</v>
      </c>
      <c r="V9" s="34">
        <f aca="true" t="shared" si="2" ref="V9:V19">C9+D9+E9</f>
        <v>6131</v>
      </c>
      <c r="W9" s="32">
        <f aca="true" t="shared" si="3" ref="W9:W19">F9+G9+H9+I9+J9+K9+L9+M9+N9+O9</f>
        <v>36433</v>
      </c>
      <c r="X9" s="32">
        <f aca="true" t="shared" si="4" ref="X9:X19">P9+Q9+R9+S9+T9</f>
        <v>19304</v>
      </c>
      <c r="Y9" s="51"/>
    </row>
    <row r="10" spans="1:25" ht="15.75" customHeight="1">
      <c r="A10" s="28" t="s">
        <v>18</v>
      </c>
      <c r="B10" s="15">
        <v>84820</v>
      </c>
      <c r="C10" s="32">
        <v>2728</v>
      </c>
      <c r="D10" s="32">
        <v>3106</v>
      </c>
      <c r="E10" s="32">
        <v>3575</v>
      </c>
      <c r="F10" s="32">
        <v>4040</v>
      </c>
      <c r="G10" s="32">
        <v>3966</v>
      </c>
      <c r="H10" s="32">
        <v>3372</v>
      </c>
      <c r="I10" s="32">
        <v>3794</v>
      </c>
      <c r="J10" s="32">
        <v>4314</v>
      </c>
      <c r="K10" s="32">
        <v>5260</v>
      </c>
      <c r="L10" s="32">
        <v>6537</v>
      </c>
      <c r="M10" s="32">
        <v>5635</v>
      </c>
      <c r="N10" s="32">
        <v>4932</v>
      </c>
      <c r="O10" s="32">
        <v>5029</v>
      </c>
      <c r="P10" s="32">
        <v>6438</v>
      </c>
      <c r="Q10" s="32">
        <v>6856</v>
      </c>
      <c r="R10" s="32">
        <v>6084</v>
      </c>
      <c r="S10" s="32">
        <v>3987</v>
      </c>
      <c r="T10" s="32">
        <v>4157</v>
      </c>
      <c r="U10" s="32">
        <v>1010</v>
      </c>
      <c r="V10" s="34">
        <f t="shared" si="2"/>
        <v>9409</v>
      </c>
      <c r="W10" s="32">
        <f t="shared" si="3"/>
        <v>46879</v>
      </c>
      <c r="X10" s="32">
        <f t="shared" si="4"/>
        <v>27522</v>
      </c>
      <c r="Y10" s="51"/>
    </row>
    <row r="11" spans="1:25" ht="15.75" customHeight="1">
      <c r="A11" s="28" t="s">
        <v>19</v>
      </c>
      <c r="B11" s="15">
        <v>65394</v>
      </c>
      <c r="C11" s="32">
        <v>2509</v>
      </c>
      <c r="D11" s="32">
        <v>2631</v>
      </c>
      <c r="E11" s="32">
        <v>2760</v>
      </c>
      <c r="F11" s="32">
        <v>4963</v>
      </c>
      <c r="G11" s="32">
        <v>4831</v>
      </c>
      <c r="H11" s="32">
        <v>3516</v>
      </c>
      <c r="I11" s="32">
        <v>3175</v>
      </c>
      <c r="J11" s="32">
        <v>3325</v>
      </c>
      <c r="K11" s="32">
        <v>3821</v>
      </c>
      <c r="L11" s="32">
        <v>4515</v>
      </c>
      <c r="M11" s="32">
        <v>4216</v>
      </c>
      <c r="N11" s="32">
        <v>3687</v>
      </c>
      <c r="O11" s="32">
        <v>3421</v>
      </c>
      <c r="P11" s="32">
        <v>4156</v>
      </c>
      <c r="Q11" s="32">
        <v>4081</v>
      </c>
      <c r="R11" s="32">
        <v>3493</v>
      </c>
      <c r="S11" s="32">
        <v>2573</v>
      </c>
      <c r="T11" s="32">
        <v>2927</v>
      </c>
      <c r="U11" s="32">
        <v>794</v>
      </c>
      <c r="V11" s="34">
        <f t="shared" si="2"/>
        <v>7900</v>
      </c>
      <c r="W11" s="32">
        <f t="shared" si="3"/>
        <v>39470</v>
      </c>
      <c r="X11" s="32">
        <f t="shared" si="4"/>
        <v>17230</v>
      </c>
      <c r="Y11" s="51"/>
    </row>
    <row r="12" spans="1:25" ht="15.75" customHeight="1">
      <c r="A12" s="28" t="s">
        <v>20</v>
      </c>
      <c r="B12" s="15">
        <v>122003</v>
      </c>
      <c r="C12" s="32">
        <v>4504</v>
      </c>
      <c r="D12" s="32">
        <v>4936</v>
      </c>
      <c r="E12" s="32">
        <v>5362</v>
      </c>
      <c r="F12" s="32">
        <v>6014</v>
      </c>
      <c r="G12" s="32">
        <v>6312</v>
      </c>
      <c r="H12" s="32">
        <v>5880</v>
      </c>
      <c r="I12" s="32">
        <v>6274</v>
      </c>
      <c r="J12" s="32">
        <v>6751</v>
      </c>
      <c r="K12" s="32">
        <v>8131</v>
      </c>
      <c r="L12" s="32">
        <v>9514</v>
      </c>
      <c r="M12" s="32">
        <v>8348</v>
      </c>
      <c r="N12" s="32">
        <v>7217</v>
      </c>
      <c r="O12" s="32">
        <v>6834</v>
      </c>
      <c r="P12" s="32">
        <v>8167</v>
      </c>
      <c r="Q12" s="32">
        <v>8642</v>
      </c>
      <c r="R12" s="32">
        <v>7789</v>
      </c>
      <c r="S12" s="32">
        <v>5088</v>
      </c>
      <c r="T12" s="32">
        <v>4775</v>
      </c>
      <c r="U12" s="32">
        <v>1465</v>
      </c>
      <c r="V12" s="34">
        <f t="shared" si="2"/>
        <v>14802</v>
      </c>
      <c r="W12" s="32">
        <f t="shared" si="3"/>
        <v>71275</v>
      </c>
      <c r="X12" s="32">
        <f t="shared" si="4"/>
        <v>34461</v>
      </c>
      <c r="Y12" s="51"/>
    </row>
    <row r="13" spans="1:25" ht="15.75" customHeight="1">
      <c r="A13" s="28" t="s">
        <v>21</v>
      </c>
      <c r="B13" s="15">
        <v>55005</v>
      </c>
      <c r="C13" s="32">
        <v>1949</v>
      </c>
      <c r="D13" s="32">
        <v>2159</v>
      </c>
      <c r="E13" s="32">
        <v>2409</v>
      </c>
      <c r="F13" s="32">
        <v>2571</v>
      </c>
      <c r="G13" s="32">
        <v>2656</v>
      </c>
      <c r="H13" s="32">
        <v>2295</v>
      </c>
      <c r="I13" s="32">
        <v>2649</v>
      </c>
      <c r="J13" s="32">
        <v>2869</v>
      </c>
      <c r="K13" s="32">
        <v>3391</v>
      </c>
      <c r="L13" s="32">
        <v>3912</v>
      </c>
      <c r="M13" s="32">
        <v>3580</v>
      </c>
      <c r="N13" s="32">
        <v>3566</v>
      </c>
      <c r="O13" s="32">
        <v>3592</v>
      </c>
      <c r="P13" s="32">
        <v>4257</v>
      </c>
      <c r="Q13" s="32">
        <v>4191</v>
      </c>
      <c r="R13" s="32">
        <v>3551</v>
      </c>
      <c r="S13" s="32">
        <v>2536</v>
      </c>
      <c r="T13" s="32">
        <v>2710</v>
      </c>
      <c r="U13" s="32">
        <v>162</v>
      </c>
      <c r="V13" s="34">
        <f t="shared" si="2"/>
        <v>6517</v>
      </c>
      <c r="W13" s="32">
        <f t="shared" si="3"/>
        <v>31081</v>
      </c>
      <c r="X13" s="32">
        <f t="shared" si="4"/>
        <v>17245</v>
      </c>
      <c r="Y13" s="51"/>
    </row>
    <row r="14" spans="1:25" ht="15.75" customHeight="1">
      <c r="A14" s="28" t="s">
        <v>22</v>
      </c>
      <c r="B14" s="15">
        <v>28519</v>
      </c>
      <c r="C14" s="32">
        <v>699</v>
      </c>
      <c r="D14" s="32">
        <v>843</v>
      </c>
      <c r="E14" s="32">
        <v>1024</v>
      </c>
      <c r="F14" s="32">
        <v>1362</v>
      </c>
      <c r="G14" s="32">
        <v>1274</v>
      </c>
      <c r="H14" s="32">
        <v>989</v>
      </c>
      <c r="I14" s="32">
        <v>1004</v>
      </c>
      <c r="J14" s="32">
        <v>1208</v>
      </c>
      <c r="K14" s="32">
        <v>1463</v>
      </c>
      <c r="L14" s="32">
        <v>1758</v>
      </c>
      <c r="M14" s="32">
        <v>1904</v>
      </c>
      <c r="N14" s="32">
        <v>2068</v>
      </c>
      <c r="O14" s="32">
        <v>2178</v>
      </c>
      <c r="P14" s="32">
        <v>2588</v>
      </c>
      <c r="Q14" s="32">
        <v>2350</v>
      </c>
      <c r="R14" s="32">
        <v>2020</v>
      </c>
      <c r="S14" s="32">
        <v>1639</v>
      </c>
      <c r="T14" s="32">
        <v>2147</v>
      </c>
      <c r="U14" s="32">
        <v>1</v>
      </c>
      <c r="V14" s="34">
        <f t="shared" si="2"/>
        <v>2566</v>
      </c>
      <c r="W14" s="32">
        <f t="shared" si="3"/>
        <v>15208</v>
      </c>
      <c r="X14" s="32">
        <f t="shared" si="4"/>
        <v>10744</v>
      </c>
      <c r="Y14" s="51"/>
    </row>
    <row r="15" spans="1:25" ht="15.75" customHeight="1">
      <c r="A15" s="28" t="s">
        <v>23</v>
      </c>
      <c r="B15" s="15">
        <v>24965</v>
      </c>
      <c r="C15" s="32">
        <v>541</v>
      </c>
      <c r="D15" s="32">
        <v>635</v>
      </c>
      <c r="E15" s="32">
        <v>817</v>
      </c>
      <c r="F15" s="32">
        <v>957</v>
      </c>
      <c r="G15" s="32">
        <v>1131</v>
      </c>
      <c r="H15" s="32">
        <v>868</v>
      </c>
      <c r="I15" s="32">
        <v>888</v>
      </c>
      <c r="J15" s="32">
        <v>990</v>
      </c>
      <c r="K15" s="32">
        <v>1189</v>
      </c>
      <c r="L15" s="32">
        <v>1614</v>
      </c>
      <c r="M15" s="32">
        <v>1567</v>
      </c>
      <c r="N15" s="32">
        <v>1679</v>
      </c>
      <c r="O15" s="32">
        <v>1768</v>
      </c>
      <c r="P15" s="32">
        <v>2167</v>
      </c>
      <c r="Q15" s="32">
        <v>2413</v>
      </c>
      <c r="R15" s="32">
        <v>2135</v>
      </c>
      <c r="S15" s="32">
        <v>1643</v>
      </c>
      <c r="T15" s="32">
        <v>1834</v>
      </c>
      <c r="U15" s="32">
        <v>129</v>
      </c>
      <c r="V15" s="34">
        <f t="shared" si="2"/>
        <v>1993</v>
      </c>
      <c r="W15" s="32">
        <f t="shared" si="3"/>
        <v>12651</v>
      </c>
      <c r="X15" s="32">
        <f t="shared" si="4"/>
        <v>10192</v>
      </c>
      <c r="Y15" s="51"/>
    </row>
    <row r="16" spans="1:25" ht="15.75" customHeight="1">
      <c r="A16" s="28" t="s">
        <v>24</v>
      </c>
      <c r="B16" s="15">
        <v>116816</v>
      </c>
      <c r="C16" s="32">
        <v>4597</v>
      </c>
      <c r="D16" s="32">
        <v>5621</v>
      </c>
      <c r="E16" s="32">
        <v>6083</v>
      </c>
      <c r="F16" s="32">
        <v>6084</v>
      </c>
      <c r="G16" s="32">
        <v>5471</v>
      </c>
      <c r="H16" s="32">
        <v>4174</v>
      </c>
      <c r="I16" s="32">
        <v>4963</v>
      </c>
      <c r="J16" s="32">
        <v>6274</v>
      </c>
      <c r="K16" s="32">
        <v>8311</v>
      </c>
      <c r="L16" s="32">
        <v>9840</v>
      </c>
      <c r="M16" s="32">
        <v>8082</v>
      </c>
      <c r="N16" s="32">
        <v>6740</v>
      </c>
      <c r="O16" s="32">
        <v>6602</v>
      </c>
      <c r="P16" s="32">
        <v>7890</v>
      </c>
      <c r="Q16" s="32">
        <v>9033</v>
      </c>
      <c r="R16" s="32">
        <v>7276</v>
      </c>
      <c r="S16" s="32">
        <v>4348</v>
      </c>
      <c r="T16" s="32">
        <v>4153</v>
      </c>
      <c r="U16" s="32">
        <v>1274</v>
      </c>
      <c r="V16" s="34">
        <f t="shared" si="2"/>
        <v>16301</v>
      </c>
      <c r="W16" s="32">
        <f t="shared" si="3"/>
        <v>66541</v>
      </c>
      <c r="X16" s="32">
        <f t="shared" si="4"/>
        <v>32700</v>
      </c>
      <c r="Y16" s="51"/>
    </row>
    <row r="17" spans="1:25" ht="15.75" customHeight="1">
      <c r="A17" s="28" t="s">
        <v>25</v>
      </c>
      <c r="B17" s="15">
        <v>78303</v>
      </c>
      <c r="C17" s="32">
        <v>3611</v>
      </c>
      <c r="D17" s="32">
        <v>3935</v>
      </c>
      <c r="E17" s="32">
        <v>4380</v>
      </c>
      <c r="F17" s="32">
        <v>4613</v>
      </c>
      <c r="G17" s="32">
        <v>3746</v>
      </c>
      <c r="H17" s="32">
        <v>3335</v>
      </c>
      <c r="I17" s="32">
        <v>3775</v>
      </c>
      <c r="J17" s="32">
        <v>4531</v>
      </c>
      <c r="K17" s="32">
        <v>5740</v>
      </c>
      <c r="L17" s="32">
        <v>6817</v>
      </c>
      <c r="M17" s="32">
        <v>5370</v>
      </c>
      <c r="N17" s="32">
        <v>4252</v>
      </c>
      <c r="O17" s="32">
        <v>3735</v>
      </c>
      <c r="P17" s="32">
        <v>4395</v>
      </c>
      <c r="Q17" s="32">
        <v>4733</v>
      </c>
      <c r="R17" s="32">
        <v>3989</v>
      </c>
      <c r="S17" s="32">
        <v>2540</v>
      </c>
      <c r="T17" s="32">
        <v>2511</v>
      </c>
      <c r="U17" s="32">
        <v>2295</v>
      </c>
      <c r="V17" s="34">
        <f t="shared" si="2"/>
        <v>11926</v>
      </c>
      <c r="W17" s="32">
        <f t="shared" si="3"/>
        <v>45914</v>
      </c>
      <c r="X17" s="32">
        <f t="shared" si="4"/>
        <v>18168</v>
      </c>
      <c r="Y17" s="51"/>
    </row>
    <row r="18" spans="1:25" ht="15.75" customHeight="1">
      <c r="A18" s="28" t="s">
        <v>63</v>
      </c>
      <c r="B18" s="15">
        <v>37004</v>
      </c>
      <c r="C18" s="32">
        <v>1685</v>
      </c>
      <c r="D18" s="32">
        <v>1926</v>
      </c>
      <c r="E18" s="32">
        <v>1955</v>
      </c>
      <c r="F18" s="32">
        <v>1920</v>
      </c>
      <c r="G18" s="32">
        <v>1686</v>
      </c>
      <c r="H18" s="32">
        <v>1482</v>
      </c>
      <c r="I18" s="32">
        <v>1908</v>
      </c>
      <c r="J18" s="32">
        <v>2234</v>
      </c>
      <c r="K18" s="32">
        <v>2624</v>
      </c>
      <c r="L18" s="32">
        <v>2824</v>
      </c>
      <c r="M18" s="32">
        <v>2216</v>
      </c>
      <c r="N18" s="32">
        <v>1949</v>
      </c>
      <c r="O18" s="32">
        <v>2046</v>
      </c>
      <c r="P18" s="32">
        <v>2468</v>
      </c>
      <c r="Q18" s="32">
        <v>2729</v>
      </c>
      <c r="R18" s="32">
        <v>2292</v>
      </c>
      <c r="S18" s="32">
        <v>1342</v>
      </c>
      <c r="T18" s="32">
        <v>1600</v>
      </c>
      <c r="U18" s="32">
        <v>118</v>
      </c>
      <c r="V18" s="34">
        <f t="shared" si="2"/>
        <v>5566</v>
      </c>
      <c r="W18" s="32">
        <f t="shared" si="3"/>
        <v>20889</v>
      </c>
      <c r="X18" s="32">
        <f t="shared" si="4"/>
        <v>10431</v>
      </c>
      <c r="Y18" s="51"/>
    </row>
    <row r="19" spans="1:25" ht="15.75" customHeight="1">
      <c r="A19" s="28" t="s">
        <v>64</v>
      </c>
      <c r="B19" s="15">
        <v>28568</v>
      </c>
      <c r="C19" s="32">
        <v>658</v>
      </c>
      <c r="D19" s="32">
        <v>855</v>
      </c>
      <c r="E19" s="32">
        <v>1047</v>
      </c>
      <c r="F19" s="32">
        <v>1226</v>
      </c>
      <c r="G19" s="32">
        <v>1104</v>
      </c>
      <c r="H19" s="32">
        <v>749</v>
      </c>
      <c r="I19" s="32">
        <v>898</v>
      </c>
      <c r="J19" s="32">
        <v>1220</v>
      </c>
      <c r="K19" s="32">
        <v>1456</v>
      </c>
      <c r="L19" s="32">
        <v>1737</v>
      </c>
      <c r="M19" s="32">
        <v>1545</v>
      </c>
      <c r="N19" s="32">
        <v>1913</v>
      </c>
      <c r="O19" s="32">
        <v>2314</v>
      </c>
      <c r="P19" s="32">
        <v>2924</v>
      </c>
      <c r="Q19" s="32">
        <v>2823</v>
      </c>
      <c r="R19" s="32">
        <v>2328</v>
      </c>
      <c r="S19" s="32">
        <v>1707</v>
      </c>
      <c r="T19" s="32">
        <v>2054</v>
      </c>
      <c r="U19" s="32">
        <v>10</v>
      </c>
      <c r="V19" s="34">
        <f t="shared" si="2"/>
        <v>2560</v>
      </c>
      <c r="W19" s="32">
        <f t="shared" si="3"/>
        <v>14162</v>
      </c>
      <c r="X19" s="32">
        <f t="shared" si="4"/>
        <v>11836</v>
      </c>
      <c r="Y19" s="51"/>
    </row>
    <row r="20" spans="1:25" s="6" customFormat="1" ht="5.25" customHeight="1">
      <c r="A20" s="11"/>
      <c r="B20" s="12"/>
      <c r="C20" s="11"/>
      <c r="D20" s="11"/>
      <c r="E20" s="11"/>
      <c r="F20" s="11"/>
      <c r="G20" s="11"/>
      <c r="H20" s="11"/>
      <c r="I20" s="11"/>
      <c r="J20" s="11"/>
      <c r="K20" s="11"/>
      <c r="L20" s="11"/>
      <c r="M20" s="11"/>
      <c r="N20" s="11"/>
      <c r="O20" s="11"/>
      <c r="P20" s="11"/>
      <c r="Q20" s="11"/>
      <c r="R20" s="11"/>
      <c r="S20" s="11"/>
      <c r="T20" s="16"/>
      <c r="U20" s="16"/>
      <c r="V20" s="27"/>
      <c r="W20" s="16"/>
      <c r="X20" s="33"/>
      <c r="Y20" s="51"/>
    </row>
    <row r="21" spans="1:25" s="6" customFormat="1" ht="17.25" customHeight="1">
      <c r="A21" s="42" t="s">
        <v>26</v>
      </c>
      <c r="B21" s="43">
        <f>B23+B25+B30+B34+B37+B40+B45</f>
        <v>274023</v>
      </c>
      <c r="C21" s="45">
        <f aca="true" t="shared" si="5" ref="C21:U21">C23+C25+C30+C34+C37+C40+C45</f>
        <v>9455</v>
      </c>
      <c r="D21" s="45">
        <f t="shared" si="5"/>
        <v>10508</v>
      </c>
      <c r="E21" s="45">
        <f t="shared" si="5"/>
        <v>11425</v>
      </c>
      <c r="F21" s="45">
        <f t="shared" si="5"/>
        <v>12577</v>
      </c>
      <c r="G21" s="45">
        <f t="shared" si="5"/>
        <v>12025</v>
      </c>
      <c r="H21" s="45">
        <f t="shared" si="5"/>
        <v>9988</v>
      </c>
      <c r="I21" s="45">
        <f t="shared" si="5"/>
        <v>11733</v>
      </c>
      <c r="J21" s="45">
        <f t="shared" si="5"/>
        <v>13741</v>
      </c>
      <c r="K21" s="45">
        <f t="shared" si="5"/>
        <v>16395</v>
      </c>
      <c r="L21" s="45">
        <f t="shared" si="5"/>
        <v>19119</v>
      </c>
      <c r="M21" s="45">
        <f t="shared" si="5"/>
        <v>17397</v>
      </c>
      <c r="N21" s="45">
        <f t="shared" si="5"/>
        <v>16636</v>
      </c>
      <c r="O21" s="45">
        <f t="shared" si="5"/>
        <v>17802</v>
      </c>
      <c r="P21" s="45">
        <f t="shared" si="5"/>
        <v>22074</v>
      </c>
      <c r="Q21" s="45">
        <f t="shared" si="5"/>
        <v>22761</v>
      </c>
      <c r="R21" s="45">
        <f t="shared" si="5"/>
        <v>20024</v>
      </c>
      <c r="S21" s="45">
        <f t="shared" si="5"/>
        <v>13550</v>
      </c>
      <c r="T21" s="45">
        <f t="shared" si="5"/>
        <v>15301</v>
      </c>
      <c r="U21" s="45">
        <f t="shared" si="5"/>
        <v>1512</v>
      </c>
      <c r="V21" s="46">
        <f>SUM(C21:E21)</f>
        <v>31388</v>
      </c>
      <c r="W21" s="47">
        <f>SUM(F21:O21)</f>
        <v>147413</v>
      </c>
      <c r="X21" s="47">
        <f>SUM(P21:T21)</f>
        <v>93710</v>
      </c>
      <c r="Y21" s="51"/>
    </row>
    <row r="22" spans="1:25" s="6" customFormat="1" ht="3.75" customHeight="1">
      <c r="A22" s="11"/>
      <c r="B22" s="12"/>
      <c r="C22" s="11"/>
      <c r="D22" s="11"/>
      <c r="E22" s="11"/>
      <c r="F22" s="11"/>
      <c r="G22" s="11"/>
      <c r="H22" s="11"/>
      <c r="I22" s="11"/>
      <c r="J22" s="11"/>
      <c r="K22" s="11"/>
      <c r="L22" s="11"/>
      <c r="M22" s="11"/>
      <c r="N22" s="11"/>
      <c r="O22" s="11"/>
      <c r="P22" s="11"/>
      <c r="Q22" s="11"/>
      <c r="R22" s="11"/>
      <c r="S22" s="11"/>
      <c r="T22" s="16"/>
      <c r="U22" s="16"/>
      <c r="V22" s="27"/>
      <c r="W22" s="16"/>
      <c r="X22" s="33"/>
      <c r="Y22" s="51"/>
    </row>
    <row r="23" spans="1:25" s="6" customFormat="1" ht="16.5" customHeight="1">
      <c r="A23" s="42" t="s">
        <v>27</v>
      </c>
      <c r="B23" s="43">
        <f>SUM(B24)</f>
        <v>3322</v>
      </c>
      <c r="C23" s="45">
        <f aca="true" t="shared" si="6" ref="C23:W23">SUM(C24)</f>
        <v>61</v>
      </c>
      <c r="D23" s="45">
        <f t="shared" si="6"/>
        <v>92</v>
      </c>
      <c r="E23" s="45">
        <f t="shared" si="6"/>
        <v>109</v>
      </c>
      <c r="F23" s="45">
        <f t="shared" si="6"/>
        <v>122</v>
      </c>
      <c r="G23" s="45">
        <f t="shared" si="6"/>
        <v>80</v>
      </c>
      <c r="H23" s="45">
        <f t="shared" si="6"/>
        <v>70</v>
      </c>
      <c r="I23" s="45">
        <f t="shared" si="6"/>
        <v>76</v>
      </c>
      <c r="J23" s="45">
        <f t="shared" si="6"/>
        <v>140</v>
      </c>
      <c r="K23" s="45">
        <f t="shared" si="6"/>
        <v>167</v>
      </c>
      <c r="L23" s="45">
        <f t="shared" si="6"/>
        <v>162</v>
      </c>
      <c r="M23" s="45">
        <f t="shared" si="6"/>
        <v>154</v>
      </c>
      <c r="N23" s="45">
        <f t="shared" si="6"/>
        <v>197</v>
      </c>
      <c r="O23" s="45">
        <f t="shared" si="6"/>
        <v>296</v>
      </c>
      <c r="P23" s="45">
        <f t="shared" si="6"/>
        <v>388</v>
      </c>
      <c r="Q23" s="45">
        <f t="shared" si="6"/>
        <v>370</v>
      </c>
      <c r="R23" s="45">
        <f t="shared" si="6"/>
        <v>263</v>
      </c>
      <c r="S23" s="45">
        <f t="shared" si="6"/>
        <v>217</v>
      </c>
      <c r="T23" s="47">
        <f t="shared" si="6"/>
        <v>355</v>
      </c>
      <c r="U23" s="47">
        <f t="shared" si="6"/>
        <v>3</v>
      </c>
      <c r="V23" s="46">
        <f t="shared" si="6"/>
        <v>262</v>
      </c>
      <c r="W23" s="47">
        <f t="shared" si="6"/>
        <v>1464</v>
      </c>
      <c r="X23" s="48">
        <f>SUM(P23:T23)</f>
        <v>1593</v>
      </c>
      <c r="Y23" s="51"/>
    </row>
    <row r="24" spans="1:25" ht="16.5" customHeight="1">
      <c r="A24" s="14" t="s">
        <v>28</v>
      </c>
      <c r="B24" s="15">
        <v>3322</v>
      </c>
      <c r="C24" s="32">
        <v>61</v>
      </c>
      <c r="D24" s="32">
        <v>92</v>
      </c>
      <c r="E24" s="32">
        <v>109</v>
      </c>
      <c r="F24" s="32">
        <v>122</v>
      </c>
      <c r="G24" s="32">
        <v>80</v>
      </c>
      <c r="H24" s="32">
        <v>70</v>
      </c>
      <c r="I24" s="32">
        <v>76</v>
      </c>
      <c r="J24" s="32">
        <v>140</v>
      </c>
      <c r="K24" s="32">
        <v>167</v>
      </c>
      <c r="L24" s="32">
        <v>162</v>
      </c>
      <c r="M24" s="32">
        <v>154</v>
      </c>
      <c r="N24" s="32">
        <v>197</v>
      </c>
      <c r="O24" s="32">
        <v>296</v>
      </c>
      <c r="P24" s="32">
        <v>388</v>
      </c>
      <c r="Q24" s="32">
        <v>370</v>
      </c>
      <c r="R24" s="32">
        <v>263</v>
      </c>
      <c r="S24" s="32">
        <v>217</v>
      </c>
      <c r="T24" s="32">
        <v>355</v>
      </c>
      <c r="U24" s="32">
        <v>3</v>
      </c>
      <c r="V24" s="34">
        <f>C24+D24+E24</f>
        <v>262</v>
      </c>
      <c r="W24" s="32">
        <f>F24+G24+H24+I24+J24+K24+L24+M24+N24+O24</f>
        <v>1464</v>
      </c>
      <c r="X24" s="37">
        <f>P24+Q24+R24+S24+T24</f>
        <v>1593</v>
      </c>
      <c r="Y24" s="51"/>
    </row>
    <row r="25" spans="1:25" s="6" customFormat="1" ht="16.5" customHeight="1">
      <c r="A25" s="49" t="s">
        <v>29</v>
      </c>
      <c r="B25" s="45">
        <f>SUM(B26:B29)</f>
        <v>76310</v>
      </c>
      <c r="C25" s="45">
        <f aca="true" t="shared" si="7" ref="C25:X25">SUM(C26:C29)</f>
        <v>2812</v>
      </c>
      <c r="D25" s="45">
        <f t="shared" si="7"/>
        <v>3079</v>
      </c>
      <c r="E25" s="45">
        <f t="shared" si="7"/>
        <v>3299</v>
      </c>
      <c r="F25" s="45">
        <f t="shared" si="7"/>
        <v>3431</v>
      </c>
      <c r="G25" s="45">
        <f t="shared" si="7"/>
        <v>3444</v>
      </c>
      <c r="H25" s="45">
        <f t="shared" si="7"/>
        <v>2917</v>
      </c>
      <c r="I25" s="45">
        <f t="shared" si="7"/>
        <v>3427</v>
      </c>
      <c r="J25" s="45">
        <f t="shared" si="7"/>
        <v>4025</v>
      </c>
      <c r="K25" s="45">
        <f t="shared" si="7"/>
        <v>4903</v>
      </c>
      <c r="L25" s="45">
        <f t="shared" si="7"/>
        <v>5542</v>
      </c>
      <c r="M25" s="45">
        <f t="shared" si="7"/>
        <v>4963</v>
      </c>
      <c r="N25" s="45">
        <f t="shared" si="7"/>
        <v>4385</v>
      </c>
      <c r="O25" s="45">
        <f t="shared" si="7"/>
        <v>4480</v>
      </c>
      <c r="P25" s="45">
        <f t="shared" si="7"/>
        <v>5645</v>
      </c>
      <c r="Q25" s="45">
        <f t="shared" si="7"/>
        <v>6440</v>
      </c>
      <c r="R25" s="45">
        <f t="shared" si="7"/>
        <v>5828</v>
      </c>
      <c r="S25" s="45">
        <f t="shared" si="7"/>
        <v>3623</v>
      </c>
      <c r="T25" s="45">
        <f t="shared" si="7"/>
        <v>3694</v>
      </c>
      <c r="U25" s="45">
        <f t="shared" si="7"/>
        <v>373</v>
      </c>
      <c r="V25" s="43">
        <f t="shared" si="7"/>
        <v>9190</v>
      </c>
      <c r="W25" s="45">
        <f t="shared" si="7"/>
        <v>41517</v>
      </c>
      <c r="X25" s="48">
        <f t="shared" si="7"/>
        <v>25230</v>
      </c>
      <c r="Y25" s="51"/>
    </row>
    <row r="26" spans="1:25" ht="16.5" customHeight="1">
      <c r="A26" s="14" t="s">
        <v>30</v>
      </c>
      <c r="B26" s="15">
        <v>18264</v>
      </c>
      <c r="C26" s="32">
        <v>529</v>
      </c>
      <c r="D26" s="32">
        <v>615</v>
      </c>
      <c r="E26" s="32">
        <v>731</v>
      </c>
      <c r="F26" s="32">
        <v>799</v>
      </c>
      <c r="G26" s="32">
        <v>742</v>
      </c>
      <c r="H26" s="32">
        <v>569</v>
      </c>
      <c r="I26" s="32">
        <v>649</v>
      </c>
      <c r="J26" s="32">
        <v>773</v>
      </c>
      <c r="K26" s="32">
        <v>1064</v>
      </c>
      <c r="L26" s="32">
        <v>1271</v>
      </c>
      <c r="M26" s="32">
        <v>1181</v>
      </c>
      <c r="N26" s="32">
        <v>1068</v>
      </c>
      <c r="O26" s="32">
        <v>1165</v>
      </c>
      <c r="P26" s="32">
        <v>1497</v>
      </c>
      <c r="Q26" s="32">
        <v>1845</v>
      </c>
      <c r="R26" s="32">
        <v>1695</v>
      </c>
      <c r="S26" s="32">
        <v>999</v>
      </c>
      <c r="T26" s="32">
        <v>955</v>
      </c>
      <c r="U26" s="32">
        <v>117</v>
      </c>
      <c r="V26" s="34">
        <f>C26+D26+E26</f>
        <v>1875</v>
      </c>
      <c r="W26" s="32">
        <f>F26+G26+H26+I26+J26+K26+L26+M26+N26+O26</f>
        <v>9281</v>
      </c>
      <c r="X26" s="32">
        <f>P26+Q26+R26+S26+T26</f>
        <v>6991</v>
      </c>
      <c r="Y26" s="51"/>
    </row>
    <row r="27" spans="1:25" ht="16.5" customHeight="1">
      <c r="A27" s="14" t="s">
        <v>31</v>
      </c>
      <c r="B27" s="15">
        <v>23315</v>
      </c>
      <c r="C27" s="32">
        <v>910</v>
      </c>
      <c r="D27" s="32">
        <v>942</v>
      </c>
      <c r="E27" s="32">
        <v>1001</v>
      </c>
      <c r="F27" s="32">
        <v>1115</v>
      </c>
      <c r="G27" s="32">
        <v>1130</v>
      </c>
      <c r="H27" s="32">
        <v>933</v>
      </c>
      <c r="I27" s="32">
        <v>1096</v>
      </c>
      <c r="J27" s="32">
        <v>1224</v>
      </c>
      <c r="K27" s="32">
        <v>1529</v>
      </c>
      <c r="L27" s="32">
        <v>1791</v>
      </c>
      <c r="M27" s="32">
        <v>1500</v>
      </c>
      <c r="N27" s="32">
        <v>1326</v>
      </c>
      <c r="O27" s="32">
        <v>1267</v>
      </c>
      <c r="P27" s="32">
        <v>1657</v>
      </c>
      <c r="Q27" s="32">
        <v>1806</v>
      </c>
      <c r="R27" s="32">
        <v>1685</v>
      </c>
      <c r="S27" s="32">
        <v>1076</v>
      </c>
      <c r="T27" s="32">
        <v>1229</v>
      </c>
      <c r="U27" s="32">
        <v>98</v>
      </c>
      <c r="V27" s="34">
        <f>C27+D27+E27</f>
        <v>2853</v>
      </c>
      <c r="W27" s="32">
        <f>F27+G27+H27+I27+J27+K27+L27+M27+N27+O27</f>
        <v>12911</v>
      </c>
      <c r="X27" s="32">
        <f>P27+Q27+R27+S27+T27</f>
        <v>7453</v>
      </c>
      <c r="Y27" s="51"/>
    </row>
    <row r="28" spans="1:25" ht="16.5" customHeight="1">
      <c r="A28" s="14" t="s">
        <v>32</v>
      </c>
      <c r="B28" s="15">
        <v>27424</v>
      </c>
      <c r="C28" s="32">
        <v>1165</v>
      </c>
      <c r="D28" s="32">
        <v>1310</v>
      </c>
      <c r="E28" s="32">
        <v>1335</v>
      </c>
      <c r="F28" s="32">
        <v>1267</v>
      </c>
      <c r="G28" s="32">
        <v>1192</v>
      </c>
      <c r="H28" s="32">
        <v>1075</v>
      </c>
      <c r="I28" s="32">
        <v>1310</v>
      </c>
      <c r="J28" s="32">
        <v>1637</v>
      </c>
      <c r="K28" s="32">
        <v>1879</v>
      </c>
      <c r="L28" s="32">
        <v>2031</v>
      </c>
      <c r="M28" s="32">
        <v>1836</v>
      </c>
      <c r="N28" s="32">
        <v>1518</v>
      </c>
      <c r="O28" s="32">
        <v>1505</v>
      </c>
      <c r="P28" s="32">
        <v>1862</v>
      </c>
      <c r="Q28" s="32">
        <v>2139</v>
      </c>
      <c r="R28" s="32">
        <v>1940</v>
      </c>
      <c r="S28" s="32">
        <v>1259</v>
      </c>
      <c r="T28" s="32">
        <v>1118</v>
      </c>
      <c r="U28" s="32">
        <v>46</v>
      </c>
      <c r="V28" s="34">
        <f>C28+D28+E28</f>
        <v>3810</v>
      </c>
      <c r="W28" s="32">
        <f>F28+G28+H28+I28+J28+K28+L28+M28+N28+O28</f>
        <v>15250</v>
      </c>
      <c r="X28" s="32">
        <f>P28+Q28+R28+S28+T28</f>
        <v>8318</v>
      </c>
      <c r="Y28" s="51"/>
    </row>
    <row r="29" spans="1:25" ht="16.5" customHeight="1">
      <c r="A29" s="14" t="s">
        <v>33</v>
      </c>
      <c r="B29" s="15">
        <v>7307</v>
      </c>
      <c r="C29" s="32">
        <v>208</v>
      </c>
      <c r="D29" s="32">
        <v>212</v>
      </c>
      <c r="E29" s="32">
        <v>232</v>
      </c>
      <c r="F29" s="32">
        <v>250</v>
      </c>
      <c r="G29" s="32">
        <v>380</v>
      </c>
      <c r="H29" s="32">
        <v>340</v>
      </c>
      <c r="I29" s="32">
        <v>372</v>
      </c>
      <c r="J29" s="32">
        <v>391</v>
      </c>
      <c r="K29" s="32">
        <v>431</v>
      </c>
      <c r="L29" s="32">
        <v>449</v>
      </c>
      <c r="M29" s="32">
        <v>446</v>
      </c>
      <c r="N29" s="32">
        <v>473</v>
      </c>
      <c r="O29" s="32">
        <v>543</v>
      </c>
      <c r="P29" s="32">
        <v>629</v>
      </c>
      <c r="Q29" s="32">
        <v>650</v>
      </c>
      <c r="R29" s="32">
        <v>508</v>
      </c>
      <c r="S29" s="32">
        <v>289</v>
      </c>
      <c r="T29" s="32">
        <v>392</v>
      </c>
      <c r="U29" s="32">
        <v>112</v>
      </c>
      <c r="V29" s="34">
        <f>C29+D29+E29</f>
        <v>652</v>
      </c>
      <c r="W29" s="32">
        <f>F29+G29+H29+I29+J29+K29+L29+M29+N29+O29</f>
        <v>4075</v>
      </c>
      <c r="X29" s="32">
        <f>P29+Q29+R29+S29+T29</f>
        <v>2468</v>
      </c>
      <c r="Y29" s="51"/>
    </row>
    <row r="30" spans="1:25" s="6" customFormat="1" ht="16.5" customHeight="1">
      <c r="A30" s="42" t="s">
        <v>34</v>
      </c>
      <c r="B30" s="43">
        <f>SUM(B31:B33)</f>
        <v>46074</v>
      </c>
      <c r="C30" s="45">
        <f aca="true" t="shared" si="8" ref="C30:X30">SUM(C31:C33)</f>
        <v>1620</v>
      </c>
      <c r="D30" s="45">
        <f t="shared" si="8"/>
        <v>1803</v>
      </c>
      <c r="E30" s="45">
        <f t="shared" si="8"/>
        <v>1981</v>
      </c>
      <c r="F30" s="45">
        <f t="shared" si="8"/>
        <v>2164</v>
      </c>
      <c r="G30" s="45">
        <f t="shared" si="8"/>
        <v>2152</v>
      </c>
      <c r="H30" s="45">
        <f t="shared" si="8"/>
        <v>2035</v>
      </c>
      <c r="I30" s="45">
        <f t="shared" si="8"/>
        <v>2178</v>
      </c>
      <c r="J30" s="45">
        <f t="shared" si="8"/>
        <v>2271</v>
      </c>
      <c r="K30" s="45">
        <f t="shared" si="8"/>
        <v>2944</v>
      </c>
      <c r="L30" s="45">
        <f t="shared" si="8"/>
        <v>3252</v>
      </c>
      <c r="M30" s="45">
        <f t="shared" si="8"/>
        <v>2892</v>
      </c>
      <c r="N30" s="45">
        <f t="shared" si="8"/>
        <v>2720</v>
      </c>
      <c r="O30" s="45">
        <f t="shared" si="8"/>
        <v>2835</v>
      </c>
      <c r="P30" s="45">
        <f t="shared" si="8"/>
        <v>3640</v>
      </c>
      <c r="Q30" s="45">
        <f t="shared" si="8"/>
        <v>3615</v>
      </c>
      <c r="R30" s="45">
        <f t="shared" si="8"/>
        <v>3381</v>
      </c>
      <c r="S30" s="45">
        <f t="shared" si="8"/>
        <v>2159</v>
      </c>
      <c r="T30" s="45">
        <f t="shared" si="8"/>
        <v>2156</v>
      </c>
      <c r="U30" s="45">
        <f t="shared" si="8"/>
        <v>276</v>
      </c>
      <c r="V30" s="43">
        <f>SUM(V31:V33)</f>
        <v>5404</v>
      </c>
      <c r="W30" s="45">
        <f t="shared" si="8"/>
        <v>25443</v>
      </c>
      <c r="X30" s="48">
        <f t="shared" si="8"/>
        <v>14951</v>
      </c>
      <c r="Y30" s="51"/>
    </row>
    <row r="31" spans="1:25" ht="16.5" customHeight="1">
      <c r="A31" s="14" t="s">
        <v>35</v>
      </c>
      <c r="B31" s="15">
        <v>8442</v>
      </c>
      <c r="C31" s="32">
        <v>287</v>
      </c>
      <c r="D31" s="32">
        <v>332</v>
      </c>
      <c r="E31" s="32">
        <v>366</v>
      </c>
      <c r="F31" s="32">
        <v>380</v>
      </c>
      <c r="G31" s="32">
        <v>402</v>
      </c>
      <c r="H31" s="32">
        <v>349</v>
      </c>
      <c r="I31" s="32">
        <v>354</v>
      </c>
      <c r="J31" s="32">
        <v>427</v>
      </c>
      <c r="K31" s="32">
        <v>561</v>
      </c>
      <c r="L31" s="32">
        <v>601</v>
      </c>
      <c r="M31" s="32">
        <v>486</v>
      </c>
      <c r="N31" s="32">
        <v>439</v>
      </c>
      <c r="O31" s="32">
        <v>502</v>
      </c>
      <c r="P31" s="32">
        <v>698</v>
      </c>
      <c r="Q31" s="32">
        <v>711</v>
      </c>
      <c r="R31" s="32">
        <v>656</v>
      </c>
      <c r="S31" s="32">
        <v>384</v>
      </c>
      <c r="T31" s="32">
        <v>375</v>
      </c>
      <c r="U31" s="32">
        <v>132</v>
      </c>
      <c r="V31" s="34">
        <f>C31+D31+E31</f>
        <v>985</v>
      </c>
      <c r="W31" s="32">
        <f>F31+G31+H31+I31+J31+K31+L31+M31+N31+O31</f>
        <v>4501</v>
      </c>
      <c r="X31" s="32">
        <f>P31+Q31+R31+S31+T31</f>
        <v>2824</v>
      </c>
      <c r="Y31" s="51"/>
    </row>
    <row r="32" spans="1:25" ht="16.5" customHeight="1">
      <c r="A32" s="14" t="s">
        <v>36</v>
      </c>
      <c r="B32" s="15">
        <v>6604</v>
      </c>
      <c r="C32" s="32">
        <v>189</v>
      </c>
      <c r="D32" s="32">
        <v>238</v>
      </c>
      <c r="E32" s="32">
        <v>245</v>
      </c>
      <c r="F32" s="32">
        <v>261</v>
      </c>
      <c r="G32" s="32">
        <v>296</v>
      </c>
      <c r="H32" s="32">
        <v>292</v>
      </c>
      <c r="I32" s="32">
        <v>267</v>
      </c>
      <c r="J32" s="32">
        <v>289</v>
      </c>
      <c r="K32" s="32">
        <v>367</v>
      </c>
      <c r="L32" s="32">
        <v>483</v>
      </c>
      <c r="M32" s="32">
        <v>443</v>
      </c>
      <c r="N32" s="32">
        <v>441</v>
      </c>
      <c r="O32" s="32">
        <v>424</v>
      </c>
      <c r="P32" s="32">
        <v>531</v>
      </c>
      <c r="Q32" s="32">
        <v>552</v>
      </c>
      <c r="R32" s="32">
        <v>572</v>
      </c>
      <c r="S32" s="32">
        <v>365</v>
      </c>
      <c r="T32" s="32">
        <v>332</v>
      </c>
      <c r="U32" s="32">
        <v>17</v>
      </c>
      <c r="V32" s="34">
        <f>C32+D32+E32</f>
        <v>672</v>
      </c>
      <c r="W32" s="32">
        <f>F32+G32+H32+I32+J32+K32+L32+M32+N32+O32</f>
        <v>3563</v>
      </c>
      <c r="X32" s="32">
        <f>P32+Q32+R32+S32+T32</f>
        <v>2352</v>
      </c>
      <c r="Y32" s="51"/>
    </row>
    <row r="33" spans="1:25" ht="16.5" customHeight="1">
      <c r="A33" s="14" t="s">
        <v>37</v>
      </c>
      <c r="B33" s="15">
        <v>31028</v>
      </c>
      <c r="C33" s="32">
        <v>1144</v>
      </c>
      <c r="D33" s="32">
        <v>1233</v>
      </c>
      <c r="E33" s="32">
        <v>1370</v>
      </c>
      <c r="F33" s="32">
        <v>1523</v>
      </c>
      <c r="G33" s="32">
        <v>1454</v>
      </c>
      <c r="H33" s="32">
        <v>1394</v>
      </c>
      <c r="I33" s="32">
        <v>1557</v>
      </c>
      <c r="J33" s="32">
        <v>1555</v>
      </c>
      <c r="K33" s="32">
        <v>2016</v>
      </c>
      <c r="L33" s="32">
        <v>2168</v>
      </c>
      <c r="M33" s="32">
        <v>1963</v>
      </c>
      <c r="N33" s="32">
        <v>1840</v>
      </c>
      <c r="O33" s="32">
        <v>1909</v>
      </c>
      <c r="P33" s="32">
        <v>2411</v>
      </c>
      <c r="Q33" s="32">
        <v>2352</v>
      </c>
      <c r="R33" s="32">
        <v>2153</v>
      </c>
      <c r="S33" s="32">
        <v>1410</v>
      </c>
      <c r="T33" s="32">
        <v>1449</v>
      </c>
      <c r="U33" s="32">
        <v>127</v>
      </c>
      <c r="V33" s="34">
        <f>C33+D33+E33</f>
        <v>3747</v>
      </c>
      <c r="W33" s="32">
        <f>F33+G33+H33+I33+J33+K33+L33+M33+N33+O33</f>
        <v>17379</v>
      </c>
      <c r="X33" s="32">
        <f>P33+Q33+R33+S33+T33</f>
        <v>9775</v>
      </c>
      <c r="Y33" s="51"/>
    </row>
    <row r="34" spans="1:25" s="6" customFormat="1" ht="16.5" customHeight="1">
      <c r="A34" s="42" t="s">
        <v>38</v>
      </c>
      <c r="B34" s="43">
        <f aca="true" t="shared" si="9" ref="B34:X34">SUM(B35:B36)</f>
        <v>2924</v>
      </c>
      <c r="C34" s="44">
        <f t="shared" si="9"/>
        <v>36</v>
      </c>
      <c r="D34" s="44">
        <f t="shared" si="9"/>
        <v>55</v>
      </c>
      <c r="E34" s="44">
        <f t="shared" si="9"/>
        <v>50</v>
      </c>
      <c r="F34" s="44">
        <f t="shared" si="9"/>
        <v>67</v>
      </c>
      <c r="G34" s="44">
        <f t="shared" si="9"/>
        <v>66</v>
      </c>
      <c r="H34" s="44">
        <f t="shared" si="9"/>
        <v>56</v>
      </c>
      <c r="I34" s="44">
        <f t="shared" si="9"/>
        <v>70</v>
      </c>
      <c r="J34" s="44">
        <f t="shared" si="9"/>
        <v>80</v>
      </c>
      <c r="K34" s="44">
        <f t="shared" si="9"/>
        <v>109</v>
      </c>
      <c r="L34" s="44">
        <f t="shared" si="9"/>
        <v>120</v>
      </c>
      <c r="M34" s="44">
        <f t="shared" si="9"/>
        <v>136</v>
      </c>
      <c r="N34" s="44">
        <f t="shared" si="9"/>
        <v>191</v>
      </c>
      <c r="O34" s="44">
        <f t="shared" si="9"/>
        <v>288</v>
      </c>
      <c r="P34" s="44">
        <f t="shared" si="9"/>
        <v>319</v>
      </c>
      <c r="Q34" s="44">
        <f t="shared" si="9"/>
        <v>307</v>
      </c>
      <c r="R34" s="44">
        <f t="shared" si="9"/>
        <v>271</v>
      </c>
      <c r="S34" s="44">
        <f t="shared" si="9"/>
        <v>293</v>
      </c>
      <c r="T34" s="44">
        <f t="shared" si="9"/>
        <v>402</v>
      </c>
      <c r="U34" s="44">
        <f t="shared" si="9"/>
        <v>8</v>
      </c>
      <c r="V34" s="43">
        <f t="shared" si="9"/>
        <v>141</v>
      </c>
      <c r="W34" s="44">
        <f t="shared" si="9"/>
        <v>1183</v>
      </c>
      <c r="X34" s="44">
        <f t="shared" si="9"/>
        <v>1592</v>
      </c>
      <c r="Y34" s="51"/>
    </row>
    <row r="35" spans="1:25" ht="16.5" customHeight="1">
      <c r="A35" s="14" t="s">
        <v>39</v>
      </c>
      <c r="B35" s="15">
        <v>1396</v>
      </c>
      <c r="C35" s="32">
        <v>23</v>
      </c>
      <c r="D35" s="32">
        <v>42</v>
      </c>
      <c r="E35" s="32">
        <v>27</v>
      </c>
      <c r="F35" s="32">
        <v>30</v>
      </c>
      <c r="G35" s="32">
        <v>31</v>
      </c>
      <c r="H35" s="32">
        <v>26</v>
      </c>
      <c r="I35" s="32">
        <v>49</v>
      </c>
      <c r="J35" s="32">
        <v>46</v>
      </c>
      <c r="K35" s="32">
        <v>62</v>
      </c>
      <c r="L35" s="32">
        <v>62</v>
      </c>
      <c r="M35" s="32">
        <v>64</v>
      </c>
      <c r="N35" s="32">
        <v>98</v>
      </c>
      <c r="O35" s="32">
        <v>144</v>
      </c>
      <c r="P35" s="32">
        <v>158</v>
      </c>
      <c r="Q35" s="32">
        <v>142</v>
      </c>
      <c r="R35" s="32">
        <v>121</v>
      </c>
      <c r="S35" s="32">
        <v>99</v>
      </c>
      <c r="T35" s="32">
        <v>165</v>
      </c>
      <c r="U35" s="32">
        <v>7</v>
      </c>
      <c r="V35" s="34">
        <f>C35+D35+E35</f>
        <v>92</v>
      </c>
      <c r="W35" s="32">
        <f>F35+G35+H35+I35+J35+K35+L35+M35+N35+O35</f>
        <v>612</v>
      </c>
      <c r="X35" s="38">
        <f>P35+Q35+R35+S35+T35</f>
        <v>685</v>
      </c>
      <c r="Y35" s="51"/>
    </row>
    <row r="36" spans="1:25" ht="16.5" customHeight="1">
      <c r="A36" s="14" t="s">
        <v>40</v>
      </c>
      <c r="B36" s="15">
        <v>1528</v>
      </c>
      <c r="C36" s="32">
        <v>13</v>
      </c>
      <c r="D36" s="32">
        <v>13</v>
      </c>
      <c r="E36" s="32">
        <v>23</v>
      </c>
      <c r="F36" s="32">
        <v>37</v>
      </c>
      <c r="G36" s="32">
        <v>35</v>
      </c>
      <c r="H36" s="32">
        <v>30</v>
      </c>
      <c r="I36" s="32">
        <v>21</v>
      </c>
      <c r="J36" s="32">
        <v>34</v>
      </c>
      <c r="K36" s="32">
        <v>47</v>
      </c>
      <c r="L36" s="32">
        <v>58</v>
      </c>
      <c r="M36" s="32">
        <v>72</v>
      </c>
      <c r="N36" s="32">
        <v>93</v>
      </c>
      <c r="O36" s="32">
        <v>144</v>
      </c>
      <c r="P36" s="32">
        <v>161</v>
      </c>
      <c r="Q36" s="32">
        <v>165</v>
      </c>
      <c r="R36" s="32">
        <v>150</v>
      </c>
      <c r="S36" s="32">
        <v>194</v>
      </c>
      <c r="T36" s="32">
        <v>237</v>
      </c>
      <c r="U36" s="32">
        <v>1</v>
      </c>
      <c r="V36" s="34">
        <f>C36+D36+E36</f>
        <v>49</v>
      </c>
      <c r="W36" s="32">
        <f>F36+G36+H36+I36+J36+K36+L36+M36+N36+O36</f>
        <v>571</v>
      </c>
      <c r="X36" s="32">
        <f>P36+Q36+R36+S36+T36</f>
        <v>907</v>
      </c>
      <c r="Y36" s="51"/>
    </row>
    <row r="37" spans="1:25" s="6" customFormat="1" ht="16.5" customHeight="1">
      <c r="A37" s="42" t="s">
        <v>41</v>
      </c>
      <c r="B37" s="43">
        <f>SUM(B38:B39)</f>
        <v>12132</v>
      </c>
      <c r="C37" s="45">
        <f aca="true" t="shared" si="10" ref="C37:X37">SUM(C38:C39)</f>
        <v>328</v>
      </c>
      <c r="D37" s="45">
        <f t="shared" si="10"/>
        <v>427</v>
      </c>
      <c r="E37" s="45">
        <f t="shared" si="10"/>
        <v>454</v>
      </c>
      <c r="F37" s="45">
        <f t="shared" si="10"/>
        <v>455</v>
      </c>
      <c r="G37" s="45">
        <f t="shared" si="10"/>
        <v>456</v>
      </c>
      <c r="H37" s="45">
        <f t="shared" si="10"/>
        <v>386</v>
      </c>
      <c r="I37" s="45">
        <f t="shared" si="10"/>
        <v>415</v>
      </c>
      <c r="J37" s="45">
        <f t="shared" si="10"/>
        <v>533</v>
      </c>
      <c r="K37" s="45">
        <f t="shared" si="10"/>
        <v>646</v>
      </c>
      <c r="L37" s="45">
        <f t="shared" si="10"/>
        <v>743</v>
      </c>
      <c r="M37" s="45">
        <f t="shared" si="10"/>
        <v>688</v>
      </c>
      <c r="N37" s="45">
        <f t="shared" si="10"/>
        <v>806</v>
      </c>
      <c r="O37" s="45">
        <f t="shared" si="10"/>
        <v>938</v>
      </c>
      <c r="P37" s="45">
        <f t="shared" si="10"/>
        <v>1114</v>
      </c>
      <c r="Q37" s="45">
        <f t="shared" si="10"/>
        <v>1134</v>
      </c>
      <c r="R37" s="45">
        <f t="shared" si="10"/>
        <v>924</v>
      </c>
      <c r="S37" s="45">
        <f t="shared" si="10"/>
        <v>713</v>
      </c>
      <c r="T37" s="45">
        <f t="shared" si="10"/>
        <v>961</v>
      </c>
      <c r="U37" s="45">
        <f t="shared" si="10"/>
        <v>11</v>
      </c>
      <c r="V37" s="43">
        <f t="shared" si="10"/>
        <v>1209</v>
      </c>
      <c r="W37" s="44">
        <f t="shared" si="10"/>
        <v>6066</v>
      </c>
      <c r="X37" s="44">
        <f t="shared" si="10"/>
        <v>4846</v>
      </c>
      <c r="Y37" s="51"/>
    </row>
    <row r="38" spans="1:25" ht="16.5" customHeight="1">
      <c r="A38" s="14" t="s">
        <v>42</v>
      </c>
      <c r="B38" s="15">
        <v>6808</v>
      </c>
      <c r="C38" s="32">
        <v>157</v>
      </c>
      <c r="D38" s="32">
        <v>226</v>
      </c>
      <c r="E38" s="32">
        <v>260</v>
      </c>
      <c r="F38" s="32">
        <v>266</v>
      </c>
      <c r="G38" s="32">
        <v>234</v>
      </c>
      <c r="H38" s="32">
        <v>218</v>
      </c>
      <c r="I38" s="32">
        <v>207</v>
      </c>
      <c r="J38" s="32">
        <v>299</v>
      </c>
      <c r="K38" s="32">
        <v>375</v>
      </c>
      <c r="L38" s="32">
        <v>429</v>
      </c>
      <c r="M38" s="32">
        <v>404</v>
      </c>
      <c r="N38" s="32">
        <v>456</v>
      </c>
      <c r="O38" s="32">
        <v>533</v>
      </c>
      <c r="P38" s="32">
        <v>598</v>
      </c>
      <c r="Q38" s="32">
        <v>641</v>
      </c>
      <c r="R38" s="32">
        <v>535</v>
      </c>
      <c r="S38" s="32">
        <v>404</v>
      </c>
      <c r="T38" s="32">
        <v>558</v>
      </c>
      <c r="U38" s="32">
        <v>8</v>
      </c>
      <c r="V38" s="34">
        <f>C38+D38+E38</f>
        <v>643</v>
      </c>
      <c r="W38" s="32">
        <f>F38+G38+H38+I38+J38+K38+L38+M38+N38+O38</f>
        <v>3421</v>
      </c>
      <c r="X38" s="32">
        <f>P38+Q38+R38+S38+T38</f>
        <v>2736</v>
      </c>
      <c r="Y38" s="51"/>
    </row>
    <row r="39" spans="1:25" ht="16.5" customHeight="1">
      <c r="A39" s="14" t="s">
        <v>43</v>
      </c>
      <c r="B39" s="15">
        <v>5324</v>
      </c>
      <c r="C39" s="32">
        <v>171</v>
      </c>
      <c r="D39" s="32">
        <v>201</v>
      </c>
      <c r="E39" s="32">
        <v>194</v>
      </c>
      <c r="F39" s="32">
        <v>189</v>
      </c>
      <c r="G39" s="32">
        <v>222</v>
      </c>
      <c r="H39" s="32">
        <v>168</v>
      </c>
      <c r="I39" s="32">
        <v>208</v>
      </c>
      <c r="J39" s="32">
        <v>234</v>
      </c>
      <c r="K39" s="32">
        <v>271</v>
      </c>
      <c r="L39" s="32">
        <v>314</v>
      </c>
      <c r="M39" s="32">
        <v>284</v>
      </c>
      <c r="N39" s="32">
        <v>350</v>
      </c>
      <c r="O39" s="32">
        <v>405</v>
      </c>
      <c r="P39" s="32">
        <v>516</v>
      </c>
      <c r="Q39" s="32">
        <v>493</v>
      </c>
      <c r="R39" s="32">
        <v>389</v>
      </c>
      <c r="S39" s="32">
        <v>309</v>
      </c>
      <c r="T39" s="32">
        <v>403</v>
      </c>
      <c r="U39" s="32">
        <v>3</v>
      </c>
      <c r="V39" s="34">
        <f>C39+D39+E39</f>
        <v>566</v>
      </c>
      <c r="W39" s="32">
        <f>F39+G39+H39+I39+J39+K39+L39+M39+N39+O39</f>
        <v>2645</v>
      </c>
      <c r="X39" s="32">
        <f>P39+Q39+R39+S39+T39</f>
        <v>2110</v>
      </c>
      <c r="Y39" s="51"/>
    </row>
    <row r="40" spans="1:25" s="6" customFormat="1" ht="16.5" customHeight="1">
      <c r="A40" s="42" t="s">
        <v>74</v>
      </c>
      <c r="B40" s="43">
        <f>SUM(B41:B44)</f>
        <v>95876</v>
      </c>
      <c r="C40" s="44">
        <f aca="true" t="shared" si="11" ref="C40:X40">SUM(C41:C44)</f>
        <v>3797</v>
      </c>
      <c r="D40" s="44">
        <f t="shared" si="11"/>
        <v>4054</v>
      </c>
      <c r="E40" s="44">
        <f t="shared" si="11"/>
        <v>4283</v>
      </c>
      <c r="F40" s="44">
        <f t="shared" si="11"/>
        <v>4787</v>
      </c>
      <c r="G40" s="44">
        <f t="shared" si="11"/>
        <v>4461</v>
      </c>
      <c r="H40" s="44">
        <f t="shared" si="11"/>
        <v>3538</v>
      </c>
      <c r="I40" s="44">
        <f t="shared" si="11"/>
        <v>4395</v>
      </c>
      <c r="J40" s="44">
        <f t="shared" si="11"/>
        <v>5221</v>
      </c>
      <c r="K40" s="44">
        <f t="shared" si="11"/>
        <v>5843</v>
      </c>
      <c r="L40" s="44">
        <f t="shared" si="11"/>
        <v>7123</v>
      </c>
      <c r="M40" s="44">
        <f t="shared" si="11"/>
        <v>6339</v>
      </c>
      <c r="N40" s="44">
        <f t="shared" si="11"/>
        <v>5792</v>
      </c>
      <c r="O40" s="44">
        <f t="shared" si="11"/>
        <v>5915</v>
      </c>
      <c r="P40" s="44">
        <f t="shared" si="11"/>
        <v>7114</v>
      </c>
      <c r="Q40" s="44">
        <f t="shared" si="11"/>
        <v>7594</v>
      </c>
      <c r="R40" s="44">
        <f t="shared" si="11"/>
        <v>6314</v>
      </c>
      <c r="S40" s="44">
        <f t="shared" si="11"/>
        <v>3970</v>
      </c>
      <c r="T40" s="44">
        <f t="shared" si="11"/>
        <v>4559</v>
      </c>
      <c r="U40" s="44">
        <f t="shared" si="11"/>
        <v>777</v>
      </c>
      <c r="V40" s="43">
        <f t="shared" si="11"/>
        <v>12134</v>
      </c>
      <c r="W40" s="44">
        <f t="shared" si="11"/>
        <v>53414</v>
      </c>
      <c r="X40" s="44">
        <f t="shared" si="11"/>
        <v>29551</v>
      </c>
      <c r="Y40" s="51"/>
    </row>
    <row r="41" spans="1:25" ht="16.5" customHeight="1">
      <c r="A41" s="14" t="s">
        <v>44</v>
      </c>
      <c r="B41" s="15">
        <v>21318</v>
      </c>
      <c r="C41" s="32">
        <v>585</v>
      </c>
      <c r="D41" s="32">
        <v>599</v>
      </c>
      <c r="E41" s="32">
        <v>811</v>
      </c>
      <c r="F41" s="32">
        <v>1068</v>
      </c>
      <c r="G41" s="32">
        <v>979</v>
      </c>
      <c r="H41" s="32">
        <v>693</v>
      </c>
      <c r="I41" s="32">
        <v>751</v>
      </c>
      <c r="J41" s="32">
        <v>816</v>
      </c>
      <c r="K41" s="32">
        <v>1093</v>
      </c>
      <c r="L41" s="32">
        <v>1578</v>
      </c>
      <c r="M41" s="32">
        <v>1413</v>
      </c>
      <c r="N41" s="32">
        <v>1341</v>
      </c>
      <c r="O41" s="32">
        <v>1314</v>
      </c>
      <c r="P41" s="32">
        <v>1713</v>
      </c>
      <c r="Q41" s="32">
        <v>1910</v>
      </c>
      <c r="R41" s="32">
        <v>1618</v>
      </c>
      <c r="S41" s="32">
        <v>966</v>
      </c>
      <c r="T41" s="32">
        <v>1471</v>
      </c>
      <c r="U41" s="32">
        <v>599</v>
      </c>
      <c r="V41" s="34">
        <f>C41+D41+E41</f>
        <v>1995</v>
      </c>
      <c r="W41" s="32">
        <f>F41+G41+H41+I41+J41+K41+L41+M41+N41+O41</f>
        <v>11046</v>
      </c>
      <c r="X41" s="32">
        <f>P41+Q41+R41+S41+T41</f>
        <v>7678</v>
      </c>
      <c r="Y41" s="51"/>
    </row>
    <row r="42" spans="1:25" ht="16.5" customHeight="1">
      <c r="A42" s="14" t="s">
        <v>45</v>
      </c>
      <c r="B42" s="15">
        <v>23714</v>
      </c>
      <c r="C42" s="32">
        <v>1243</v>
      </c>
      <c r="D42" s="32">
        <v>1215</v>
      </c>
      <c r="E42" s="32">
        <v>971</v>
      </c>
      <c r="F42" s="32">
        <v>1011</v>
      </c>
      <c r="G42" s="32">
        <v>1047</v>
      </c>
      <c r="H42" s="32">
        <v>1062</v>
      </c>
      <c r="I42" s="32">
        <v>1407</v>
      </c>
      <c r="J42" s="32">
        <v>1646</v>
      </c>
      <c r="K42" s="32">
        <v>1569</v>
      </c>
      <c r="L42" s="32">
        <v>1749</v>
      </c>
      <c r="M42" s="32">
        <v>1411</v>
      </c>
      <c r="N42" s="32">
        <v>1298</v>
      </c>
      <c r="O42" s="32">
        <v>1370</v>
      </c>
      <c r="P42" s="32">
        <v>1642</v>
      </c>
      <c r="Q42" s="32">
        <v>1748</v>
      </c>
      <c r="R42" s="32">
        <v>1423</v>
      </c>
      <c r="S42" s="32">
        <v>952</v>
      </c>
      <c r="T42" s="32">
        <v>854</v>
      </c>
      <c r="U42" s="32">
        <v>96</v>
      </c>
      <c r="V42" s="34">
        <f>C42+D42+E42</f>
        <v>3429</v>
      </c>
      <c r="W42" s="32">
        <f>F42+G42+H42+I42+J42+K42+L42+M42+N42+O42</f>
        <v>13570</v>
      </c>
      <c r="X42" s="32">
        <f>P42+Q42+R42+S42+T42</f>
        <v>6619</v>
      </c>
      <c r="Y42" s="51"/>
    </row>
    <row r="43" spans="1:25" ht="16.5" customHeight="1">
      <c r="A43" s="14" t="s">
        <v>46</v>
      </c>
      <c r="B43" s="15">
        <v>33628</v>
      </c>
      <c r="C43" s="32">
        <v>1545</v>
      </c>
      <c r="D43" s="32">
        <v>1687</v>
      </c>
      <c r="E43" s="32">
        <v>1791</v>
      </c>
      <c r="F43" s="32">
        <v>1866</v>
      </c>
      <c r="G43" s="32">
        <v>1642</v>
      </c>
      <c r="H43" s="32">
        <v>1272</v>
      </c>
      <c r="I43" s="32">
        <v>1680</v>
      </c>
      <c r="J43" s="32">
        <v>1991</v>
      </c>
      <c r="K43" s="32">
        <v>2211</v>
      </c>
      <c r="L43" s="32">
        <v>2581</v>
      </c>
      <c r="M43" s="32">
        <v>2329</v>
      </c>
      <c r="N43" s="32">
        <v>2104</v>
      </c>
      <c r="O43" s="32">
        <v>2159</v>
      </c>
      <c r="P43" s="32">
        <v>2375</v>
      </c>
      <c r="Q43" s="32">
        <v>2245</v>
      </c>
      <c r="R43" s="32">
        <v>1763</v>
      </c>
      <c r="S43" s="32">
        <v>1078</v>
      </c>
      <c r="T43" s="32">
        <v>1266</v>
      </c>
      <c r="U43" s="32">
        <v>43</v>
      </c>
      <c r="V43" s="34">
        <f>C43+D43+E43</f>
        <v>5023</v>
      </c>
      <c r="W43" s="32">
        <f>F43+G43+H43+I43+J43+K43+L43+M43+N43+O43</f>
        <v>19835</v>
      </c>
      <c r="X43" s="32">
        <f>P43+Q43+R43+S43+T43</f>
        <v>8727</v>
      </c>
      <c r="Y43" s="51"/>
    </row>
    <row r="44" spans="1:25" ht="16.5" customHeight="1">
      <c r="A44" s="14" t="s">
        <v>47</v>
      </c>
      <c r="B44" s="15">
        <v>17216</v>
      </c>
      <c r="C44" s="32">
        <v>424</v>
      </c>
      <c r="D44" s="32">
        <v>553</v>
      </c>
      <c r="E44" s="32">
        <v>710</v>
      </c>
      <c r="F44" s="32">
        <v>842</v>
      </c>
      <c r="G44" s="32">
        <v>793</v>
      </c>
      <c r="H44" s="32">
        <v>511</v>
      </c>
      <c r="I44" s="32">
        <v>557</v>
      </c>
      <c r="J44" s="32">
        <v>768</v>
      </c>
      <c r="K44" s="32">
        <v>970</v>
      </c>
      <c r="L44" s="32">
        <v>1215</v>
      </c>
      <c r="M44" s="32">
        <v>1186</v>
      </c>
      <c r="N44" s="32">
        <v>1049</v>
      </c>
      <c r="O44" s="32">
        <v>1072</v>
      </c>
      <c r="P44" s="32">
        <v>1384</v>
      </c>
      <c r="Q44" s="32">
        <v>1691</v>
      </c>
      <c r="R44" s="32">
        <v>1510</v>
      </c>
      <c r="S44" s="32">
        <v>974</v>
      </c>
      <c r="T44" s="32">
        <v>968</v>
      </c>
      <c r="U44" s="32">
        <v>39</v>
      </c>
      <c r="V44" s="34">
        <f>C44+D44+E44</f>
        <v>1687</v>
      </c>
      <c r="W44" s="32">
        <f>F44+G44+H44+I44+J44+K44+L44+M44+N44+O44</f>
        <v>8963</v>
      </c>
      <c r="X44" s="32">
        <f>P44+Q44+R44+S44+T44</f>
        <v>6527</v>
      </c>
      <c r="Y44" s="51"/>
    </row>
    <row r="45" spans="1:25" s="6" customFormat="1" ht="16.5" customHeight="1">
      <c r="A45" s="42" t="s">
        <v>48</v>
      </c>
      <c r="B45" s="43">
        <f>SUM(B46:B56)</f>
        <v>37385</v>
      </c>
      <c r="C45" s="45">
        <f aca="true" t="shared" si="12" ref="C45:X45">SUM(C46:C56)</f>
        <v>801</v>
      </c>
      <c r="D45" s="45">
        <f t="shared" si="12"/>
        <v>998</v>
      </c>
      <c r="E45" s="45">
        <f t="shared" si="12"/>
        <v>1249</v>
      </c>
      <c r="F45" s="45">
        <f t="shared" si="12"/>
        <v>1551</v>
      </c>
      <c r="G45" s="45">
        <f t="shared" si="12"/>
        <v>1366</v>
      </c>
      <c r="H45" s="45">
        <f t="shared" si="12"/>
        <v>986</v>
      </c>
      <c r="I45" s="45">
        <f t="shared" si="12"/>
        <v>1172</v>
      </c>
      <c r="J45" s="45">
        <f t="shared" si="12"/>
        <v>1471</v>
      </c>
      <c r="K45" s="45">
        <f t="shared" si="12"/>
        <v>1783</v>
      </c>
      <c r="L45" s="45">
        <f t="shared" si="12"/>
        <v>2177</v>
      </c>
      <c r="M45" s="45">
        <f t="shared" si="12"/>
        <v>2225</v>
      </c>
      <c r="N45" s="45">
        <f t="shared" si="12"/>
        <v>2545</v>
      </c>
      <c r="O45" s="45">
        <f t="shared" si="12"/>
        <v>3050</v>
      </c>
      <c r="P45" s="45">
        <f t="shared" si="12"/>
        <v>3854</v>
      </c>
      <c r="Q45" s="45">
        <f t="shared" si="12"/>
        <v>3301</v>
      </c>
      <c r="R45" s="45">
        <f t="shared" si="12"/>
        <v>3043</v>
      </c>
      <c r="S45" s="45">
        <f t="shared" si="12"/>
        <v>2575</v>
      </c>
      <c r="T45" s="45">
        <f t="shared" si="12"/>
        <v>3174</v>
      </c>
      <c r="U45" s="45">
        <f t="shared" si="12"/>
        <v>64</v>
      </c>
      <c r="V45" s="43">
        <f t="shared" si="12"/>
        <v>3048</v>
      </c>
      <c r="W45" s="44">
        <f t="shared" si="12"/>
        <v>18326</v>
      </c>
      <c r="X45" s="44">
        <f t="shared" si="12"/>
        <v>15947</v>
      </c>
      <c r="Y45" s="51"/>
    </row>
    <row r="46" spans="1:25" ht="16.5" customHeight="1">
      <c r="A46" s="14" t="s">
        <v>49</v>
      </c>
      <c r="B46" s="15">
        <v>6412</v>
      </c>
      <c r="C46" s="32">
        <v>96</v>
      </c>
      <c r="D46" s="32">
        <v>136</v>
      </c>
      <c r="E46" s="32">
        <v>161</v>
      </c>
      <c r="F46" s="32">
        <v>179</v>
      </c>
      <c r="G46" s="32">
        <v>165</v>
      </c>
      <c r="H46" s="32">
        <v>102</v>
      </c>
      <c r="I46" s="32">
        <v>164</v>
      </c>
      <c r="J46" s="32">
        <v>221</v>
      </c>
      <c r="K46" s="32">
        <v>259</v>
      </c>
      <c r="L46" s="32">
        <v>283</v>
      </c>
      <c r="M46" s="32">
        <v>316</v>
      </c>
      <c r="N46" s="32">
        <v>414</v>
      </c>
      <c r="O46" s="32">
        <v>562</v>
      </c>
      <c r="P46" s="32">
        <v>773</v>
      </c>
      <c r="Q46" s="32">
        <v>707</v>
      </c>
      <c r="R46" s="32">
        <v>624</v>
      </c>
      <c r="S46" s="32">
        <v>525</v>
      </c>
      <c r="T46" s="32">
        <v>709</v>
      </c>
      <c r="U46" s="32">
        <v>16</v>
      </c>
      <c r="V46" s="34">
        <f>C46+D46+E46</f>
        <v>393</v>
      </c>
      <c r="W46" s="32">
        <f>F46+G46+H46+I46+J46+K46+L46+M46+N46+O46</f>
        <v>2665</v>
      </c>
      <c r="X46" s="32">
        <f>P46+Q46+R46+S46+T46</f>
        <v>3338</v>
      </c>
      <c r="Y46" s="51"/>
    </row>
    <row r="47" spans="1:25" ht="16.5" customHeight="1">
      <c r="A47" s="14" t="s">
        <v>50</v>
      </c>
      <c r="B47" s="15">
        <v>16890</v>
      </c>
      <c r="C47" s="32">
        <v>409</v>
      </c>
      <c r="D47" s="32">
        <v>552</v>
      </c>
      <c r="E47" s="32">
        <v>738</v>
      </c>
      <c r="F47" s="32">
        <v>863</v>
      </c>
      <c r="G47" s="32">
        <v>748</v>
      </c>
      <c r="H47" s="32">
        <v>557</v>
      </c>
      <c r="I47" s="32">
        <v>650</v>
      </c>
      <c r="J47" s="32">
        <v>791</v>
      </c>
      <c r="K47" s="32">
        <v>1016</v>
      </c>
      <c r="L47" s="32">
        <v>1230</v>
      </c>
      <c r="M47" s="32">
        <v>1106</v>
      </c>
      <c r="N47" s="32">
        <v>1129</v>
      </c>
      <c r="O47" s="32">
        <v>1319</v>
      </c>
      <c r="P47" s="32">
        <v>1598</v>
      </c>
      <c r="Q47" s="32">
        <v>1310</v>
      </c>
      <c r="R47" s="32">
        <v>1107</v>
      </c>
      <c r="S47" s="32">
        <v>814</v>
      </c>
      <c r="T47" s="32">
        <v>944</v>
      </c>
      <c r="U47" s="32">
        <v>9</v>
      </c>
      <c r="V47" s="34">
        <f>C47+D47+E47</f>
        <v>1699</v>
      </c>
      <c r="W47" s="32">
        <f>F47+G47+H47+I47+J47+K47+L47+M47+N47+O47</f>
        <v>9409</v>
      </c>
      <c r="X47" s="32">
        <f>P47+Q47+R47+S47+T47</f>
        <v>5773</v>
      </c>
      <c r="Y47" s="51"/>
    </row>
    <row r="48" spans="1:25" ht="16.5" customHeight="1">
      <c r="A48" s="14" t="s">
        <v>51</v>
      </c>
      <c r="B48" s="15">
        <v>4964</v>
      </c>
      <c r="C48" s="32">
        <v>97</v>
      </c>
      <c r="D48" s="32">
        <v>114</v>
      </c>
      <c r="E48" s="32">
        <v>131</v>
      </c>
      <c r="F48" s="32">
        <v>172</v>
      </c>
      <c r="G48" s="32">
        <v>208</v>
      </c>
      <c r="H48" s="32">
        <v>133</v>
      </c>
      <c r="I48" s="32">
        <v>116</v>
      </c>
      <c r="J48" s="32">
        <v>161</v>
      </c>
      <c r="K48" s="32">
        <v>194</v>
      </c>
      <c r="L48" s="32">
        <v>244</v>
      </c>
      <c r="M48" s="32">
        <v>330</v>
      </c>
      <c r="N48" s="32">
        <v>383</v>
      </c>
      <c r="O48" s="32">
        <v>386</v>
      </c>
      <c r="P48" s="32">
        <v>516</v>
      </c>
      <c r="Q48" s="32">
        <v>452</v>
      </c>
      <c r="R48" s="32">
        <v>461</v>
      </c>
      <c r="S48" s="32">
        <v>402</v>
      </c>
      <c r="T48" s="32">
        <v>461</v>
      </c>
      <c r="U48" s="32">
        <v>3</v>
      </c>
      <c r="V48" s="34">
        <f aca="true" t="shared" si="13" ref="V48:V56">C48+D48+E48</f>
        <v>342</v>
      </c>
      <c r="W48" s="32">
        <f aca="true" t="shared" si="14" ref="W48:W56">F48+G48+H48+I48+J48+K48+L48+M48+N48+O48</f>
        <v>2327</v>
      </c>
      <c r="X48" s="32">
        <f aca="true" t="shared" si="15" ref="X48:X56">P48+Q48+R48+S48+T48</f>
        <v>2292</v>
      </c>
      <c r="Y48" s="51"/>
    </row>
    <row r="49" spans="1:25" ht="16.5" customHeight="1">
      <c r="A49" s="14" t="s">
        <v>52</v>
      </c>
      <c r="B49" s="15">
        <v>591</v>
      </c>
      <c r="C49" s="32">
        <v>13</v>
      </c>
      <c r="D49" s="32">
        <v>11</v>
      </c>
      <c r="E49" s="32">
        <v>11</v>
      </c>
      <c r="F49" s="32">
        <v>14</v>
      </c>
      <c r="G49" s="32">
        <v>12</v>
      </c>
      <c r="H49" s="32">
        <v>12</v>
      </c>
      <c r="I49" s="32">
        <v>20</v>
      </c>
      <c r="J49" s="32">
        <v>16</v>
      </c>
      <c r="K49" s="32">
        <v>19</v>
      </c>
      <c r="L49" s="32">
        <v>37</v>
      </c>
      <c r="M49" s="32">
        <v>22</v>
      </c>
      <c r="N49" s="32">
        <v>30</v>
      </c>
      <c r="O49" s="32">
        <v>47</v>
      </c>
      <c r="P49" s="32">
        <v>83</v>
      </c>
      <c r="Q49" s="32">
        <v>62</v>
      </c>
      <c r="R49" s="32">
        <v>61</v>
      </c>
      <c r="S49" s="32">
        <v>45</v>
      </c>
      <c r="T49" s="32">
        <v>75</v>
      </c>
      <c r="U49" s="32">
        <v>1</v>
      </c>
      <c r="V49" s="34">
        <f t="shared" si="13"/>
        <v>35</v>
      </c>
      <c r="W49" s="32">
        <f t="shared" si="14"/>
        <v>229</v>
      </c>
      <c r="X49" s="32">
        <f t="shared" si="15"/>
        <v>326</v>
      </c>
      <c r="Y49" s="51"/>
    </row>
    <row r="50" spans="1:25" ht="16.5" customHeight="1">
      <c r="A50" s="14" t="s">
        <v>53</v>
      </c>
      <c r="B50" s="15">
        <v>1190</v>
      </c>
      <c r="C50" s="32">
        <v>27</v>
      </c>
      <c r="D50" s="32">
        <v>33</v>
      </c>
      <c r="E50" s="32">
        <v>38</v>
      </c>
      <c r="F50" s="32">
        <v>46</v>
      </c>
      <c r="G50" s="32">
        <v>4</v>
      </c>
      <c r="H50" s="32">
        <v>16</v>
      </c>
      <c r="I50" s="32">
        <v>27</v>
      </c>
      <c r="J50" s="32">
        <v>37</v>
      </c>
      <c r="K50" s="32">
        <v>31</v>
      </c>
      <c r="L50" s="32">
        <v>41</v>
      </c>
      <c r="M50" s="32">
        <v>60</v>
      </c>
      <c r="N50" s="32">
        <v>98</v>
      </c>
      <c r="O50" s="32">
        <v>131</v>
      </c>
      <c r="P50" s="32">
        <v>150</v>
      </c>
      <c r="Q50" s="32">
        <v>103</v>
      </c>
      <c r="R50" s="32">
        <v>87</v>
      </c>
      <c r="S50" s="32">
        <v>116</v>
      </c>
      <c r="T50" s="32">
        <v>142</v>
      </c>
      <c r="U50" s="32">
        <v>3</v>
      </c>
      <c r="V50" s="34">
        <f t="shared" si="13"/>
        <v>98</v>
      </c>
      <c r="W50" s="32">
        <f t="shared" si="14"/>
        <v>491</v>
      </c>
      <c r="X50" s="32">
        <f t="shared" si="15"/>
        <v>598</v>
      </c>
      <c r="Y50" s="51"/>
    </row>
    <row r="51" spans="1:25" ht="16.5" customHeight="1">
      <c r="A51" s="14" t="s">
        <v>54</v>
      </c>
      <c r="B51" s="15">
        <v>361</v>
      </c>
      <c r="C51" s="32">
        <v>6</v>
      </c>
      <c r="D51" s="32">
        <v>4</v>
      </c>
      <c r="E51" s="32">
        <v>8</v>
      </c>
      <c r="F51" s="32">
        <v>13</v>
      </c>
      <c r="G51" s="32">
        <v>11</v>
      </c>
      <c r="H51" s="32">
        <v>17</v>
      </c>
      <c r="I51" s="32">
        <v>10</v>
      </c>
      <c r="J51" s="32">
        <v>15</v>
      </c>
      <c r="K51" s="32">
        <v>12</v>
      </c>
      <c r="L51" s="32">
        <v>23</v>
      </c>
      <c r="M51" s="32">
        <v>21</v>
      </c>
      <c r="N51" s="32">
        <v>17</v>
      </c>
      <c r="O51" s="32">
        <v>26</v>
      </c>
      <c r="P51" s="32">
        <v>32</v>
      </c>
      <c r="Q51" s="32">
        <v>21</v>
      </c>
      <c r="R51" s="32">
        <v>40</v>
      </c>
      <c r="S51" s="32">
        <v>34</v>
      </c>
      <c r="T51" s="32">
        <v>51</v>
      </c>
      <c r="U51" s="53" t="s">
        <v>78</v>
      </c>
      <c r="V51" s="34">
        <f t="shared" si="13"/>
        <v>18</v>
      </c>
      <c r="W51" s="32">
        <f t="shared" si="14"/>
        <v>165</v>
      </c>
      <c r="X51" s="32">
        <f t="shared" si="15"/>
        <v>178</v>
      </c>
      <c r="Y51" s="51"/>
    </row>
    <row r="52" spans="1:25" ht="16.5" customHeight="1">
      <c r="A52" s="14" t="s">
        <v>55</v>
      </c>
      <c r="B52" s="15">
        <v>3155</v>
      </c>
      <c r="C52" s="32">
        <v>81</v>
      </c>
      <c r="D52" s="32">
        <v>88</v>
      </c>
      <c r="E52" s="32">
        <v>81</v>
      </c>
      <c r="F52" s="32">
        <v>171</v>
      </c>
      <c r="G52" s="32">
        <v>156</v>
      </c>
      <c r="H52" s="32">
        <v>90</v>
      </c>
      <c r="I52" s="32">
        <v>85</v>
      </c>
      <c r="J52" s="32">
        <v>121</v>
      </c>
      <c r="K52" s="32">
        <v>123</v>
      </c>
      <c r="L52" s="32">
        <v>155</v>
      </c>
      <c r="M52" s="32">
        <v>167</v>
      </c>
      <c r="N52" s="32">
        <v>229</v>
      </c>
      <c r="O52" s="32">
        <v>258</v>
      </c>
      <c r="P52" s="32">
        <v>297</v>
      </c>
      <c r="Q52" s="32">
        <v>234</v>
      </c>
      <c r="R52" s="32">
        <v>228</v>
      </c>
      <c r="S52" s="32">
        <v>257</v>
      </c>
      <c r="T52" s="32">
        <v>315</v>
      </c>
      <c r="U52" s="32">
        <v>19</v>
      </c>
      <c r="V52" s="34">
        <f t="shared" si="13"/>
        <v>250</v>
      </c>
      <c r="W52" s="32">
        <f t="shared" si="14"/>
        <v>1555</v>
      </c>
      <c r="X52" s="32">
        <f t="shared" si="15"/>
        <v>1331</v>
      </c>
      <c r="Y52" s="51"/>
    </row>
    <row r="53" spans="1:25" ht="16.5" customHeight="1">
      <c r="A53" s="14" t="s">
        <v>56</v>
      </c>
      <c r="B53" s="15">
        <v>774</v>
      </c>
      <c r="C53" s="32">
        <v>15</v>
      </c>
      <c r="D53" s="32">
        <v>16</v>
      </c>
      <c r="E53" s="32">
        <v>19</v>
      </c>
      <c r="F53" s="32">
        <v>25</v>
      </c>
      <c r="G53" s="54">
        <v>-7</v>
      </c>
      <c r="H53" s="32">
        <v>8</v>
      </c>
      <c r="I53" s="32">
        <v>17</v>
      </c>
      <c r="J53" s="32">
        <v>22</v>
      </c>
      <c r="K53" s="32">
        <v>35</v>
      </c>
      <c r="L53" s="32">
        <v>44</v>
      </c>
      <c r="M53" s="32">
        <v>59</v>
      </c>
      <c r="N53" s="32">
        <v>58</v>
      </c>
      <c r="O53" s="32">
        <v>68</v>
      </c>
      <c r="P53" s="32">
        <v>71</v>
      </c>
      <c r="Q53" s="32">
        <v>64</v>
      </c>
      <c r="R53" s="32">
        <v>87</v>
      </c>
      <c r="S53" s="32">
        <v>66</v>
      </c>
      <c r="T53" s="32">
        <v>102</v>
      </c>
      <c r="U53" s="32">
        <v>5</v>
      </c>
      <c r="V53" s="34">
        <f t="shared" si="13"/>
        <v>50</v>
      </c>
      <c r="W53" s="32">
        <f t="shared" si="14"/>
        <v>329</v>
      </c>
      <c r="X53" s="32">
        <f t="shared" si="15"/>
        <v>390</v>
      </c>
      <c r="Y53" s="51"/>
    </row>
    <row r="54" spans="1:25" ht="16.5" customHeight="1">
      <c r="A54" s="14" t="s">
        <v>57</v>
      </c>
      <c r="B54" s="15">
        <v>426</v>
      </c>
      <c r="C54" s="32">
        <v>5</v>
      </c>
      <c r="D54" s="32">
        <v>5</v>
      </c>
      <c r="E54" s="32">
        <v>4</v>
      </c>
      <c r="F54" s="32">
        <v>13</v>
      </c>
      <c r="G54" s="32">
        <v>12</v>
      </c>
      <c r="H54" s="32">
        <v>21</v>
      </c>
      <c r="I54" s="32">
        <v>9</v>
      </c>
      <c r="J54" s="32">
        <v>15</v>
      </c>
      <c r="K54" s="32">
        <v>13</v>
      </c>
      <c r="L54" s="32">
        <v>16</v>
      </c>
      <c r="M54" s="32">
        <v>26</v>
      </c>
      <c r="N54" s="32">
        <v>39</v>
      </c>
      <c r="O54" s="32">
        <v>29</v>
      </c>
      <c r="P54" s="32">
        <v>43</v>
      </c>
      <c r="Q54" s="32">
        <v>49</v>
      </c>
      <c r="R54" s="32">
        <v>48</v>
      </c>
      <c r="S54" s="32">
        <v>45</v>
      </c>
      <c r="T54" s="32">
        <v>34</v>
      </c>
      <c r="U54" s="53" t="s">
        <v>78</v>
      </c>
      <c r="V54" s="34">
        <f t="shared" si="13"/>
        <v>14</v>
      </c>
      <c r="W54" s="32">
        <f t="shared" si="14"/>
        <v>193</v>
      </c>
      <c r="X54" s="32">
        <f t="shared" si="15"/>
        <v>219</v>
      </c>
      <c r="Y54" s="51"/>
    </row>
    <row r="55" spans="1:25" ht="16.5" customHeight="1">
      <c r="A55" s="14" t="s">
        <v>58</v>
      </c>
      <c r="B55" s="15">
        <v>1137</v>
      </c>
      <c r="C55" s="32">
        <v>30</v>
      </c>
      <c r="D55" s="32">
        <v>20</v>
      </c>
      <c r="E55" s="32">
        <v>24</v>
      </c>
      <c r="F55" s="32">
        <v>17</v>
      </c>
      <c r="G55" s="32">
        <v>22</v>
      </c>
      <c r="H55" s="32">
        <v>11</v>
      </c>
      <c r="I55" s="32">
        <v>35</v>
      </c>
      <c r="J55" s="32">
        <v>28</v>
      </c>
      <c r="K55" s="32">
        <v>34</v>
      </c>
      <c r="L55" s="32">
        <v>45</v>
      </c>
      <c r="M55" s="32">
        <v>54</v>
      </c>
      <c r="N55" s="32">
        <v>66</v>
      </c>
      <c r="O55" s="32">
        <v>99</v>
      </c>
      <c r="P55" s="32">
        <v>109</v>
      </c>
      <c r="Q55" s="32">
        <v>130</v>
      </c>
      <c r="R55" s="32">
        <v>137</v>
      </c>
      <c r="S55" s="32">
        <v>106</v>
      </c>
      <c r="T55" s="32">
        <v>170</v>
      </c>
      <c r="U55" s="53" t="s">
        <v>79</v>
      </c>
      <c r="V55" s="34">
        <f t="shared" si="13"/>
        <v>74</v>
      </c>
      <c r="W55" s="32">
        <f t="shared" si="14"/>
        <v>411</v>
      </c>
      <c r="X55" s="32">
        <f t="shared" si="15"/>
        <v>652</v>
      </c>
      <c r="Y55" s="51"/>
    </row>
    <row r="56" spans="1:25" ht="16.5" customHeight="1" thickBot="1">
      <c r="A56" s="14" t="s">
        <v>59</v>
      </c>
      <c r="B56" s="17">
        <v>1485</v>
      </c>
      <c r="C56" s="32">
        <v>22</v>
      </c>
      <c r="D56" s="32">
        <v>19</v>
      </c>
      <c r="E56" s="32">
        <v>34</v>
      </c>
      <c r="F56" s="32">
        <v>38</v>
      </c>
      <c r="G56" s="32">
        <v>35</v>
      </c>
      <c r="H56" s="32">
        <v>19</v>
      </c>
      <c r="I56" s="32">
        <v>39</v>
      </c>
      <c r="J56" s="32">
        <v>44</v>
      </c>
      <c r="K56" s="32">
        <v>47</v>
      </c>
      <c r="L56" s="32">
        <v>59</v>
      </c>
      <c r="M56" s="32">
        <v>64</v>
      </c>
      <c r="N56" s="32">
        <v>82</v>
      </c>
      <c r="O56" s="32">
        <v>125</v>
      </c>
      <c r="P56" s="32">
        <v>182</v>
      </c>
      <c r="Q56" s="35">
        <v>169</v>
      </c>
      <c r="R56" s="35">
        <v>163</v>
      </c>
      <c r="S56" s="35">
        <v>165</v>
      </c>
      <c r="T56" s="35">
        <v>171</v>
      </c>
      <c r="U56" s="35">
        <v>8</v>
      </c>
      <c r="V56" s="36">
        <f t="shared" si="13"/>
        <v>75</v>
      </c>
      <c r="W56" s="35">
        <f t="shared" si="14"/>
        <v>552</v>
      </c>
      <c r="X56" s="35">
        <f t="shared" si="15"/>
        <v>850</v>
      </c>
      <c r="Y56" s="51"/>
    </row>
    <row r="57" spans="1:24" ht="15" customHeight="1">
      <c r="A57" s="18" t="s">
        <v>81</v>
      </c>
      <c r="B57" s="19"/>
      <c r="C57" s="18"/>
      <c r="D57" s="20"/>
      <c r="E57" s="18"/>
      <c r="F57" s="18"/>
      <c r="G57" s="18"/>
      <c r="H57" s="18"/>
      <c r="I57" s="18"/>
      <c r="J57" s="18"/>
      <c r="K57" s="18"/>
      <c r="L57" s="18"/>
      <c r="M57" s="18"/>
      <c r="N57" s="18"/>
      <c r="O57" s="18"/>
      <c r="P57" s="18"/>
      <c r="X57" s="21"/>
    </row>
    <row r="58" spans="1:4" ht="12">
      <c r="A58" s="5" t="s">
        <v>76</v>
      </c>
      <c r="C58" s="9"/>
      <c r="D58" s="9"/>
    </row>
    <row r="59" ht="12">
      <c r="A59" s="5" t="s">
        <v>77</v>
      </c>
    </row>
    <row r="79" ht="12">
      <c r="C79" s="9"/>
    </row>
  </sheetData>
  <sheetProtection/>
  <mergeCells count="2">
    <mergeCell ref="A1:K1"/>
    <mergeCell ref="L1:X1"/>
  </mergeCells>
  <printOptions horizontalCentered="1"/>
  <pageMargins left="0.5511811023622047" right="0.5511811023622047" top="0.5905511811023623" bottom="0.5905511811023623" header="0.5118110236220472" footer="0.5118110236220472"/>
  <pageSetup horizontalDpi="600" verticalDpi="600" orientation="portrait" paperSize="9" scale="96" r:id="rId1"/>
  <colBreaks count="1" manualBreakCount="1">
    <brk id="11"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2020-04-27T08:01:53Z</cp:lastPrinted>
  <dcterms:created xsi:type="dcterms:W3CDTF">2003-02-13T04:51:38Z</dcterms:created>
  <dcterms:modified xsi:type="dcterms:W3CDTF">2021-03-01T23:12:46Z</dcterms:modified>
  <cp:category/>
  <cp:version/>
  <cp:contentType/>
  <cp:contentStatus/>
</cp:coreProperties>
</file>