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E72A888E-71F7-4901-A64A-92D075CEE96F}" xr6:coauthVersionLast="47" xr6:coauthVersionMax="47" xr10:uidLastSave="{00000000-0000-0000-0000-000000000000}"/>
  <bookViews>
    <workbookView xWindow="2730" yWindow="21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C36" i="10"/>
  <c r="CO35"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c r="AM35" i="10" s="1"/>
  <c r="AM36" i="10" s="1"/>
  <c r="BW34" i="10" l="1"/>
  <c r="BW35" i="10" s="1"/>
  <c r="BW36" i="10" s="1"/>
  <c r="BW37" i="10" s="1"/>
  <c r="BW38" i="10" s="1"/>
  <c r="BW39" i="10" s="1"/>
  <c r="CO34" i="10" l="1"/>
</calcChain>
</file>

<file path=xl/sharedStrings.xml><?xml version="1.0" encoding="utf-8"?>
<sst xmlns="http://schemas.openxmlformats.org/spreadsheetml/2006/main" count="1119" uniqueCount="616">
  <si>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</si>
  <si>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</si>
  <si>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</si>
  <si>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</si>
  <si>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</si>
  <si>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</si>
  <si>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</si>
  <si>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</si>
  <si>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</si>
  <si>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</si>
  <si>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</si>
  <si>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</si>
  <si>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</si>
  <si>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</si>
  <si>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</si>
  <si>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</si>
  <si>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</si>
  <si>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</si>
  <si>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</si>
  <si>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</si>
  <si>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</si>
  <si>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</si>
  <si>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</si>
  <si>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</si>
  <si>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</si>
  <si>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</si>
  <si>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</si>
  <si>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</si>
  <si>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</si>
  <si>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</si>
  <si>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</si>
  <si>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</si>
  <si>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</si>
  <si>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</si>
  <si>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</si>
  <si>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</si>
  <si>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</si>
  <si>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</si>
  <si>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</si>
  <si>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</si>
  <si>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</si>
  <si>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</si>
  <si>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</si>
  <si>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</si>
  <si>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</si>
  <si>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</si>
  <si>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</si>
  <si>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</si>
  <si>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</si>
  <si>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</si>
  <si>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</si>
  <si>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</si>
  <si>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</si>
  <si>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</si>
  <si>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</si>
  <si>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</si>
  <si>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</si>
  <si>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</si>
  <si>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</si>
  <si>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</si>
  <si>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</si>
  <si>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</si>
  <si>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</si>
  <si>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</si>
  <si>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</si>
  <si>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</si>
  <si>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</si>
  <si>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</si>
  <si>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</si>
  <si>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</si>
  <si>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</si>
  <si>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</si>
  <si>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</si>
  <si>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</si>
  <si>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</si>
  <si>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</si>
  <si>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</si>
  <si>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</si>
  <si>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</si>
  <si>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</si>
  <si>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</si>
  <si>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</si>
  <si>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</si>
  <si>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</si>
  <si>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</si>
  <si>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</si>
  <si>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</si>
  <si>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</si>
  <si>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</si>
  <si>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</si>
  <si>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</si>
  <si>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</si>
  <si>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</si>
  <si>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</si>
  <si>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</si>
  <si>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</si>
  <si>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</si>
  <si>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</si>
  <si>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</si>
  <si>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</si>
  <si>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</si>
  <si>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</si>
  <si>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</si>
  <si>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</si>
  <si>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</si>
  <si>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</si>
  <si>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</si>
  <si>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</si>
  <si>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</si>
  <si>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</si>
  <si>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</si>
  <si>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</si>
  <si>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</si>
  <si>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</si>
  <si>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</si>
  <si>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</si>
  <si>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</si>
  <si>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</si>
  <si>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</si>
  <si>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</si>
  <si>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</si>
  <si>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</si>
  <si>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</si>
  <si>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</si>
  <si>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</si>
  <si>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</si>
  <si>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</si>
  <si>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</si>
  <si>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</si>
  <si>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</si>
  <si>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</si>
  <si>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</si>
  <si>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</si>
  <si>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</si>
  <si>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</si>
  <si>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</si>
  <si>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</si>
  <si>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</si>
  <si>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</si>
  <si>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</si>
  <si>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</si>
  <si>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</si>
  <si>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</si>
  <si>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</si>
  <si>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</si>
  <si>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</si>
  <si>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</si>
  <si>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</si>
  <si>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</si>
  <si>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</si>
  <si>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</si>
  <si>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</si>
  <si>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</si>
  <si>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</si>
  <si>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</si>
  <si>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</si>
  <si>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</si>
  <si>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</si>
  <si>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</si>
  <si>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</si>
  <si>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</si>
  <si>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</si>
  <si>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</si>
  <si>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</si>
  <si>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</si>
  <si>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</si>
  <si>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</si>
  <si>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</si>
  <si>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</si>
  <si>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</si>
  <si>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</si>
  <si>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</si>
  <si>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</si>
  <si>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</si>
  <si>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</si>
  <si>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</si>
  <si>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</si>
  <si>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</si>
  <si>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</si>
  <si>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</si>
  <si>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</si>
  <si>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</si>
  <si>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</si>
  <si>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</si>
  <si>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</si>
  <si>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</si>
  <si>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</si>
  <si>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</si>
  <si>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</si>
  <si>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</si>
  <si>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</si>
  <si>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</si>
  <si>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</si>
  <si>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</si>
  <si>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</si>
  <si>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</si>
  <si>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</si>
  <si>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</si>
  <si>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</si>
  <si>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</si>
  <si>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</si>
  <si>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</si>
  <si>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</si>
  <si>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</si>
  <si>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</si>
  <si>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</si>
  <si>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</si>
  <si>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</si>
  <si>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</si>
  <si>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</si>
  <si>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</si>
  <si>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</si>
  <si>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奈良県大和高田市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</si>
  <si>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</si>
  <si>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</si>
  <si>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</si>
  <si>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</si>
  <si>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</si>
  <si>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</si>
  <si>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</si>
  <si>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</si>
  <si>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</si>
  <si>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</si>
  <si>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</si>
  <si>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</si>
  <si>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</si>
  <si>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</si>
  <si>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</si>
  <si>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</si>
  <si>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</si>
  <si>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</si>
  <si>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</si>
  <si>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</si>
  <si>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</si>
  <si>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</si>
  <si>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</si>
  <si>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</si>
  <si>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</si>
  <si>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</si>
  <si>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</si>
  <si>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</si>
  <si>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</si>
  <si>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</si>
  <si>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</si>
  <si>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</si>
  <si>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</si>
  <si>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</si>
  <si>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</si>
  <si>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</si>
  <si>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</si>
  <si>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</si>
  <si>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</si>
  <si>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</si>
  <si>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</si>
  <si>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</si>
  <si>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</si>
  <si>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</si>
  <si>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</si>
  <si>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</si>
  <si>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</si>
  <si>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</si>
  <si>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</si>
  <si>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</si>
  <si>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</si>
  <si>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</si>
  <si>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</si>
  <si>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</si>
  <si>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</si>
  <si>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</si>
  <si>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</si>
  <si>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</si>
  <si>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</si>
  <si>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</si>
  <si>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</si>
  <si>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</si>
  <si>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</si>
  <si>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</si>
  <si>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</si>
  <si>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</si>
  <si>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</si>
  <si>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</si>
  <si>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</si>
  <si>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</si>
  <si>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</si>
  <si>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</si>
  <si>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</si>
  <si>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</si>
  <si>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</si>
  <si>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</si>
  <si>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</si>
  <si>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</si>
  <si>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</si>
  <si>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</si>
  <si>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</si>
  <si>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</si>
  <si>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</si>
  <si>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</si>
  <si>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</si>
  <si>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</si>
  <si>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</si>
  <si>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</si>
  <si>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</si>
  <si>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</si>
  <si>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</si>
  <si>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</si>
  <si>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</si>
  <si>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</si>
  <si>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</si>
  <si>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</si>
  <si>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</si>
  <si>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</si>
  <si>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</si>
  <si>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</si>
  <si>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</si>
  <si>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</si>
  <si>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</si>
  <si>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</si>
  <si>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</si>
  <si>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</si>
  <si>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</si>
  <si>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</si>
  <si>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</si>
  <si>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</si>
  <si>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</si>
  <si>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</si>
  <si>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</si>
  <si>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</si>
  <si>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</si>
  <si>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</si>
  <si>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</si>
  <si>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</si>
  <si>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</si>
  <si>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</si>
  <si>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</si>
  <si>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</si>
  <si>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</si>
  <si>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</si>
  <si>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</si>
  <si>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</si>
  <si>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</si>
  <si>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</si>
  <si>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</si>
  <si>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</si>
  <si>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</si>
  <si>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</si>
  <si>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</si>
  <si>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</si>
  <si>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</si>
  <si>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</si>
  <si>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</si>
  <si>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</si>
  <si>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</si>
  <si>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</si>
  <si>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</si>
  <si>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</si>
  <si>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</si>
  <si>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</si>
  <si>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</si>
  <si>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</si>
  <si>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</si>
  <si>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</si>
  <si>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</si>
  <si>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</si>
  <si>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</si>
  <si>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</si>
  <si>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</si>
  <si>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奈良県大和高田市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</si>
  <si>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</si>
  <si>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</si>
  <si>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</si>
  <si>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</si>
  <si>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</si>
  <si>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</si>
  <si>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</si>
  <si>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</si>
  <si>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</si>
  <si>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</si>
  <si>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</si>
  <si>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</si>
  <si>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</si>
  <si>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</si>
  <si>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</si>
  <si>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</si>
  <si>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</si>
  <si>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</si>
  <si>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</si>
  <si>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</si>
  <si>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</si>
  <si>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</si>
  <si>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</si>
  <si>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</si>
  <si>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</si>
  <si>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</si>
  <si>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</si>
  <si>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</si>
  <si>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</si>
  <si>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</si>
  <si>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</si>
  <si>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</si>
  <si>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</si>
  <si>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</si>
  <si>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</si>
  <si>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</si>
  <si>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</si>
  <si>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</si>
  <si>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</si>
  <si>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</si>
  <si>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</si>
  <si>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</si>
  <si>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</si>
  <si>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</si>
  <si>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</si>
  <si>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</si>
  <si>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</si>
  <si>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</si>
  <si>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</si>
  <si>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</si>
  <si>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</si>
  <si>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</si>
  <si>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</si>
  <si>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</si>
  <si>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</si>
  <si>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</si>
  <si>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</si>
  <si>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</si>
  <si>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</si>
  <si>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</si>
  <si>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</si>
  <si>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</si>
  <si>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</si>
  <si>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</si>
  <si>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</si>
  <si>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</si>
  <si>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</si>
  <si>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</si>
  <si>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</si>
  <si>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</si>
  <si>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</si>
  <si>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</si>
  <si>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</si>
  <si>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</si>
  <si>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</si>
  <si>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</si>
  <si>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</si>
  <si>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</si>
  <si>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</si>
  <si>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</si>
  <si>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</si>
  <si>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</si>
  <si>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</si>
  <si>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</si>
  <si>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</si>
  <si>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</si>
  <si>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</si>
  <si>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</si>
  <si>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</si>
  <si>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</si>
  <si>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</si>
  <si>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</si>
  <si>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</si>
  <si>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</si>
  <si>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</si>
  <si>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</si>
  <si>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</si>
  <si>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</si>
  <si>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</si>
  <si>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</si>
  <si>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</si>
  <si>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</si>
  <si>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</si>
  <si>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</si>
  <si>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</si>
  <si>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</si>
  <si>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</si>
  <si>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</si>
  <si>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</si>
  <si>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</si>
  <si>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</si>
  <si>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</si>
  <si>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</si>
  <si>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</si>
  <si>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</si>
  <si>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</si>
  <si>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</si>
  <si>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</si>
  <si>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</si>
  <si>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</si>
  <si>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</si>
  <si>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</si>
  <si>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</si>
  <si>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</si>
  <si>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</si>
  <si>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</si>
  <si>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</si>
  <si>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</si>
  <si>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</si>
  <si>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</si>
  <si>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</si>
  <si>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</si>
  <si>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</si>
  <si>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</si>
  <si>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</si>
  <si>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</si>
  <si>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</si>
  <si>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</si>
  <si>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</si>
  <si>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</si>
  <si>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</si>
  <si>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</si>
  <si>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</si>
  <si>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</si>
  <si>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</si>
  <si>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</si>
  <si>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</si>
  <si>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</si>
  <si>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</si>
  <si>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</si>
  <si>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</si>
  <si>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</si>
  <si>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</si>
  <si>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</si>
  <si>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</si>
  <si>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</si>
  <si>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</si>
  <si>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</si>
  <si>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</si>
  <si>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</si>
  <si>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</si>
  <si>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</si>
  <si>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</si>
  <si>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</si>
  <si>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</si>
  <si>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</si>
  <si>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</si>
  <si>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</si>
  <si>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</si>
  <si>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</si>
  <si>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</si>
  <si>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</si>
  <si>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</si>
  <si>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</si>
  <si>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</si>
  <si>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</si>
  <si>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</si>
  <si>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</si>
  <si>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</si>
  <si>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</si>
  <si>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</si>
  <si>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</si>
  <si>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</si>
  <si>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</si>
  <si>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</si>
  <si>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</si>
  <si>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</si>
  <si>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</si>
  <si>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</si>
  <si>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</si>
  <si>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</si>
  <si>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</si>
  <si>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</si>
  <si>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</si>
  <si>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</si>
  <si>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</si>
  <si>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</si>
  <si>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</si>
  <si>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5.65</t>
  </si>
  <si>
    <t>▲ 2.52</t>
  </si>
  <si>
    <t>▲ 1.90</t>
  </si>
  <si>
    <t>駐車場事業特別会計</t>
  </si>
  <si>
    <t>▲ 2.40</t>
  </si>
  <si>
    <t>▲ 2.33</t>
  </si>
  <si>
    <t>▲ 2.28</t>
  </si>
  <si>
    <t>▲ 2.24</t>
  </si>
  <si>
    <t>水道事業会計</t>
  </si>
  <si>
    <t>病院事業会計</t>
  </si>
  <si>
    <t>国民健康保険事業特別会計</t>
  </si>
  <si>
    <t>介護保険事業特別会計</t>
  </si>
  <si>
    <t>一般会計</t>
  </si>
  <si>
    <t>下水道事業会計</t>
  </si>
  <si>
    <t>後期高齢者医療保険事業特別会計</t>
  </si>
  <si>
    <t>その他会計（赤字）</t>
  </si>
  <si>
    <t>▲ 1.78</t>
  </si>
  <si>
    <t>▲ 1.72</t>
  </si>
  <si>
    <t>その他会計（黒字）</t>
  </si>
  <si>
    <t>（百万円）</t>
    <phoneticPr fontId="5"/>
  </si>
  <si>
    <t>H27末</t>
    <phoneticPr fontId="5"/>
  </si>
  <si>
    <t>H28末</t>
    <phoneticPr fontId="5"/>
  </si>
  <si>
    <t>H29末</t>
    <phoneticPr fontId="5"/>
  </si>
  <si>
    <t>H30末</t>
    <phoneticPr fontId="5"/>
  </si>
  <si>
    <t>R01末</t>
    <phoneticPr fontId="5"/>
  </si>
  <si>
    <t>‐</t>
    <phoneticPr fontId="2"/>
  </si>
  <si>
    <t>大和高田市土地開発公社</t>
    <rPh sb="0" eb="5">
      <t>ヤマトタカダシ</t>
    </rPh>
    <rPh sb="5" eb="7">
      <t>トチ</t>
    </rPh>
    <rPh sb="7" eb="9">
      <t>カイハツ</t>
    </rPh>
    <rPh sb="9" eb="11">
      <t>コウシャ</t>
    </rPh>
    <phoneticPr fontId="2"/>
  </si>
  <si>
    <t>奈良県葛城地区清掃事務組合</t>
    <phoneticPr fontId="2"/>
  </si>
  <si>
    <t>葛城広域行政事務組合</t>
    <phoneticPr fontId="2"/>
  </si>
  <si>
    <t>奈良県住宅新築資金等貸付金回収管理組合</t>
    <phoneticPr fontId="2"/>
  </si>
  <si>
    <t>奈良県後期高齢者医療広域連合</t>
    <phoneticPr fontId="2"/>
  </si>
  <si>
    <t>奈良県広域消防組合</t>
    <phoneticPr fontId="2"/>
  </si>
  <si>
    <t>山辺・県北西部広域環境衛生組合</t>
    <phoneticPr fontId="2"/>
  </si>
  <si>
    <t>‐</t>
    <phoneticPr fontId="2"/>
  </si>
  <si>
    <t>庁舎整備基金</t>
    <rPh sb="0" eb="6">
      <t>チョウシャセイビキキン</t>
    </rPh>
    <phoneticPr fontId="5"/>
  </si>
  <si>
    <t>ふるさと大和高田応援基金</t>
    <rPh sb="4" eb="12">
      <t>ヤマトタカダオウエンキキン</t>
    </rPh>
    <phoneticPr fontId="5"/>
  </si>
  <si>
    <t>退職手当基金</t>
    <rPh sb="0" eb="6">
      <t>タイショクテアテキキン</t>
    </rPh>
    <phoneticPr fontId="5"/>
  </si>
  <si>
    <t>公共施設整備基金</t>
    <rPh sb="0" eb="4">
      <t>コウキョウシセツ</t>
    </rPh>
    <rPh sb="4" eb="8">
      <t>セイビキキン</t>
    </rPh>
    <phoneticPr fontId="5"/>
  </si>
  <si>
    <t>交通遺児就学援助等基金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</si>
  <si>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</si>
  <si>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</si>
  <si>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</si>
  <si>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類似団体平均に比べ、有形固定資産減価償却率が４．０％高く、将来負担比率が１５．１％高いことから、将来負担比率を勘案しつつ、有形固定資産の更新事業を進める必要があると考える。
そのためには、単純に施設の更新事業を行うのではなく、施設ごとの個別施設計画の策定を進めながら、長寿命化や公共施設の適正規模も勘案した施設整備が必要である。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</si>
  <si>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</si>
  <si>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</si>
  <si>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</si>
  <si>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</si>
  <si>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</si>
  <si>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</si>
  <si>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と同様に将来負担比率、実質公債費比率ともに良化傾向であったが、令和元年度の将来負担比率は、新庁舎建設事業の令和元年度分の地方債発行により地方債残高が大きく増加したことが主な要因で悪化している。令和２年度については財政調整基金等の充当可能財源の増加が主な要因となり前年度より８．２％良化したものの、令和３年度にかけて新庁舎建設事業にかかる多額の地方債を発行しており、地方債残高は増加しているため比率への影響には留意が必要である。
また、これらの地方債の償還は令和５年度から始まるため、今後の実質公債費比率の上昇要因となると考えられる。実質公債費比率、将来負担比率ともに留意しつつ、今後の公債費の適正化に取り組んでいく必要がある。</t>
    <rPh sb="102" eb="104">
      <t>レイワ</t>
    </rPh>
    <rPh sb="105" eb="107">
      <t>ネンド</t>
    </rPh>
    <rPh sb="112" eb="118">
      <t>ザイセイチョウセイキキン</t>
    </rPh>
    <rPh sb="118" eb="119">
      <t>トウ</t>
    </rPh>
    <rPh sb="120" eb="126">
      <t>ジュウトウカノウザイゲン</t>
    </rPh>
    <rPh sb="127" eb="129">
      <t>ゾウカ</t>
    </rPh>
    <rPh sb="130" eb="131">
      <t>オモ</t>
    </rPh>
    <rPh sb="132" eb="134">
      <t>ヨウイン</t>
    </rPh>
    <rPh sb="137" eb="140">
      <t>ゼンネンド</t>
    </rPh>
    <rPh sb="146" eb="148">
      <t>リョウカ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</si>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</sst>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2"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0000000-0005-0000-0000-000042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0000000-0005-0000-0000-000043000000}"/>
    <cellStyle name="標準 7 2" xfId="22" xr:uid="{0E735819-63A4-44E3-93BC-7163FFE46B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2862-460E-A798-F60CB99D78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25189</c:v>
                </c:pt>
                <c:pt idx="1">
                  <c:v>21968</c:v>
                </c:pt>
                <c:pt idx="2">
                  <c:v>26592</c:v>
                </c:pt>
                <c:pt idx="3">
                  <c:v>72586</c:v>
                </c:pt>
                <c:pt idx="4">
                  <c:v>44464</c:v>
                </c:pt>
              </c:numCache>
            </c:numRef>
          </c:val>
          <c:smooth val="0"/>
          <c:extLst>
            <c:ext xmlns:c16="http://schemas.microsoft.com/office/drawing/2014/chart" uri="{C3380CC4-5D6E-409C-BE32-E72D297353CC}">
              <c16:uniqueId val="{00000001-2862-460E-A798-F60CB99D78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6.73</c:v>
                </c:pt>
                <c:pt idx="1">
                  <c:v>9.5399999999999991</c:v>
                </c:pt>
                <c:pt idx="2">
                  <c:v>6.04</c:v>
                </c:pt>
                <c:pt idx="3">
                  <c:v>3.43</c:v>
                </c:pt>
                <c:pt idx="4">
                  <c:v>0.24</c:v>
                </c:pt>
              </c:numCache>
            </c:numRef>
          </c:val>
          <c:extLst>
            <c:ext xmlns:c16="http://schemas.microsoft.com/office/drawing/2014/chart" uri="{C3380CC4-5D6E-409C-BE32-E72D297353CC}">
              <c16:uniqueId val="{00000000-B0A5-498D-9B77-B2FD39CA20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7.81</c:v>
                </c:pt>
                <c:pt idx="1">
                  <c:v>7.63</c:v>
                </c:pt>
                <c:pt idx="2">
                  <c:v>5.7</c:v>
                </c:pt>
                <c:pt idx="3">
                  <c:v>8.68</c:v>
                </c:pt>
                <c:pt idx="4">
                  <c:v>11.31</c:v>
                </c:pt>
              </c:numCache>
            </c:numRef>
          </c:val>
          <c:extLst>
            <c:ext xmlns:c16="http://schemas.microsoft.com/office/drawing/2014/chart" uri="{C3380CC4-5D6E-409C-BE32-E72D297353CC}">
              <c16:uniqueId val="{00000001-B0A5-498D-9B77-B2FD39CA20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0.14000000000000001</c:v>
                </c:pt>
                <c:pt idx="1">
                  <c:v>2.96</c:v>
                </c:pt>
                <c:pt idx="2">
                  <c:v>-5.65</c:v>
                </c:pt>
                <c:pt idx="3">
                  <c:v>-2.52</c:v>
                </c:pt>
                <c:pt idx="4">
                  <c:v>-1.9</c:v>
                </c:pt>
              </c:numCache>
            </c:numRef>
          </c:val>
          <c:smooth val="0"/>
          <c:extLst>
            <c:ext xmlns:c16="http://schemas.microsoft.com/office/drawing/2014/chart" uri="{C3380CC4-5D6E-409C-BE32-E72D297353CC}">
              <c16:uniqueId val="{00000002-B0A5-498D-9B77-B2FD39CA20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c:v>
                </c:pt>
                <c:pt idx="4">
                  <c:v>#N/A</c:v>
                </c:pt>
                <c:pt idx="5">
                  <c:v>7.0000000000000007E-2</c:v>
                </c:pt>
                <c:pt idx="6">
                  <c:v>#N/A</c:v>
                </c:pt>
                <c:pt idx="7">
                  <c:v>0.04</c:v>
                </c:pt>
                <c:pt idx="8">
                  <c:v>#N/A</c:v>
                </c:pt>
                <c:pt idx="9">
                  <c:v>0.01</c:v>
                </c:pt>
              </c:numCache>
            </c:numRef>
          </c:val>
          <c:extLst>
            <c:ext xmlns:c16="http://schemas.microsoft.com/office/drawing/2014/chart" uri="{C3380CC4-5D6E-409C-BE32-E72D297353CC}">
              <c16:uniqueId val="{00000000-8BFE-4118-86A8-B90D4E50FF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1.78</c:v>
                </c:pt>
                <c:pt idx="1">
                  <c:v>#N/A</c:v>
                </c:pt>
                <c:pt idx="2">
                  <c:v>1.72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BFE-4118-86A8-B90D4E50FF38}"/>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8BFE-4118-86A8-B90D4E50FF38}"/>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0.32</c:v>
                </c:pt>
                <c:pt idx="4">
                  <c:v>#N/A</c:v>
                </c:pt>
                <c:pt idx="5">
                  <c:v>0.81</c:v>
                </c:pt>
                <c:pt idx="6">
                  <c:v>#N/A</c:v>
                </c:pt>
                <c:pt idx="7">
                  <c:v>0.68</c:v>
                </c:pt>
                <c:pt idx="8">
                  <c:v>#N/A</c:v>
                </c:pt>
                <c:pt idx="9">
                  <c:v>0.2</c:v>
                </c:pt>
              </c:numCache>
            </c:numRef>
          </c:val>
          <c:extLst>
            <c:ext xmlns:c16="http://schemas.microsoft.com/office/drawing/2014/chart" uri="{C3380CC4-5D6E-409C-BE32-E72D297353CC}">
              <c16:uniqueId val="{00000003-8BFE-4118-86A8-B90D4E50FF3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8.5</c:v>
                </c:pt>
                <c:pt idx="2">
                  <c:v>#N/A</c:v>
                </c:pt>
                <c:pt idx="3">
                  <c:v>11.26</c:v>
                </c:pt>
                <c:pt idx="4">
                  <c:v>#N/A</c:v>
                </c:pt>
                <c:pt idx="5">
                  <c:v>6.04</c:v>
                </c:pt>
                <c:pt idx="6">
                  <c:v>#N/A</c:v>
                </c:pt>
                <c:pt idx="7">
                  <c:v>3.43</c:v>
                </c:pt>
                <c:pt idx="8">
                  <c:v>#N/A</c:v>
                </c:pt>
                <c:pt idx="9">
                  <c:v>0.23</c:v>
                </c:pt>
              </c:numCache>
            </c:numRef>
          </c:val>
          <c:extLst>
            <c:ext xmlns:c16="http://schemas.microsoft.com/office/drawing/2014/chart" uri="{C3380CC4-5D6E-409C-BE32-E72D297353CC}">
              <c16:uniqueId val="{00000004-8BFE-4118-86A8-B90D4E50FF3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1.19</c:v>
                </c:pt>
                <c:pt idx="2">
                  <c:v>#N/A</c:v>
                </c:pt>
                <c:pt idx="3">
                  <c:v>1.0900000000000001</c:v>
                </c:pt>
                <c:pt idx="4">
                  <c:v>#N/A</c:v>
                </c:pt>
                <c:pt idx="5">
                  <c:v>1.0900000000000001</c:v>
                </c:pt>
                <c:pt idx="6">
                  <c:v>#N/A</c:v>
                </c:pt>
                <c:pt idx="7">
                  <c:v>0.9</c:v>
                </c:pt>
                <c:pt idx="8">
                  <c:v>#N/A</c:v>
                </c:pt>
                <c:pt idx="9">
                  <c:v>0.31</c:v>
                </c:pt>
              </c:numCache>
            </c:numRef>
          </c:val>
          <c:extLst>
            <c:ext xmlns:c16="http://schemas.microsoft.com/office/drawing/2014/chart" uri="{C3380CC4-5D6E-409C-BE32-E72D297353CC}">
              <c16:uniqueId val="{00000005-8BFE-4118-86A8-B90D4E50FF3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4.01</c:v>
                </c:pt>
                <c:pt idx="2">
                  <c:v>#N/A</c:v>
                </c:pt>
                <c:pt idx="3">
                  <c:v>5.27</c:v>
                </c:pt>
                <c:pt idx="4">
                  <c:v>#N/A</c:v>
                </c:pt>
                <c:pt idx="5">
                  <c:v>2.85</c:v>
                </c:pt>
                <c:pt idx="6">
                  <c:v>#N/A</c:v>
                </c:pt>
                <c:pt idx="7">
                  <c:v>2.5499999999999998</c:v>
                </c:pt>
                <c:pt idx="8">
                  <c:v>#N/A</c:v>
                </c:pt>
                <c:pt idx="9">
                  <c:v>1.97</c:v>
                </c:pt>
              </c:numCache>
            </c:numRef>
          </c:val>
          <c:extLst>
            <c:ext xmlns:c16="http://schemas.microsoft.com/office/drawing/2014/chart" uri="{C3380CC4-5D6E-409C-BE32-E72D297353CC}">
              <c16:uniqueId val="{00000006-8BFE-4118-86A8-B90D4E50FF3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c:v>
                </c:pt>
                <c:pt idx="2">
                  <c:v>#N/A</c:v>
                </c:pt>
                <c:pt idx="3">
                  <c:v>8.1</c:v>
                </c:pt>
                <c:pt idx="4">
                  <c:v>#N/A</c:v>
                </c:pt>
                <c:pt idx="5">
                  <c:v>6.93</c:v>
                </c:pt>
                <c:pt idx="6">
                  <c:v>#N/A</c:v>
                </c:pt>
                <c:pt idx="7">
                  <c:v>2.4300000000000002</c:v>
                </c:pt>
                <c:pt idx="8">
                  <c:v>#N/A</c:v>
                </c:pt>
                <c:pt idx="9">
                  <c:v>3.33</c:v>
                </c:pt>
              </c:numCache>
            </c:numRef>
          </c:val>
          <c:extLst>
            <c:ext xmlns:c16="http://schemas.microsoft.com/office/drawing/2014/chart" uri="{C3380CC4-5D6E-409C-BE32-E72D297353CC}">
              <c16:uniqueId val="{00000007-8BFE-4118-86A8-B90D4E50FF3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5.07</c:v>
                </c:pt>
                <c:pt idx="4">
                  <c:v>#N/A</c:v>
                </c:pt>
                <c:pt idx="5">
                  <c:v>6.21</c:v>
                </c:pt>
                <c:pt idx="6">
                  <c:v>#N/A</c:v>
                </c:pt>
                <c:pt idx="7">
                  <c:v>7.02</c:v>
                </c:pt>
                <c:pt idx="8">
                  <c:v>#N/A</c:v>
                </c:pt>
                <c:pt idx="9">
                  <c:v>7.87</c:v>
                </c:pt>
              </c:numCache>
            </c:numRef>
          </c:val>
          <c:extLst>
            <c:ext xmlns:c16="http://schemas.microsoft.com/office/drawing/2014/chart" uri="{C3380CC4-5D6E-409C-BE32-E72D297353CC}">
              <c16:uniqueId val="{00000008-8BFE-4118-86A8-B90D4E50FF38}"/>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2.4</c:v>
                </c:pt>
                <c:pt idx="1">
                  <c:v>#N/A</c:v>
                </c:pt>
                <c:pt idx="2">
                  <c:v>2.33</c:v>
                </c:pt>
                <c:pt idx="3">
                  <c:v>#N/A</c:v>
                </c:pt>
                <c:pt idx="4">
                  <c:v>2.33</c:v>
                </c:pt>
                <c:pt idx="5">
                  <c:v>#N/A</c:v>
                </c:pt>
                <c:pt idx="6">
                  <c:v>2.2799999999999998</c:v>
                </c:pt>
                <c:pt idx="7">
                  <c:v>#N/A</c:v>
                </c:pt>
                <c:pt idx="8">
                  <c:v>2.2400000000000002</c:v>
                </c:pt>
                <c:pt idx="9">
                  <c:v>#N/A</c:v>
                </c:pt>
              </c:numCache>
            </c:numRef>
          </c:val>
          <c:extLst>
            <c:ext xmlns:c16="http://schemas.microsoft.com/office/drawing/2014/chart" uri="{C3380CC4-5D6E-409C-BE32-E72D297353CC}">
              <c16:uniqueId val="{00000009-8BFE-4118-86A8-B90D4E50FF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2298</c:v>
                </c:pt>
                <c:pt idx="5">
                  <c:v>2421</c:v>
                </c:pt>
                <c:pt idx="8">
                  <c:v>2264</c:v>
                </c:pt>
                <c:pt idx="11">
                  <c:v>2276</c:v>
                </c:pt>
                <c:pt idx="14">
                  <c:v>2275</c:v>
                </c:pt>
              </c:numCache>
            </c:numRef>
          </c:val>
          <c:extLst>
            <c:ext xmlns:c16="http://schemas.microsoft.com/office/drawing/2014/chart" uri="{C3380CC4-5D6E-409C-BE32-E72D297353CC}">
              <c16:uniqueId val="{00000000-D114-4A35-9150-A8AB63FDF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14-4A35-9150-A8AB63FDF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14-4A35-9150-A8AB63FDF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175</c:v>
                </c:pt>
                <c:pt idx="3">
                  <c:v>116</c:v>
                </c:pt>
                <c:pt idx="6">
                  <c:v>64</c:v>
                </c:pt>
                <c:pt idx="9">
                  <c:v>56</c:v>
                </c:pt>
                <c:pt idx="12">
                  <c:v>62</c:v>
                </c:pt>
              </c:numCache>
            </c:numRef>
          </c:val>
          <c:extLst>
            <c:ext xmlns:c16="http://schemas.microsoft.com/office/drawing/2014/chart" uri="{C3380CC4-5D6E-409C-BE32-E72D297353CC}">
              <c16:uniqueId val="{00000003-D114-4A35-9150-A8AB63FDF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944</c:v>
                </c:pt>
                <c:pt idx="3">
                  <c:v>1054</c:v>
                </c:pt>
                <c:pt idx="6">
                  <c:v>1040</c:v>
                </c:pt>
                <c:pt idx="9">
                  <c:v>1072</c:v>
                </c:pt>
                <c:pt idx="12">
                  <c:v>1033</c:v>
                </c:pt>
              </c:numCache>
            </c:numRef>
          </c:val>
          <c:extLst>
            <c:ext xmlns:c16="http://schemas.microsoft.com/office/drawing/2014/chart" uri="{C3380CC4-5D6E-409C-BE32-E72D297353CC}">
              <c16:uniqueId val="{00000004-D114-4A35-9150-A8AB63FDF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14-4A35-9150-A8AB63FDF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14-4A35-9150-A8AB63FDF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2408</c:v>
                </c:pt>
                <c:pt idx="3">
                  <c:v>2322</c:v>
                </c:pt>
                <c:pt idx="6">
                  <c:v>2306</c:v>
                </c:pt>
                <c:pt idx="9">
                  <c:v>2285</c:v>
                </c:pt>
                <c:pt idx="12">
                  <c:v>2126</c:v>
                </c:pt>
              </c:numCache>
            </c:numRef>
          </c:val>
          <c:extLst>
            <c:ext xmlns:c16="http://schemas.microsoft.com/office/drawing/2014/chart" uri="{C3380CC4-5D6E-409C-BE32-E72D297353CC}">
              <c16:uniqueId val="{00000007-D114-4A35-9150-A8AB63FDF2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1229</c:v>
                </c:pt>
                <c:pt idx="2">
                  <c:v>#N/A</c:v>
                </c:pt>
                <c:pt idx="3">
                  <c:v>#N/A</c:v>
                </c:pt>
                <c:pt idx="4">
                  <c:v>1071</c:v>
                </c:pt>
                <c:pt idx="5">
                  <c:v>#N/A</c:v>
                </c:pt>
                <c:pt idx="6">
                  <c:v>#N/A</c:v>
                </c:pt>
                <c:pt idx="7">
                  <c:v>1146</c:v>
                </c:pt>
                <c:pt idx="8">
                  <c:v>#N/A</c:v>
                </c:pt>
                <c:pt idx="9">
                  <c:v>#N/A</c:v>
                </c:pt>
                <c:pt idx="10">
                  <c:v>1137</c:v>
                </c:pt>
                <c:pt idx="11">
                  <c:v>#N/A</c:v>
                </c:pt>
                <c:pt idx="12">
                  <c:v>#N/A</c:v>
                </c:pt>
                <c:pt idx="13">
                  <c:v>946</c:v>
                </c:pt>
                <c:pt idx="14">
                  <c:v>#N/A</c:v>
                </c:pt>
              </c:numCache>
            </c:numRef>
          </c:val>
          <c:smooth val="0"/>
          <c:extLst>
            <c:ext xmlns:c16="http://schemas.microsoft.com/office/drawing/2014/chart" uri="{C3380CC4-5D6E-409C-BE32-E72D297353CC}">
              <c16:uniqueId val="{00000008-D114-4A35-9150-A8AB63FDF2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23857</c:v>
                </c:pt>
                <c:pt idx="5">
                  <c:v>23571</c:v>
                </c:pt>
                <c:pt idx="8">
                  <c:v>23576</c:v>
                </c:pt>
                <c:pt idx="11">
                  <c:v>23600</c:v>
                </c:pt>
                <c:pt idx="14">
                  <c:v>23716</c:v>
                </c:pt>
              </c:numCache>
            </c:numRef>
          </c:val>
          <c:extLst>
            <c:ext xmlns:c16="http://schemas.microsoft.com/office/drawing/2014/chart" uri="{C3380CC4-5D6E-409C-BE32-E72D297353CC}">
              <c16:uniqueId val="{00000000-9837-4205-ADAD-B9217A6FA5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6093</c:v>
                </c:pt>
                <c:pt idx="5">
                  <c:v>4883</c:v>
                </c:pt>
                <c:pt idx="8">
                  <c:v>5511</c:v>
                </c:pt>
                <c:pt idx="11">
                  <c:v>5891</c:v>
                </c:pt>
                <c:pt idx="14">
                  <c:v>5852</c:v>
                </c:pt>
              </c:numCache>
            </c:numRef>
          </c:val>
          <c:extLst>
            <c:ext xmlns:c16="http://schemas.microsoft.com/office/drawing/2014/chart" uri="{C3380CC4-5D6E-409C-BE32-E72D297353CC}">
              <c16:uniqueId val="{00000001-9837-4205-ADAD-B9217A6FA5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4167</c:v>
                </c:pt>
                <c:pt idx="5">
                  <c:v>4361</c:v>
                </c:pt>
                <c:pt idx="8">
                  <c:v>4540</c:v>
                </c:pt>
                <c:pt idx="11">
                  <c:v>5011</c:v>
                </c:pt>
                <c:pt idx="14">
                  <c:v>5317</c:v>
                </c:pt>
              </c:numCache>
            </c:numRef>
          </c:val>
          <c:extLst>
            <c:ext xmlns:c16="http://schemas.microsoft.com/office/drawing/2014/chart" uri="{C3380CC4-5D6E-409C-BE32-E72D297353CC}">
              <c16:uniqueId val="{00000002-9837-4205-ADAD-B9217A6FA5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7-4205-ADAD-B9217A6FA5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7-4205-ADAD-B9217A6FA5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512</c:v>
                </c:pt>
                <c:pt idx="3">
                  <c:v>782</c:v>
                </c:pt>
                <c:pt idx="6">
                  <c:v>763</c:v>
                </c:pt>
                <c:pt idx="9">
                  <c:v>552</c:v>
                </c:pt>
                <c:pt idx="12">
                  <c:v>469</c:v>
                </c:pt>
              </c:numCache>
            </c:numRef>
          </c:val>
          <c:extLst>
            <c:ext xmlns:c16="http://schemas.microsoft.com/office/drawing/2014/chart" uri="{C3380CC4-5D6E-409C-BE32-E72D297353CC}">
              <c16:uniqueId val="{00000005-9837-4205-ADAD-B9217A6FA5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3845</c:v>
                </c:pt>
                <c:pt idx="3">
                  <c:v>3629</c:v>
                </c:pt>
                <c:pt idx="6">
                  <c:v>3467</c:v>
                </c:pt>
                <c:pt idx="9">
                  <c:v>3450</c:v>
                </c:pt>
                <c:pt idx="12">
                  <c:v>3427</c:v>
                </c:pt>
              </c:numCache>
            </c:numRef>
          </c:val>
          <c:extLst>
            <c:ext xmlns:c16="http://schemas.microsoft.com/office/drawing/2014/chart" uri="{C3380CC4-5D6E-409C-BE32-E72D297353CC}">
              <c16:uniqueId val="{00000006-9837-4205-ADAD-B9217A6FA5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394</c:v>
                </c:pt>
                <c:pt idx="3">
                  <c:v>314</c:v>
                </c:pt>
                <c:pt idx="6">
                  <c:v>287</c:v>
                </c:pt>
                <c:pt idx="9">
                  <c:v>255</c:v>
                </c:pt>
                <c:pt idx="12">
                  <c:v>243</c:v>
                </c:pt>
              </c:numCache>
            </c:numRef>
          </c:val>
          <c:extLst>
            <c:ext xmlns:c16="http://schemas.microsoft.com/office/drawing/2014/chart" uri="{C3380CC4-5D6E-409C-BE32-E72D297353CC}">
              <c16:uniqueId val="{00000007-9837-4205-ADAD-B9217A6FA5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13893</c:v>
                </c:pt>
                <c:pt idx="3">
                  <c:v>13306</c:v>
                </c:pt>
                <c:pt idx="6">
                  <c:v>13266</c:v>
                </c:pt>
                <c:pt idx="9">
                  <c:v>13752</c:v>
                </c:pt>
                <c:pt idx="12">
                  <c:v>13346</c:v>
                </c:pt>
              </c:numCache>
            </c:numRef>
          </c:val>
          <c:extLst>
            <c:ext xmlns:c16="http://schemas.microsoft.com/office/drawing/2014/chart" uri="{C3380CC4-5D6E-409C-BE32-E72D297353CC}">
              <c16:uniqueId val="{00000008-9837-4205-ADAD-B9217A6FA5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37-4205-ADAD-B9217A6FA5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22113</c:v>
                </c:pt>
                <c:pt idx="3">
                  <c:v>21410</c:v>
                </c:pt>
                <c:pt idx="6">
                  <c:v>20904</c:v>
                </c:pt>
                <c:pt idx="9">
                  <c:v>22093</c:v>
                </c:pt>
                <c:pt idx="12">
                  <c:v>22128</c:v>
                </c:pt>
              </c:numCache>
            </c:numRef>
          </c:val>
          <c:extLst>
            <c:ext xmlns:c16="http://schemas.microsoft.com/office/drawing/2014/chart" uri="{C3380CC4-5D6E-409C-BE32-E72D297353CC}">
              <c16:uniqueId val="{0000000A-9837-4205-ADAD-B9217A6FA5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6639</c:v>
                </c:pt>
                <c:pt idx="2">
                  <c:v>#N/A</c:v>
                </c:pt>
                <c:pt idx="3">
                  <c:v>#N/A</c:v>
                </c:pt>
                <c:pt idx="4">
                  <c:v>6627</c:v>
                </c:pt>
                <c:pt idx="5">
                  <c:v>#N/A</c:v>
                </c:pt>
                <c:pt idx="6">
                  <c:v>#N/A</c:v>
                </c:pt>
                <c:pt idx="7">
                  <c:v>5060</c:v>
                </c:pt>
                <c:pt idx="8">
                  <c:v>#N/A</c:v>
                </c:pt>
                <c:pt idx="9">
                  <c:v>#N/A</c:v>
                </c:pt>
                <c:pt idx="10">
                  <c:v>5600</c:v>
                </c:pt>
                <c:pt idx="11">
                  <c:v>#N/A</c:v>
                </c:pt>
                <c:pt idx="12">
                  <c:v>#N/A</c:v>
                </c:pt>
                <c:pt idx="13">
                  <c:v>4727</c:v>
                </c:pt>
                <c:pt idx="14">
                  <c:v>#N/A</c:v>
                </c:pt>
              </c:numCache>
            </c:numRef>
          </c:val>
          <c:smooth val="0"/>
          <c:extLst>
            <c:ext xmlns:c16="http://schemas.microsoft.com/office/drawing/2014/chart" uri="{C3380CC4-5D6E-409C-BE32-E72D297353CC}">
              <c16:uniqueId val="{0000000B-9837-4205-ADAD-B9217A6FA5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827</c:v>
                </c:pt>
                <c:pt idx="1">
                  <c:v>1277</c:v>
                </c:pt>
                <c:pt idx="2">
                  <c:v>1717</c:v>
                </c:pt>
              </c:numCache>
            </c:numRef>
          </c:val>
          <c:extLst>
            <c:ext xmlns:c16="http://schemas.microsoft.com/office/drawing/2014/chart" uri="{C3380CC4-5D6E-409C-BE32-E72D297353CC}">
              <c16:uniqueId val="{00000000-188E-4A11-AA67-11D7B9FE7D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16</c:v>
                </c:pt>
                <c:pt idx="2">
                  <c:v>31</c:v>
                </c:pt>
              </c:numCache>
            </c:numRef>
          </c:val>
          <c:extLst>
            <c:ext xmlns:c16="http://schemas.microsoft.com/office/drawing/2014/chart" uri="{C3380CC4-5D6E-409C-BE32-E72D297353CC}">
              <c16:uniqueId val="{00000001-188E-4A11-AA67-11D7B9FE7D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2542</c:v>
                </c:pt>
                <c:pt idx="1">
                  <c:v>2247</c:v>
                </c:pt>
                <c:pt idx="2">
                  <c:v>1830</c:v>
                </c:pt>
              </c:numCache>
            </c:numRef>
          </c:val>
          <c:extLst>
            <c:ext xmlns:c16="http://schemas.microsoft.com/office/drawing/2014/chart" uri="{C3380CC4-5D6E-409C-BE32-E72D297353CC}">
              <c16:uniqueId val="{00000002-188E-4A11-AA67-11D7B9FE7D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{CA9998F7-0E81-4D88-987C-F56F235FDCA8}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CD3-43C1-A7A8-B234A537C7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{8785ED8E-00E0-422F-8FC4-3FBEE4DFC626}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D3-43C1-A7A8-B234A537C7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{47EBC78B-BBF4-4C51-A24C-A42041EC8BEA}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D3-43C1-A7A8-B234A537C7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{72DB2DD0-E750-48D0-B97A-62FC2C8F4F11}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D3-43C1-A7A8-B234A537C7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{8A35861E-A985-407C-8FDB-8AFA32A9DCC0}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D3-43C1-A7A8-B234A537C72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{9EFED4E9-3BEE-4FD6-B807-656052CF5CC2}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CD3-43C1-A7A8-B234A537C7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{93A8ECEF-DE38-4B16-88CD-398115DECCD6}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CD3-43C1-A7A8-B234A537C7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{B35F8A5C-8695-4747-B352-0CB4C87C0292}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CD3-43C1-A7A8-B234A537C7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{5EFFFC22-F275-46C0-889D-B9787E04E3D3}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CD3-43C1-A7A8-B234A537C7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64.2</c:v>
                </c:pt>
                <c:pt idx="16">
                  <c:v>65</c:v>
                </c:pt>
                <c:pt idx="24">
                  <c:v>65.2</c:v>
                </c:pt>
                <c:pt idx="32">
                  <c:v>66.8</c:v>
                </c:pt>
              </c:numCache>
            </c:numRef>
          </c:xVal>
          <c:yVal>
            <c:numRef>
              <c:f>公会計指標分析・財政指標組合せ分析表!$BP$51:$DC$51</c:f>
              <c:numCache>
                <c:formatCode>#,##0.0;"▲ "#,##0.0</c:formatCode>
                <c:ptCount val="40"/>
                <c:pt idx="0">
                  <c:v>53.2</c:v>
                </c:pt>
                <c:pt idx="8">
                  <c:v>52.2</c:v>
                </c:pt>
                <c:pt idx="16">
                  <c:v>40</c:v>
                </c:pt>
                <c:pt idx="24">
                  <c:v>43.7</c:v>
                </c:pt>
                <c:pt idx="32">
                  <c:v>35.5</c:v>
                </c:pt>
              </c:numCache>
            </c:numRef>
          </c:yVal>
          <c:smooth val="0"/>
          <c:extLst>
            <c:ext xmlns:c16="http://schemas.microsoft.com/office/drawing/2014/chart" uri="{C3380CC4-5D6E-409C-BE32-E72D297353CC}">
              <c16:uniqueId val="{00000009-2CD3-43C1-A7A8-B234A537C7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{BAB36A86-AF0C-45FA-BC4A-C0FFE6780727}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CD3-43C1-A7A8-B234A537C7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{DC93D62F-F396-4A5C-9E28-149AA07E40DD}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D3-43C1-A7A8-B234A537C7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{D202F49F-6AEE-4BBC-A82C-91758AA87A64}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D3-43C1-A7A8-B234A537C7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{C10F13CA-ADA9-400E-8241-A6BBF3365A3F}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D3-43C1-A7A8-B234A537C7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{FB6882C9-67C9-4A66-9393-FA6A49F398F1}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D3-43C1-A7A8-B234A537C72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{6D14CCC5-F61E-4DDE-9633-A4EBFBE04F8D}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CD3-43C1-A7A8-B234A537C7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{CAEF08C3-E6C0-4ADC-B563-40DB22F85D63}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CD3-43C1-A7A8-B234A537C7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{9A06B2D4-77C5-47EA-8047-670DEB69624E}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CD3-43C1-A7A8-B234A537C7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{CF144445-8F42-473D-99C4-1AC0E9B51C58}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CD3-43C1-A7A8-B234A537C7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CD3-43C1-A7A8-B234A537C721}"/>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{0C9B5E2F-7152-43CB-9441-32B5D4488513}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A2-48FA-A915-3F34BF280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{B6444310-F5CC-4863-A5EF-B987862CBA63}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A2-48FA-A915-3F34BF280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{B3F84F7C-B9D2-4A08-8353-56023CFBA754}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A2-48FA-A915-3F34BF280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{4C1C8A36-05AB-4971-9DC4-713732D08DAB}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A2-48FA-A915-3F34BF280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{3E4ABD7D-A26B-4630-B0EC-BAE31E08F3D0}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A2-48FA-A915-3F34BF28069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{EDA39D6C-D7C9-43E8-A86B-DB85C750FC07}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A2-48FA-A915-3F34BF28069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{0056A63C-4B85-4D2B-9B54-7D5A1F8387F5}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A2-48FA-A915-3F34BF28069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{F376FA23-8719-4973-A839-D886904B179C}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A2-48FA-A915-3F34BF28069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{29727EC6-4553-4749-A4B6-589E6C19BE8A}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A2-48FA-A915-3F34BF280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9.1</c:v>
                </c:pt>
                <c:pt idx="24">
                  <c:v>8.8000000000000007</c:v>
                </c:pt>
                <c:pt idx="32">
                  <c:v>8.3000000000000007</c:v>
                </c:pt>
              </c:numCache>
            </c:numRef>
          </c:xVal>
          <c:yVal>
            <c:numRef>
              <c:f>公会計指標分析・財政指標組合せ分析表!$BP$73:$DC$73</c:f>
              <c:numCache>
                <c:formatCode>#,##0.0;"▲ "#,##0.0</c:formatCode>
                <c:ptCount val="40"/>
                <c:pt idx="0">
                  <c:v>53.2</c:v>
                </c:pt>
                <c:pt idx="8">
                  <c:v>52.2</c:v>
                </c:pt>
                <c:pt idx="16">
                  <c:v>40</c:v>
                </c:pt>
                <c:pt idx="24">
                  <c:v>43.7</c:v>
                </c:pt>
                <c:pt idx="32">
                  <c:v>35.5</c:v>
                </c:pt>
              </c:numCache>
            </c:numRef>
          </c:yVal>
          <c:smooth val="0"/>
          <c:extLst>
            <c:ext xmlns:c16="http://schemas.microsoft.com/office/drawing/2014/chart" uri="{C3380CC4-5D6E-409C-BE32-E72D297353CC}">
              <c16:uniqueId val="{00000009-50A2-48FA-A915-3F34BF2806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{1C47364C-AEFA-4CBB-B936-61EC89EBAE3A}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A2-48FA-A915-3F34BF2806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{A37D8A1C-CD4A-400E-8303-E22FFAD30A62}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A2-48FA-A915-3F34BF280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{0ED1876C-D71D-4A88-BCBB-06424C6F23C8}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A2-48FA-A915-3F34BF280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{C1C4E247-3785-4ECD-9BEF-78FFBF8EBA7D}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A2-48FA-A915-3F34BF280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{B30415DA-F0B0-4731-8595-2CA10811F2CE}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A2-48FA-A915-3F34BF28069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{35C91041-D182-46AE-827F-68C6C0063CD3}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A2-48FA-A915-3F34BF28069B}"/>
                </c:ext>
              </c:extLst>
            </c:dLbl>
            <c:dLbl>
              <c:idx val="16"/>
              <c:layout>
                <c:manualLayout>
                  <c:x val="0"/>
                  <c:y val="6.036172167131153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{606DB00D-30AC-4944-BE0F-C5616AA4788F}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A2-48FA-A915-3F34BF28069B}"/>
                </c:ext>
              </c:extLst>
            </c:dLbl>
            <c:dLbl>
              <c:idx val="24"/>
              <c:layout>
                <c:manualLayout>
                  <c:x val="0"/>
                  <c:y val="2.657532294865318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{407FE653-FFC5-410E-9AE6-0E588094F38B}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A2-48FA-A915-3F34BF28069B}"/>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{80EB2A16-2043-4C06-9901-30ECEA26F4E9}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A2-48FA-A915-3F34BF280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0A2-48FA-A915-3F34BF28069B}"/>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過去の大型公共事業に伴い発行した地方債の償還が進み、元利償還金は減少傾向となっているが、公営企業会計である下水道事業会計及び病院事業会計の元利償還金に対する繰入金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額は、年度によりばらつきがある。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今後も引き続き、事業計画の精査を図り、普通建設事業費及び地方債の発行の抑制に努めていく。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地方債の現在高は、過去の大型公共事業に伴い発行した地方債の償還が進み、元利償還金が減少していることや普通建設事業費及び地方債の発行を抑制していたことから、平成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年度まで減少傾向であった。</a:t>
          </a:r>
        </a:p>
        <a:p>
          <a:r>
            <a:rPr kumimoji="1" lang="ja-JP" altLang="en-US" sz="1400">
              <a:latin typeface="ＭＳ ゴシック" pitchFamily="49" charset="-128"/>
              <a:ea typeface="ＭＳ ゴシック" pitchFamily="49" charset="-128"/>
            </a:rPr>
            <a:t>　令和元年度からは、新庁舎建設事業にかかる地方債の発行により、地方債の現在高が大きく増加しているものの、充当可能財源等の増加により、令和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年度の将来負担費率の分子は減少している。</a:t>
          </a:r>
        </a:p>
        <a:p>
          <a:r>
            <a:rPr kumimoji="1" lang="ja-JP" altLang="en-US" sz="1400">
              <a:latin typeface="ＭＳ ゴシック" pitchFamily="49" charset="-128"/>
              <a:ea typeface="ＭＳ ゴシック" pitchFamily="49" charset="-128"/>
            </a:rPr>
            <a:t>　今後も「大和高田市中期財政適正化フレーム」に基づき、引き続き強固で持続可能な財政基盤の確立に取り組んでいくところである。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令和元年度と比較すると、財政調整基金が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百万円増加する一方、その他特定目的基金が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財政調整基金増加の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要因としては、決算上生じた剰余金のうち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を下らない金額について、歳計剰余金処分の方法により基金に編入を行ったことによるものである。また、その他特定目的基金の減少は、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前年同様、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庁舎整備基金を新庁舎建設事業に充当するため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財政運営の安定化を図るため、引き続き計画的に基金の積み立てを行うとともに、必要に応じて基金の活用を検討していく。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庁舎整備基金：新庁舎建設事業に対して充当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ふるさと大和高田応援基金：多様な人々が参加する地方自治を推進するため、</a:t>
          </a:r>
          <a:r>
            <a:rPr lang="ja-JP" altLang="en-US" sz="1300">
              <a:effectLst/>
              <a:latin typeface="ＭＳ ゴシック" panose="020B0609070205080204" pitchFamily="49" charset="-128"/>
              <a:ea typeface="ＭＳ ゴシック" panose="020B0609070205080204" pitchFamily="49" charset="-128"/>
            </a:rPr>
            <a:t>市政の新たな展開や充実を図るための施策に要する費用へ充当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退職手当基金：市職員の退職手当に対して充当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300">
              <a:effectLst/>
              <a:latin typeface="ＭＳ ゴシック" panose="020B0609070205080204" pitchFamily="49" charset="-128"/>
              <a:ea typeface="ＭＳ ゴシック" panose="020B0609070205080204" pitchFamily="49" charset="-128"/>
            </a:rPr>
            <a:t>公共施設の整備等に要する財源の一部に充当</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交通遺児就学援助等基金：交通遺児を見舞い、その就学を援助する事業の財源及び交通安全対策事業の推進に要する財源に充当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年度までの新庁舎建設事業に充当するため、当該年度の所要額を取り崩すこととしており、令和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ふるさと大和高田応援基金については、寄付金額の増加により積み立てが取り崩しを上回ったため約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庁舎整備基金については、事業の進捗と共に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事業完了後に残額を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廃止する予定である。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葛城広域行政事務組合の解散に伴う葛城ふるさと市町村圏基金の出資金返還金を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地方財政法の規定により、決算上生じた剰余金のうち２分の１を下らない金額について、歳計剰余金処分の方法により財政調整基金に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百万円編入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経済状況の変化による収入の減少、災害の発生に伴う支出の増加などに対応し、継続して安定的な財政運営ができるよう基金の確保に努めるとともに、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今後の多様な財政需要に対応するため、収支に不足が生じた場合には、所要の額を取り崩すこととしている。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公債費の償還に充てるために受け入れた補助金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（奈良県公立小中学校空調設備設置緊急支援事業補助金）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新庁舎建設後の庁舎整備基金については、新庁舎建設事業の財源として発行した市債の償還に充てるため、残額の一部を減債基金へ積み立てる見込みである。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将来にわたる財政の健全な運営を行うため、市債の償還に必要な財源を確保するとともに、公債費が他の経費を圧迫するような場合には、取り崩してその財源に充てることとしている。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D0D3C1C-E31D-4DDD-AADC-DCC749E84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D713507-3F54-4094-8E05-22B32D63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88BDF8-5BAF-41EB-A778-203086D1617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D59CF8-FA8D-47AC-857C-C0EC5C0A20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D69487-5F2E-4E8E-920E-75A1160F9F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6ECEA5A-3F1F-41E6-A861-F52F067F46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ECF39A1-F5FB-43FF-B8CF-C0F97EEC930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7955A39-CD2C-40B0-B2CA-7EE3C31845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770E8D9-0C48-4F75-95CF-7C4C5AD47A0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0C48D97-C93F-4832-8065-5A1B4EC85E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3C0B4E-44C3-4FD7-BFDC-7E7F3392589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69FD615-75B4-4F4B-9ADA-AFAE9885F63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D8B409E-AA3F-4C9A-B495-4A4AB5569A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9179423-CC5B-4E00-9C3A-306404CBD00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001E7A-1562-4744-A851-03E8029EAE2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7745F6-8525-494D-A7F3-78FF7FD54E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FE577A7-7865-4820-BA70-26260D21DD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2DFA86F-4DD4-48FE-9497-390E07C7D8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AD48874-4F33-44DE-A196-C39318FB0F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E3AA573-F748-46FB-BCDB-5B231FCD4A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CE4D153-5E5C-435A-9801-532A260A53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9C6B6F-9B9F-442E-998E-3DD6AD29566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A0D863-619A-467B-A596-60F742639F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21F9DF-1A3A-435A-BE99-231E9E8049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A3C153-A70C-49B2-988F-02C877380C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D5292E4-4D86-4CDF-B609-DA0E7B8DB4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E32D1D6-A01A-4A0F-B122-814EB0A21F9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7C0949-5411-4D2D-8A6C-226323187F9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287CE8A-6114-4513-9544-11FE3569E8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AE38E29-3083-49F1-B9F7-5D69AD0EDB1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33FA725-62A4-4A3F-8089-1E0DC7E9657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2C0F423-BBD0-4052-8648-2E296C74D9C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44275E9-7CC8-419D-92E7-012274088D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5A4A6C2-68C1-4EED-9E15-AB67494105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478A5B-5CE8-4D14-BDC6-729E5AF9249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4C1DBAE-E4A9-4D04-A37A-0CEE7F24EA2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5F50DB4-2B90-4E5A-B6A7-CA9B1451286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BCA9280-7DF1-470D-B738-A10F8C589AF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16C586-BDEC-4E4A-8F50-A8DDDA0997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DF9B5A4-B5C8-4DC9-A58B-DECF4B76FE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C9BA1B2-D2BC-4328-AEB0-29C5A6D563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DBF11C2-95BA-41DC-BAA3-C7BBBD0E09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6AF1A72-75F9-4322-94E4-E6821767B00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892B34A-6959-4D50-B0F0-11BF958FB6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2352492-0408-4FEA-9264-3E406F8846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1FBFDF-05C8-4415-839E-A23F3FD5AD9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16EEBF-BF01-4F83-A17F-95CCD929BC7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全体の有形固定資産減価償却率は、全国平均と比べ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％高いため、今後とも公共施設等総合管理計画に基づき、老朽化した施設の集約化・複合化・縮小化等の老朽化対策に積極的に取り組んでいく必要がある。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2BD6F60-CAF6-43F4-BA7C-00DE1CFC3D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0089DA-516C-42E1-AC5D-5984A19EF7D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0AD4E80-043A-487B-AD8E-9D932A6670C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E9840BD-19D0-4593-82EC-FE90C8DD302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8097213-1F44-4D67-88D3-FA4211E0DC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642FF78-EDE1-4C0C-8AEE-98FE0D2DD8B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9227D1B-5CE5-44CE-863E-9A2D9871159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4438F2D-0DB3-4246-B802-7AEE89AD5A6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9812194-C044-40EE-B992-1FE3521D3A6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64ABF9E-4E5D-4306-B5EA-7041BEFB26D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471B391-48F3-46A5-BF50-976FE497D87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2996821-62C5-4CD2-A686-032406B62E8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372D238-674D-4728-A29A-5B6A4AEF450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750179E-7309-4AAE-8E60-44FDF9C2A66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2C73784-91CB-457C-B28D-2195B904D03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670002E-E49D-46DE-9815-CED9D88ED1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F6FC68A-493D-48FC-A40F-DFF772D1E2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8445DA0-DB8C-425D-956C-ECE0303C384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97ECFA08-5843-41BE-B4B4-10DCABEEB4B1}"/>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FE367365-C3B1-4B00-B665-A0DBB264091C}"/>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B6537358-55A3-4DB9-AEAD-C705CB368CC1}"/>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C99292C7-0C93-4A16-9CAB-DAB689BA4DE8}"/>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BB930547-C19D-4B20-B348-F6B94204A304}"/>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373C0FA1-C9BA-4E05-900E-766F9456B4AE}"/>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79F02CC7-ED5C-4976-9EA7-01DED3EC2867}"/>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2543C50F-D9DB-4732-AAC5-D37D6B912E57}"/>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6190FB39-BE4B-493A-90E7-46018C82119E}"/>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A73AFDD1-6510-4C05-93C5-A6D4A6907A58}"/>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ADE2E149-9915-4284-96C2-1B1F33A001D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2BB03F6-A9B5-470A-B29F-2DA6A84B0F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16E9F81-E1C5-4F0C-8292-A24722127C7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EE10ED6-4D0E-4520-AE2D-22C5FB45B3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7A9991B-E7F9-4BA1-B841-0A909F00313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5766B42-7165-46D1-9AFC-E133CEB9849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3" name="楕円 82">
          <a:extLst>
            <a:ext uri="{FF2B5EF4-FFF2-40B4-BE49-F238E27FC236}">
              <a16:creationId xmlns:a16="http://schemas.microsoft.com/office/drawing/2014/main" id="{600C2EF7-785D-4C41-95AE-F2345D8077C0}"/>
            </a:ext>
          </a:extLst>
        </xdr:cNvPr>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84" name="有形固定資産減価償却率該当値テキスト">
          <a:extLst>
            <a:ext uri="{FF2B5EF4-FFF2-40B4-BE49-F238E27FC236}">
              <a16:creationId xmlns:a16="http://schemas.microsoft.com/office/drawing/2014/main" id="{9EC4150D-1BA8-4C74-99FA-897B8F4ADC68}"/>
            </a:ext>
          </a:extLst>
        </xdr:cNvPr>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38372</xdr:rowOff>
    </xdr:from>
    <xdr:to>
      <xdr:col>19</xdr:col>
      <xdr:colOff>187325</xdr:colOff>
      <xdr:row>32</xdr:row>
      <xdr:rowOff>139972</xdr:rowOff>
    </xdr:to>
    <xdr:sp macro="" textlink="">
      <xdr:nvSpPr>
        <xdr:cNvPr id="85" name="楕円 84">
          <a:extLst>
            <a:ext uri="{FF2B5EF4-FFF2-40B4-BE49-F238E27FC236}">
              <a16:creationId xmlns:a16="http://schemas.microsoft.com/office/drawing/2014/main" id="{38A7DE2A-55F5-4A2B-AA07-5CD73C283819}"/>
            </a:ext>
          </a:extLst>
        </xdr:cNvPr>
        <xdr:cNvSpPr/>
      </xdr:nvSpPr>
      <xdr:spPr>
        <a:xfrm>
          <a:off x="4000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89172</xdr:rowOff>
    </xdr:from>
    <xdr:to>
      <xdr:col>23</xdr:col>
      <xdr:colOff>85725</xdr:colOff>
      <xdr:row>32</xdr:row>
      <xdr:rowOff>138521</xdr:rowOff>
    </xdr:to>
    <xdr:cxnSp macro="">
      <xdr:nvCxnSpPr>
        <xdr:cNvPr id="86" name="直線コネクタ 85">
          <a:extLst>
            <a:ext uri="{FF2B5EF4-FFF2-40B4-BE49-F238E27FC236}">
              <a16:creationId xmlns:a16="http://schemas.microsoft.com/office/drawing/2014/main" id="{D73240CC-5FB4-482B-8873-D4820BE3EAA0}"/>
            </a:ext>
          </a:extLst>
        </xdr:cNvPr>
        <xdr:cNvCxnSpPr/>
      </xdr:nvCxnSpPr>
      <xdr:spPr>
        <a:xfrm>
          <a:off x="4051300" y="634709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7" name="楕円 86">
          <a:extLst>
            <a:ext uri="{FF2B5EF4-FFF2-40B4-BE49-F238E27FC236}">
              <a16:creationId xmlns:a16="http://schemas.microsoft.com/office/drawing/2014/main" id="{AFB43524-7ADA-4059-AE32-B4C96B09EA1E}"/>
            </a:ext>
          </a:extLst>
        </xdr:cNvPr>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89172</xdr:rowOff>
    </xdr:to>
    <xdr:cxnSp macro="">
      <xdr:nvCxnSpPr>
        <xdr:cNvPr id="88" name="直線コネクタ 87">
          <a:extLst>
            <a:ext uri="{FF2B5EF4-FFF2-40B4-BE49-F238E27FC236}">
              <a16:creationId xmlns:a16="http://schemas.microsoft.com/office/drawing/2014/main" id="{644A2DBA-D9C8-4692-A82A-15BC35B824E9}"/>
            </a:ext>
          </a:extLst>
        </xdr:cNvPr>
        <xdr:cNvCxnSpPr/>
      </xdr:nvCxnSpPr>
      <xdr:spPr>
        <a:xfrm>
          <a:off x="3289300" y="6340928"/>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89" name="楕円 88">
          <a:extLst>
            <a:ext uri="{FF2B5EF4-FFF2-40B4-BE49-F238E27FC236}">
              <a16:creationId xmlns:a16="http://schemas.microsoft.com/office/drawing/2014/main" id="{F6DD96A3-9B1E-400D-87D4-A82287D5EC31}"/>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83003</xdr:rowOff>
    </xdr:to>
    <xdr:cxnSp macro="">
      <xdr:nvCxnSpPr>
        <xdr:cNvPr id="90" name="直線コネクタ 89">
          <a:extLst>
            <a:ext uri="{FF2B5EF4-FFF2-40B4-BE49-F238E27FC236}">
              <a16:creationId xmlns:a16="http://schemas.microsoft.com/office/drawing/2014/main" id="{679D450B-B037-434A-BD62-0EC6C45416FC}"/>
            </a:ext>
          </a:extLst>
        </xdr:cNvPr>
        <xdr:cNvCxnSpPr/>
      </xdr:nvCxnSpPr>
      <xdr:spPr>
        <a:xfrm>
          <a:off x="2527300" y="63162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114209</xdr:rowOff>
    </xdr:from>
    <xdr:to>
      <xdr:col>7</xdr:col>
      <xdr:colOff>187325</xdr:colOff>
      <xdr:row>32</xdr:row>
      <xdr:rowOff>44359</xdr:rowOff>
    </xdr:to>
    <xdr:sp macro="" textlink="">
      <xdr:nvSpPr>
        <xdr:cNvPr id="91" name="楕円 90">
          <a:extLst>
            <a:ext uri="{FF2B5EF4-FFF2-40B4-BE49-F238E27FC236}">
              <a16:creationId xmlns:a16="http://schemas.microsoft.com/office/drawing/2014/main" id="{F3C781F0-E522-4336-BCF9-A5862D352F17}"/>
            </a:ext>
          </a:extLst>
        </xdr:cNvPr>
        <xdr:cNvSpPr/>
      </xdr:nvSpPr>
      <xdr:spPr>
        <a:xfrm>
          <a:off x="1714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165009</xdr:rowOff>
    </xdr:from>
    <xdr:to>
      <xdr:col>11</xdr:col>
      <xdr:colOff>136525</xdr:colOff>
      <xdr:row>32</xdr:row>
      <xdr:rowOff>58329</xdr:rowOff>
    </xdr:to>
    <xdr:cxnSp macro="">
      <xdr:nvCxnSpPr>
        <xdr:cNvPr id="92" name="直線コネクタ 91">
          <a:extLst>
            <a:ext uri="{FF2B5EF4-FFF2-40B4-BE49-F238E27FC236}">
              <a16:creationId xmlns:a16="http://schemas.microsoft.com/office/drawing/2014/main" id="{C78817A7-F1CA-4DA5-84EA-93070DE4BDE3}"/>
            </a:ext>
          </a:extLst>
        </xdr:cNvPr>
        <xdr:cNvCxnSpPr/>
      </xdr:nvCxnSpPr>
      <xdr:spPr>
        <a:xfrm>
          <a:off x="1765300" y="625148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9049EB68-7049-4FF9-B747-305F1EC15FA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16604CCE-ACC6-4871-AFE6-B73A7D02AB59}"/>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ACB5C32-ED80-4AD3-AA4E-AC1228C5B92F}"/>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9263E86B-02E8-477B-8A1E-BCBDEC863483}"/>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131099</xdr:rowOff>
    </xdr:from>
    <xdr:ext cx="405111" cy="259045"/>
    <xdr:sp macro="" textlink="">
      <xdr:nvSpPr>
        <xdr:cNvPr id="97" name="n_1mainValue有形固定資産減価償却率">
          <a:extLst>
            <a:ext uri="{FF2B5EF4-FFF2-40B4-BE49-F238E27FC236}">
              <a16:creationId xmlns:a16="http://schemas.microsoft.com/office/drawing/2014/main" id="{D23E3962-27AD-4D7A-9DE3-3853ABB8AC21}"/>
            </a:ext>
          </a:extLst>
        </xdr:cNvPr>
        <xdr:cNvSpPr txBox="1"/>
      </xdr:nvSpPr>
      <xdr:spPr>
        <a:xfrm>
          <a:off x="38360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8" name="n_2mainValue有形固定資産減価償却率">
          <a:extLst>
            <a:ext uri="{FF2B5EF4-FFF2-40B4-BE49-F238E27FC236}">
              <a16:creationId xmlns:a16="http://schemas.microsoft.com/office/drawing/2014/main" id="{3172A33F-1F8D-414F-A99B-938FDE9CCD95}"/>
            </a:ext>
          </a:extLst>
        </xdr:cNvPr>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9" name="n_3mainValue有形固定資産減価償却率">
          <a:extLst>
            <a:ext uri="{FF2B5EF4-FFF2-40B4-BE49-F238E27FC236}">
              <a16:creationId xmlns:a16="http://schemas.microsoft.com/office/drawing/2014/main" id="{F0000A68-65AB-446E-89D2-98C7EBAAACB1}"/>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35486</xdr:rowOff>
    </xdr:from>
    <xdr:ext cx="405111" cy="259045"/>
    <xdr:sp macro="" textlink="">
      <xdr:nvSpPr>
        <xdr:cNvPr id="100" name="n_4mainValue有形固定資産減価償却率">
          <a:extLst>
            <a:ext uri="{FF2B5EF4-FFF2-40B4-BE49-F238E27FC236}">
              <a16:creationId xmlns:a16="http://schemas.microsoft.com/office/drawing/2014/main" id="{C0A79EEA-4009-432E-AAF2-CD4B579927E5}"/>
            </a:ext>
          </a:extLst>
        </xdr:cNvPr>
        <xdr:cNvSpPr txBox="1"/>
      </xdr:nvSpPr>
      <xdr:spPr>
        <a:xfrm>
          <a:off x="1562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9E99E87-A70E-481B-BCBA-20C4520928E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4AD870E-4D99-4217-B416-EDDE20E594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4A524AC-8F6C-4054-8104-0CE5176564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F8E6C8B-4D3C-44F3-9A50-A41726B7BB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44952E7-D7E9-437C-A853-70D99A91181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0DFA7C0-4774-42ED-8997-165E9157E1C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23A6AF9-57F8-4399-B2DE-B83DDA43EA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B411BDB-FB7D-4842-98CD-80DCC31508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E632CEA-0FC9-49F7-ABA8-A313082FCA3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8A1DCF-3F8F-4377-8123-450245EDBC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DDE8F1A-8B18-4242-950B-88184E7685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19E761C-E10C-4929-8E2E-D82D78A746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A9A14E1-CA65-4E72-AFDE-51AE04CEFEB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よりも高い水準となっている。主な要因は、類似団体と比較して人件費や公債費が高いことである。特に債務償還比率に影響力のある公債費については、地方債残高が年々減少傾向であったが、令和元年度から令和３年度の新庁舎建設事業にかかる地方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をはじめ、今後も、老朽化した施設の更新等による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ため、より一層の経常経費の抑制に取り組んでいく必要がある。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17A7CEC-B94A-4CA7-A3A0-9592FDFD16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54287A1-9302-4A46-8CF3-48641C04E2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65D5B5A-4F37-4A55-98DE-D38E20E20F7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372704E-DDE8-45FA-B659-F484EDEF19D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ABF1EFFD-53B5-4E62-A7F2-338FD65D2AD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9A1BB35F-8D24-42AE-AF7A-BBBC7F035FF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8B46A65-C20F-49DE-AF0C-5384B47FEB4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13F466A-A55A-427D-B547-EF9858590C4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E2E81BB-1F95-4471-9DB8-CB6E3C46C27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7F1B11E-4DC8-4A02-A984-8117D6BB72E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F7E127F-D17A-4FE3-A429-E4F4C7E436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494EB2F-4296-4BB7-A8CC-1C9EEB39575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E329E6A-5E5F-4604-974D-99CECA66FC3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2EBB004-98CA-4B7E-8EE0-68BE47511C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73F8259-F4C9-4FB5-ACCF-AB87B3C180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4008351F-180C-4646-AE48-0D9A963932D4}"/>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7A8D5DD5-7FD9-49D5-9AB2-43512D067F9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59B2975A-1B04-4E31-9DA1-C02AA3D559C1}"/>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6987A3B-5F5E-4A60-BB10-008C7A0D2EF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FB9C099-35B7-4184-A76B-44EAD8104E2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82764947-8B72-4FD8-ACF6-216FAED34D9F}"/>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6E2AFF5D-D310-421C-8B80-10E995426278}"/>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BD73C51E-4DEA-4762-B07D-9F794194FF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A5B1084-75E8-487F-A2D7-7355A1B77D02}"/>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9341FA8-0F9E-4ACD-A4CD-4A4EB35B8A45}"/>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29709FBD-5233-4415-A306-2525FB59D0BF}"/>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26B4929-7AA4-409B-9166-F4041FFD782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BED4030-7813-403A-B4EF-4D5BB907705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CB1DCF8-5B7D-4211-ABF7-D8B6B363AD2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E577F73-FBC7-4EF2-A1F5-BFFF08C6E66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D58D6EE-43DA-432B-90C5-EFA4E608F8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137583</xdr:rowOff>
    </xdr:from>
    <xdr:to>
      <xdr:col>76</xdr:col>
      <xdr:colOff>73025</xdr:colOff>
      <xdr:row>33</xdr:row>
      <xdr:rowOff>67733</xdr:rowOff>
    </xdr:to>
    <xdr:sp macro="" textlink="">
      <xdr:nvSpPr>
        <xdr:cNvPr id="145" name="楕円 144">
          <a:extLst>
            <a:ext uri="{FF2B5EF4-FFF2-40B4-BE49-F238E27FC236}">
              <a16:creationId xmlns:a16="http://schemas.microsoft.com/office/drawing/2014/main" id="{B67C31D5-88A4-4798-B49C-205DA70546EE}"/>
            </a:ext>
          </a:extLst>
        </xdr:cNvPr>
        <xdr:cNvSpPr/>
      </xdr:nvSpPr>
      <xdr:spPr>
        <a:xfrm>
          <a:off x="147447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116010</xdr:rowOff>
    </xdr:from>
    <xdr:ext cx="469744" cy="259045"/>
    <xdr:sp macro="" textlink="">
      <xdr:nvSpPr>
        <xdr:cNvPr id="146" name="債務償還比率該当値テキスト">
          <a:extLst>
            <a:ext uri="{FF2B5EF4-FFF2-40B4-BE49-F238E27FC236}">
              <a16:creationId xmlns:a16="http://schemas.microsoft.com/office/drawing/2014/main" id="{1883472D-78FF-42CF-A276-BAA70174D39D}"/>
            </a:ext>
          </a:extLst>
        </xdr:cNvPr>
        <xdr:cNvSpPr txBox="1"/>
      </xdr:nvSpPr>
      <xdr:spPr>
        <a:xfrm>
          <a:off x="14846300" y="63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158383</xdr:rowOff>
    </xdr:from>
    <xdr:to>
      <xdr:col>72</xdr:col>
      <xdr:colOff>123825</xdr:colOff>
      <xdr:row>32</xdr:row>
      <xdr:rowOff>88533</xdr:rowOff>
    </xdr:to>
    <xdr:sp macro="" textlink="">
      <xdr:nvSpPr>
        <xdr:cNvPr id="147" name="楕円 146">
          <a:extLst>
            <a:ext uri="{FF2B5EF4-FFF2-40B4-BE49-F238E27FC236}">
              <a16:creationId xmlns:a16="http://schemas.microsoft.com/office/drawing/2014/main" id="{74299D6A-BD3C-4DF9-B18F-B7CA36D143C8}"/>
            </a:ext>
          </a:extLst>
        </xdr:cNvPr>
        <xdr:cNvSpPr/>
      </xdr:nvSpPr>
      <xdr:spPr>
        <a:xfrm>
          <a:off x="14033500" y="62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37733</xdr:rowOff>
    </xdr:from>
    <xdr:to>
      <xdr:col>76</xdr:col>
      <xdr:colOff>22225</xdr:colOff>
      <xdr:row>33</xdr:row>
      <xdr:rowOff>16933</xdr:rowOff>
    </xdr:to>
    <xdr:cxnSp macro="">
      <xdr:nvCxnSpPr>
        <xdr:cNvPr id="148" name="直線コネクタ 147">
          <a:extLst>
            <a:ext uri="{FF2B5EF4-FFF2-40B4-BE49-F238E27FC236}">
              <a16:creationId xmlns:a16="http://schemas.microsoft.com/office/drawing/2014/main" id="{BF20FA9D-1C35-4E3F-A2F5-C3C8DA242D7E}"/>
            </a:ext>
          </a:extLst>
        </xdr:cNvPr>
        <xdr:cNvCxnSpPr/>
      </xdr:nvCxnSpPr>
      <xdr:spPr>
        <a:xfrm>
          <a:off x="14084300" y="6295658"/>
          <a:ext cx="711200" cy="1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42827</xdr:rowOff>
    </xdr:from>
    <xdr:to>
      <xdr:col>68</xdr:col>
      <xdr:colOff>123825</xdr:colOff>
      <xdr:row>32</xdr:row>
      <xdr:rowOff>144427</xdr:rowOff>
    </xdr:to>
    <xdr:sp macro="" textlink="">
      <xdr:nvSpPr>
        <xdr:cNvPr id="149" name="楕円 148">
          <a:extLst>
            <a:ext uri="{FF2B5EF4-FFF2-40B4-BE49-F238E27FC236}">
              <a16:creationId xmlns:a16="http://schemas.microsoft.com/office/drawing/2014/main" id="{A0195642-553B-4EE4-B3A0-BB9CF7D6B576}"/>
            </a:ext>
          </a:extLst>
        </xdr:cNvPr>
        <xdr:cNvSpPr/>
      </xdr:nvSpPr>
      <xdr:spPr>
        <a:xfrm>
          <a:off x="13271500" y="63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37733</xdr:rowOff>
    </xdr:from>
    <xdr:to>
      <xdr:col>72</xdr:col>
      <xdr:colOff>73025</xdr:colOff>
      <xdr:row>32</xdr:row>
      <xdr:rowOff>93627</xdr:rowOff>
    </xdr:to>
    <xdr:cxnSp macro="">
      <xdr:nvCxnSpPr>
        <xdr:cNvPr id="150" name="直線コネクタ 149">
          <a:extLst>
            <a:ext uri="{FF2B5EF4-FFF2-40B4-BE49-F238E27FC236}">
              <a16:creationId xmlns:a16="http://schemas.microsoft.com/office/drawing/2014/main" id="{893C4B09-3DA7-469A-9944-53BA3458E8FA}"/>
            </a:ext>
          </a:extLst>
        </xdr:cNvPr>
        <xdr:cNvCxnSpPr/>
      </xdr:nvCxnSpPr>
      <xdr:spPr>
        <a:xfrm flipV="1">
          <a:off x="13322300" y="6295658"/>
          <a:ext cx="762000" cy="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130196</xdr:rowOff>
    </xdr:from>
    <xdr:to>
      <xdr:col>64</xdr:col>
      <xdr:colOff>123825</xdr:colOff>
      <xdr:row>32</xdr:row>
      <xdr:rowOff>60346</xdr:rowOff>
    </xdr:to>
    <xdr:sp macro="" textlink="">
      <xdr:nvSpPr>
        <xdr:cNvPr id="151" name="楕円 150">
          <a:extLst>
            <a:ext uri="{FF2B5EF4-FFF2-40B4-BE49-F238E27FC236}">
              <a16:creationId xmlns:a16="http://schemas.microsoft.com/office/drawing/2014/main" id="{E24B8E68-25A2-45B3-A9F0-8F0B8275A5AE}"/>
            </a:ext>
          </a:extLst>
        </xdr:cNvPr>
        <xdr:cNvSpPr/>
      </xdr:nvSpPr>
      <xdr:spPr>
        <a:xfrm>
          <a:off x="12509500" y="62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9546</xdr:rowOff>
    </xdr:from>
    <xdr:to>
      <xdr:col>68</xdr:col>
      <xdr:colOff>73025</xdr:colOff>
      <xdr:row>32</xdr:row>
      <xdr:rowOff>93627</xdr:rowOff>
    </xdr:to>
    <xdr:cxnSp macro="">
      <xdr:nvCxnSpPr>
        <xdr:cNvPr id="152" name="直線コネクタ 151">
          <a:extLst>
            <a:ext uri="{FF2B5EF4-FFF2-40B4-BE49-F238E27FC236}">
              <a16:creationId xmlns:a16="http://schemas.microsoft.com/office/drawing/2014/main" id="{DDA141C5-7B7D-423A-9489-3A4207F661CB}"/>
            </a:ext>
          </a:extLst>
        </xdr:cNvPr>
        <xdr:cNvCxnSpPr/>
      </xdr:nvCxnSpPr>
      <xdr:spPr>
        <a:xfrm>
          <a:off x="12560300" y="6267471"/>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96802</xdr:rowOff>
    </xdr:from>
    <xdr:to>
      <xdr:col>60</xdr:col>
      <xdr:colOff>123825</xdr:colOff>
      <xdr:row>33</xdr:row>
      <xdr:rowOff>26952</xdr:rowOff>
    </xdr:to>
    <xdr:sp macro="" textlink="">
      <xdr:nvSpPr>
        <xdr:cNvPr id="153" name="楕円 152">
          <a:extLst>
            <a:ext uri="{FF2B5EF4-FFF2-40B4-BE49-F238E27FC236}">
              <a16:creationId xmlns:a16="http://schemas.microsoft.com/office/drawing/2014/main" id="{BBE7F0C8-84F8-414D-8F62-5F33823F1DAA}"/>
            </a:ext>
          </a:extLst>
        </xdr:cNvPr>
        <xdr:cNvSpPr/>
      </xdr:nvSpPr>
      <xdr:spPr>
        <a:xfrm>
          <a:off x="11747500" y="63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9546</xdr:rowOff>
    </xdr:from>
    <xdr:to>
      <xdr:col>64</xdr:col>
      <xdr:colOff>73025</xdr:colOff>
      <xdr:row>32</xdr:row>
      <xdr:rowOff>147602</xdr:rowOff>
    </xdr:to>
    <xdr:cxnSp macro="">
      <xdr:nvCxnSpPr>
        <xdr:cNvPr id="154" name="直線コネクタ 153">
          <a:extLst>
            <a:ext uri="{FF2B5EF4-FFF2-40B4-BE49-F238E27FC236}">
              <a16:creationId xmlns:a16="http://schemas.microsoft.com/office/drawing/2014/main" id="{7688DCEC-FC5C-40D5-B9BF-37448C4D7401}"/>
            </a:ext>
          </a:extLst>
        </xdr:cNvPr>
        <xdr:cNvCxnSpPr/>
      </xdr:nvCxnSpPr>
      <xdr:spPr>
        <a:xfrm flipV="1">
          <a:off x="11798300" y="6267471"/>
          <a:ext cx="762000" cy="1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AFCD4730-6035-4F1E-BF20-7FD3E6166AFE}"/>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40C32380-A53B-4E27-BADC-3A80BBF3D576}"/>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C15342BF-0885-4A14-8186-A6DC0F2CE6E1}"/>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62CD83EF-C5F2-4DD9-A72E-69750B8E8779}"/>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79660</xdr:rowOff>
    </xdr:from>
    <xdr:ext cx="469744" cy="259045"/>
    <xdr:sp macro="" textlink="">
      <xdr:nvSpPr>
        <xdr:cNvPr id="159" name="n_1mainValue債務償還比率">
          <a:extLst>
            <a:ext uri="{FF2B5EF4-FFF2-40B4-BE49-F238E27FC236}">
              <a16:creationId xmlns:a16="http://schemas.microsoft.com/office/drawing/2014/main" id="{C3815913-B566-4F77-97F2-89DCD90E2EF7}"/>
            </a:ext>
          </a:extLst>
        </xdr:cNvPr>
        <xdr:cNvSpPr txBox="1"/>
      </xdr:nvSpPr>
      <xdr:spPr>
        <a:xfrm>
          <a:off x="13836727" y="633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135554</xdr:rowOff>
    </xdr:from>
    <xdr:ext cx="469744" cy="259045"/>
    <xdr:sp macro="" textlink="">
      <xdr:nvSpPr>
        <xdr:cNvPr id="160" name="n_2mainValue債務償還比率">
          <a:extLst>
            <a:ext uri="{FF2B5EF4-FFF2-40B4-BE49-F238E27FC236}">
              <a16:creationId xmlns:a16="http://schemas.microsoft.com/office/drawing/2014/main" id="{74902AC5-B629-4647-BB4B-CA661DA0F2FB}"/>
            </a:ext>
          </a:extLst>
        </xdr:cNvPr>
        <xdr:cNvSpPr txBox="1"/>
      </xdr:nvSpPr>
      <xdr:spPr>
        <a:xfrm>
          <a:off x="13087427" y="639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51473</xdr:rowOff>
    </xdr:from>
    <xdr:ext cx="469744" cy="259045"/>
    <xdr:sp macro="" textlink="">
      <xdr:nvSpPr>
        <xdr:cNvPr id="161" name="n_3mainValue債務償還比率">
          <a:extLst>
            <a:ext uri="{FF2B5EF4-FFF2-40B4-BE49-F238E27FC236}">
              <a16:creationId xmlns:a16="http://schemas.microsoft.com/office/drawing/2014/main" id="{B02E1A9D-7C2C-48D6-872C-FA9779B51498}"/>
            </a:ext>
          </a:extLst>
        </xdr:cNvPr>
        <xdr:cNvSpPr txBox="1"/>
      </xdr:nvSpPr>
      <xdr:spPr>
        <a:xfrm>
          <a:off x="12325427" y="630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18079</xdr:rowOff>
    </xdr:from>
    <xdr:ext cx="469744" cy="259045"/>
    <xdr:sp macro="" textlink="">
      <xdr:nvSpPr>
        <xdr:cNvPr id="162" name="n_4mainValue債務償還比率">
          <a:extLst>
            <a:ext uri="{FF2B5EF4-FFF2-40B4-BE49-F238E27FC236}">
              <a16:creationId xmlns:a16="http://schemas.microsoft.com/office/drawing/2014/main" id="{5181CE7C-427D-49A5-9246-528965BAB0ED}"/>
            </a:ext>
          </a:extLst>
        </xdr:cNvPr>
        <xdr:cNvSpPr txBox="1"/>
      </xdr:nvSpPr>
      <xdr:spPr>
        <a:xfrm>
          <a:off x="11563427" y="64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D7B868B-010F-4BE9-9BAD-62814D5B31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C89FA52-F486-478E-9919-AADF75F18D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7A6B8FE-E363-48D8-9A22-B182F03D44B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5CBC416-532C-4E36-B35C-2968392002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0C62CC4-4931-4D85-AE47-A6252B1071F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483F519-6EC7-4DC9-975F-FEB9A535BA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BFBB4B-5C5D-46EE-9799-394B3A5751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D93335-3877-45E0-8F48-9D32A520F2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80D5C1-69AE-4B8C-9C04-CD2350FE56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F6EE94-269D-4FA8-943A-7CDB3BF9B7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590ACD-0EDC-44E2-AEEB-5E8C557547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0081B5-46BD-4D11-8EDA-5AD506674E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DCF67B-DE86-4730-AFA9-DE9622DAE6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63F71A-19B5-4EDF-B197-97F9F5F9B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932C07-AA60-4382-A542-77B120282F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9B060E-A102-40AA-8B2D-DD5D904833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AC3BA3-532A-4DD7-AF97-BF28060B6C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257E11-E5DD-442B-932C-DED31151BE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EA7B4B-C5FF-41E2-BEC9-663D18AC30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B0AD6F-A186-4C7F-9C57-3948A834C6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FBCC91-2F85-4FC8-871F-EA76BEA868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B87752-98FD-4D5A-BBDD-9C3B9C8FB2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27AC2A-5533-4A21-940A-C671ED2AA3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8C3B05-2728-4420-9CD8-03427061E3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7F2D55-4284-4B28-8AD2-AE3132238C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AC0DEF-5F03-4762-88AA-A6ACB6A8D7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0B6DF2-E876-4216-855C-685589EF0C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9F7877-3DEE-43B0-B49E-1DF94E4BFE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A1637F-1D84-4E0C-B1B2-85EAB46DA0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997BF1-9A22-437C-B627-0451D36F08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2F0732-60DA-4350-93A3-3C127ECE5A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EA7531-C210-41BD-B846-A97C2A2A78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ADB1C4-F9FF-4840-8AC4-C7D6FD337A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61CB05-22BB-47AB-98E3-46E88A2417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B30C46-FC0B-4E72-9F21-68A3A2F410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EFA993-77F8-4932-B9BA-0B3C1B4A38C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DA2DAE-5D14-448E-AF76-966C4FB8BE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94C75F-6749-4658-9BEE-EE5CD0CA47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F59C47-DDD0-435D-BA34-5BB89AD846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232588-4B98-40D4-9D5A-32BF2873AC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656485-FD05-4978-B1D9-EC0848508B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3520DE-E1E6-4651-9E17-AB37586CF2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FE5668-78B8-4EE5-A9C8-F342B2949E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E6553C-1343-4CA5-AB2D-4690CBF2D4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7CCB93-0072-4A33-AD34-69C333DBEA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471989-CC50-467E-BAD4-FE03544807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61AE2E-C400-4DF6-B757-4E3E4E8F54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D4DDC2-808C-453D-B2B0-0030A31DB5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153724-45F2-4411-AE4A-12F1108210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5FC4D4-622D-4EA1-8676-65EB3E4006E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32DCEC-EA2A-46B2-B41B-466BF2AABDE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5FBE71A-D716-4B43-8B21-8DB3617946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7956E3-32C2-410A-B9C2-2FC428010C3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4DA8EE-D610-4C9A-AC51-7C4EA2A2D6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51F3F68-911B-4920-B047-E039B9033C7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36DE47-0A22-4741-AD12-AA78F611B1D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49EF96-71E5-4298-8788-5ADB7300D76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306FA44-560E-413B-B08A-FCA386F6CC0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AF9765-8239-4466-9833-3E00C0D10E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BDA29A3-B059-4649-A905-E32A68D9F19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4F72B32-97EC-42CC-BB41-8051B991BF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A3B1896-04EF-4AE5-8B1B-0F3FF1DFC2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22E9A50C-627D-41A8-9794-4ECDBB7BD139}"/>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8EAF3BB8-7D7B-4E01-B7ED-FD14FAEC66DC}"/>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6A9510D3-236B-47FA-A7CE-33AE3549E962}"/>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D9FF620-C938-4513-81BB-FD0EA83F5C5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5C9489D-20EE-42C1-B204-3AFD61374DF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1D01B150-D651-4F58-AFEA-1633689191CA}"/>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B9ED9077-BE65-4344-A707-846BF83DC358}"/>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A1E4D214-1B80-43D0-A8B3-5439F555F281}"/>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4B7FD162-EECC-4092-B9FE-035827E0FFC2}"/>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F15AA07B-A903-458D-88F7-B57D020F42D7}"/>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B8A0C91-C76D-4BED-ABE6-B8303E4AE037}"/>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9EAC67-DA75-429F-83BD-0830F54702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745C63-7EB0-45BF-8962-CAB5C85606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A7097D-0E70-4A73-B834-4FA72E53F3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7AEA72-BAAF-4F56-987D-44A52923CF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123918F-82CF-41A2-8D8D-F34594F460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4" name="楕円 73">
          <a:extLst>
            <a:ext uri="{FF2B5EF4-FFF2-40B4-BE49-F238E27FC236}">
              <a16:creationId xmlns:a16="http://schemas.microsoft.com/office/drawing/2014/main" id="{EFD8AF34-A1EA-401B-9E9B-D8CB53AB8F65}"/>
            </a:ext>
          </a:extLst>
        </xdr:cNvPr>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5" name="【道路】&#10;有形固定資産減価償却率該当値テキスト">
          <a:extLst>
            <a:ext uri="{FF2B5EF4-FFF2-40B4-BE49-F238E27FC236}">
              <a16:creationId xmlns:a16="http://schemas.microsoft.com/office/drawing/2014/main" id="{A68A688C-56BD-4183-9423-9F0B4BA25765}"/>
            </a:ext>
          </a:extLst>
        </xdr:cNvPr>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a:extLst>
            <a:ext uri="{FF2B5EF4-FFF2-40B4-BE49-F238E27FC236}">
              <a16:creationId xmlns:a16="http://schemas.microsoft.com/office/drawing/2014/main" id="{A09C0C2C-0700-4028-A99A-96DDE9508D00}"/>
            </a:ext>
          </a:extLst>
        </xdr:cNvPr>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151311</xdr:rowOff>
    </xdr:to>
    <xdr:cxnSp macro="">
      <xdr:nvCxnSpPr>
        <xdr:cNvPr id="77" name="直線コネクタ 76">
          <a:extLst>
            <a:ext uri="{FF2B5EF4-FFF2-40B4-BE49-F238E27FC236}">
              <a16:creationId xmlns:a16="http://schemas.microsoft.com/office/drawing/2014/main" id="{76B73F9F-268A-40EE-BB33-E14CA31E669D}"/>
            </a:ext>
          </a:extLst>
        </xdr:cNvPr>
        <xdr:cNvCxnSpPr/>
      </xdr:nvCxnSpPr>
      <xdr:spPr>
        <a:xfrm>
          <a:off x="3797300" y="629248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8" name="楕円 77">
          <a:extLst>
            <a:ext uri="{FF2B5EF4-FFF2-40B4-BE49-F238E27FC236}">
              <a16:creationId xmlns:a16="http://schemas.microsoft.com/office/drawing/2014/main" id="{4AEBD83A-3F93-4648-8372-10512B9C06C2}"/>
            </a:ext>
          </a:extLst>
        </xdr:cNvPr>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120287</xdr:rowOff>
    </xdr:to>
    <xdr:cxnSp macro="">
      <xdr:nvCxnSpPr>
        <xdr:cNvPr id="79" name="直線コネクタ 78">
          <a:extLst>
            <a:ext uri="{FF2B5EF4-FFF2-40B4-BE49-F238E27FC236}">
              <a16:creationId xmlns:a16="http://schemas.microsoft.com/office/drawing/2014/main" id="{8EAAEC20-57B8-4D1D-80C5-EFB20584A001}"/>
            </a:ext>
          </a:extLst>
        </xdr:cNvPr>
        <xdr:cNvCxnSpPr/>
      </xdr:nvCxnSpPr>
      <xdr:spPr>
        <a:xfrm>
          <a:off x="2908300" y="626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7439</xdr:rowOff>
    </xdr:from>
    <xdr:to>
      <xdr:col>10</xdr:col>
      <xdr:colOff>165100</xdr:colOff>
      <xdr:row>36</xdr:row>
      <xdr:rowOff>109039</xdr:rowOff>
    </xdr:to>
    <xdr:sp macro="" textlink="">
      <xdr:nvSpPr>
        <xdr:cNvPr id="80" name="楕円 79">
          <a:extLst>
            <a:ext uri="{FF2B5EF4-FFF2-40B4-BE49-F238E27FC236}">
              <a16:creationId xmlns:a16="http://schemas.microsoft.com/office/drawing/2014/main" id="{F490FB70-13AA-4409-B46E-4DBA506402A0}"/>
            </a:ext>
          </a:extLst>
        </xdr:cNvPr>
        <xdr:cNvSpPr/>
      </xdr:nvSpPr>
      <xdr:spPr>
        <a:xfrm>
          <a:off x="1968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36</xdr:row>
      <xdr:rowOff>89263</xdr:rowOff>
    </xdr:to>
    <xdr:cxnSp macro="">
      <xdr:nvCxnSpPr>
        <xdr:cNvPr id="81" name="直線コネクタ 80">
          <a:extLst>
            <a:ext uri="{FF2B5EF4-FFF2-40B4-BE49-F238E27FC236}">
              <a16:creationId xmlns:a16="http://schemas.microsoft.com/office/drawing/2014/main" id="{5E2FECA0-6C02-4875-A8A1-FB967A007A03}"/>
            </a:ext>
          </a:extLst>
        </xdr:cNvPr>
        <xdr:cNvCxnSpPr/>
      </xdr:nvCxnSpPr>
      <xdr:spPr>
        <a:xfrm>
          <a:off x="2019300" y="623043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149497</xdr:rowOff>
    </xdr:from>
    <xdr:to>
      <xdr:col>6</xdr:col>
      <xdr:colOff>38100</xdr:colOff>
      <xdr:row>36</xdr:row>
      <xdr:rowOff>79647</xdr:rowOff>
    </xdr:to>
    <xdr:sp macro="" textlink="">
      <xdr:nvSpPr>
        <xdr:cNvPr id="82" name="楕円 81">
          <a:extLst>
            <a:ext uri="{FF2B5EF4-FFF2-40B4-BE49-F238E27FC236}">
              <a16:creationId xmlns:a16="http://schemas.microsoft.com/office/drawing/2014/main" id="{004E14F2-7C5D-4761-8D43-24ADD69CF6CC}"/>
            </a:ext>
          </a:extLst>
        </xdr:cNvPr>
        <xdr:cNvSpPr/>
      </xdr:nvSpPr>
      <xdr:spPr>
        <a:xfrm>
          <a:off x="1079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28847</xdr:rowOff>
    </xdr:from>
    <xdr:to>
      <xdr:col>10</xdr:col>
      <xdr:colOff>114300</xdr:colOff>
      <xdr:row>36</xdr:row>
      <xdr:rowOff>58239</xdr:rowOff>
    </xdr:to>
    <xdr:cxnSp macro="">
      <xdr:nvCxnSpPr>
        <xdr:cNvPr id="83" name="直線コネクタ 82">
          <a:extLst>
            <a:ext uri="{FF2B5EF4-FFF2-40B4-BE49-F238E27FC236}">
              <a16:creationId xmlns:a16="http://schemas.microsoft.com/office/drawing/2014/main" id="{2F001B44-B74A-4452-B76D-CAEFBE03EE07}"/>
            </a:ext>
          </a:extLst>
        </xdr:cNvPr>
        <xdr:cNvCxnSpPr/>
      </xdr:nvCxnSpPr>
      <xdr:spPr>
        <a:xfrm>
          <a:off x="1130300" y="62010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8CC853F8-5D5F-4254-8B3E-55487E0E8C5B}"/>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3D1C0A34-5C84-48E8-9632-FA988AACA4FB}"/>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658E4CA6-2644-462F-8E1B-E99DD92AF36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F0AD627B-D1BF-4F3D-ADA3-AA4C51E1F6B3}"/>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8" name="n_1mainValue【道路】&#10;有形固定資産減価償却率">
          <a:extLst>
            <a:ext uri="{FF2B5EF4-FFF2-40B4-BE49-F238E27FC236}">
              <a16:creationId xmlns:a16="http://schemas.microsoft.com/office/drawing/2014/main" id="{DECEA0B5-2F0B-40B2-949B-BB1024C16929}"/>
            </a:ext>
          </a:extLst>
        </xdr:cNvPr>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89" name="n_2mainValue【道路】&#10;有形固定資産減価償却率">
          <a:extLst>
            <a:ext uri="{FF2B5EF4-FFF2-40B4-BE49-F238E27FC236}">
              <a16:creationId xmlns:a16="http://schemas.microsoft.com/office/drawing/2014/main" id="{2AC5F69D-338C-460B-87F0-36983C4D7179}"/>
            </a:ext>
          </a:extLst>
        </xdr:cNvPr>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125566</xdr:rowOff>
    </xdr:from>
    <xdr:ext cx="405111" cy="259045"/>
    <xdr:sp macro="" textlink="">
      <xdr:nvSpPr>
        <xdr:cNvPr id="90" name="n_3mainValue【道路】&#10;有形固定資産減価償却率">
          <a:extLst>
            <a:ext uri="{FF2B5EF4-FFF2-40B4-BE49-F238E27FC236}">
              <a16:creationId xmlns:a16="http://schemas.microsoft.com/office/drawing/2014/main" id="{C8115AFA-ACC3-4F22-957F-6CC5974F9095}"/>
            </a:ext>
          </a:extLst>
        </xdr:cNvPr>
        <xdr:cNvSpPr txBox="1"/>
      </xdr:nvSpPr>
      <xdr:spPr>
        <a:xfrm>
          <a:off x="1816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96174</xdr:rowOff>
    </xdr:from>
    <xdr:ext cx="405111" cy="259045"/>
    <xdr:sp macro="" textlink="">
      <xdr:nvSpPr>
        <xdr:cNvPr id="91" name="n_4mainValue【道路】&#10;有形固定資産減価償却率">
          <a:extLst>
            <a:ext uri="{FF2B5EF4-FFF2-40B4-BE49-F238E27FC236}">
              <a16:creationId xmlns:a16="http://schemas.microsoft.com/office/drawing/2014/main" id="{AC2C2F18-EBAC-470F-83C6-32B69DBF59B4}"/>
            </a:ext>
          </a:extLst>
        </xdr:cNvPr>
        <xdr:cNvSpPr txBox="1"/>
      </xdr:nvSpPr>
      <xdr:spPr>
        <a:xfrm>
          <a:off x="927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B6EC6AB-DAA6-4556-B68E-41FBA2CA3D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0A3D00-C611-4AB3-AC60-460A3132F06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62D80E1-DEF7-4E85-9913-CAF437D05A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E1D7E0E-622D-4CA1-8708-86DA26FD9C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FBA154-BB33-4F53-B818-9084FDF3CB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998AC1A-23E5-48F0-B17A-54B8DE2D8F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5FAE326-75C2-4E69-A966-32A95C8EFD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709FF30-427E-4911-82E5-184704E1E7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5DC3505-89B2-414A-A281-E29379C8DD3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1473725-1E2D-4A82-BAB5-1C6D70AA8B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07E2DA7-6792-44A0-BA54-21F5936B3B0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19C9E50-919F-4530-B590-485682401E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6FD2EBB-3257-45C8-B5C2-8F7A711F62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DD80EC1-2A6A-4312-A1C1-523F43F5EDD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E8AAA9A-1027-43DA-9185-52D1ABA02B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2E88EB89-3A98-4CFE-A788-6B9A551E76D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F2ED31A-E150-46CF-9AA7-EC1BE0CD459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A6284D77-6A3E-4F7A-8D8E-C57CFB651D0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FB8AA68-FFC1-49CE-9E5C-F5C34921DCD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6394DA48-55FE-420F-8724-9A3C166AAC2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A616830-2039-4DC0-AE6C-8AE42E02E3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CF3FD7F-0140-48DC-A03E-A26DB3F11EB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21F2C65-8B7E-41EF-8B4F-1C845ED1FA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616EBFC5-3729-498B-A152-546A77676A9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5A66E883-1C19-4B64-8D5B-DF098FF4DAA8}"/>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CACF9265-42B3-4196-A588-75FEB3E6A111}"/>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E9B7075F-4F50-45B6-BEC1-9FDC55C6AA4B}"/>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DE0A19DD-9CE1-4B5B-AFAA-5E0939EC6AF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10B0F56F-38BB-48D3-9A55-723BFF034717}"/>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CB490E0A-FD2C-4843-B3B8-8619C3DC274C}"/>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8E413C81-912C-45A0-B7F3-51CC1B3EB2C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E6AA7E71-DBFA-4A5A-85A0-E44B08727CFE}"/>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DF337C76-5BF6-4CB5-B235-EF973A3A9E02}"/>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A2431BED-10B7-4893-B492-DF3DDD978EDB}"/>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E3F234-0CB2-4498-BBAC-3FF2625566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A766E74-CCFB-40A6-A9C9-BB8B6BD401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346B53B-3D87-4460-8C78-A491C9611C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FF84313-81EA-457B-8300-1ECBC9BF9F1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248A21-D0D5-4E45-9164-07C4C261A4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38126</xdr:rowOff>
    </xdr:from>
    <xdr:to>
      <xdr:col>55</xdr:col>
      <xdr:colOff>50800</xdr:colOff>
      <xdr:row>41</xdr:row>
      <xdr:rowOff>139726</xdr:rowOff>
    </xdr:to>
    <xdr:sp macro="" textlink="">
      <xdr:nvSpPr>
        <xdr:cNvPr id="131" name="楕円 130">
          <a:extLst>
            <a:ext uri="{FF2B5EF4-FFF2-40B4-BE49-F238E27FC236}">
              <a16:creationId xmlns:a16="http://schemas.microsoft.com/office/drawing/2014/main" id="{917D4AAA-910F-494E-8D26-030AB2765A12}"/>
            </a:ext>
          </a:extLst>
        </xdr:cNvPr>
        <xdr:cNvSpPr/>
      </xdr:nvSpPr>
      <xdr:spPr>
        <a:xfrm>
          <a:off x="10426700" y="70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124503</xdr:rowOff>
    </xdr:from>
    <xdr:ext cx="469744" cy="259045"/>
    <xdr:sp macro="" textlink="">
      <xdr:nvSpPr>
        <xdr:cNvPr id="132" name="【道路】&#10;一人当たり延長該当値テキスト">
          <a:extLst>
            <a:ext uri="{FF2B5EF4-FFF2-40B4-BE49-F238E27FC236}">
              <a16:creationId xmlns:a16="http://schemas.microsoft.com/office/drawing/2014/main" id="{9E80B5BE-45CA-408B-8E6A-1609C46B61DC}"/>
            </a:ext>
          </a:extLst>
        </xdr:cNvPr>
        <xdr:cNvSpPr txBox="1"/>
      </xdr:nvSpPr>
      <xdr:spPr>
        <a:xfrm>
          <a:off x="10515600" y="698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39612</xdr:rowOff>
    </xdr:from>
    <xdr:to>
      <xdr:col>50</xdr:col>
      <xdr:colOff>165100</xdr:colOff>
      <xdr:row>41</xdr:row>
      <xdr:rowOff>141212</xdr:rowOff>
    </xdr:to>
    <xdr:sp macro="" textlink="">
      <xdr:nvSpPr>
        <xdr:cNvPr id="133" name="楕円 132">
          <a:extLst>
            <a:ext uri="{FF2B5EF4-FFF2-40B4-BE49-F238E27FC236}">
              <a16:creationId xmlns:a16="http://schemas.microsoft.com/office/drawing/2014/main" id="{2D642B1C-F0C3-4F2B-A9D9-6A1FD1D25FF8}"/>
            </a:ext>
          </a:extLst>
        </xdr:cNvPr>
        <xdr:cNvSpPr/>
      </xdr:nvSpPr>
      <xdr:spPr>
        <a:xfrm>
          <a:off x="9588500" y="70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88926</xdr:rowOff>
    </xdr:from>
    <xdr:to>
      <xdr:col>55</xdr:col>
      <xdr:colOff>0</xdr:colOff>
      <xdr:row>41</xdr:row>
      <xdr:rowOff>90412</xdr:rowOff>
    </xdr:to>
    <xdr:cxnSp macro="">
      <xdr:nvCxnSpPr>
        <xdr:cNvPr id="134" name="直線コネクタ 133">
          <a:extLst>
            <a:ext uri="{FF2B5EF4-FFF2-40B4-BE49-F238E27FC236}">
              <a16:creationId xmlns:a16="http://schemas.microsoft.com/office/drawing/2014/main" id="{2B83F6AD-BD24-42DE-BD27-DAD3435A5E77}"/>
            </a:ext>
          </a:extLst>
        </xdr:cNvPr>
        <xdr:cNvCxnSpPr/>
      </xdr:nvCxnSpPr>
      <xdr:spPr>
        <a:xfrm flipV="1">
          <a:off x="9639300" y="711837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40449</xdr:rowOff>
    </xdr:from>
    <xdr:to>
      <xdr:col>46</xdr:col>
      <xdr:colOff>38100</xdr:colOff>
      <xdr:row>41</xdr:row>
      <xdr:rowOff>142049</xdr:rowOff>
    </xdr:to>
    <xdr:sp macro="" textlink="">
      <xdr:nvSpPr>
        <xdr:cNvPr id="135" name="楕円 134">
          <a:extLst>
            <a:ext uri="{FF2B5EF4-FFF2-40B4-BE49-F238E27FC236}">
              <a16:creationId xmlns:a16="http://schemas.microsoft.com/office/drawing/2014/main" id="{45CC4F31-1196-40F3-9816-2D8976430B46}"/>
            </a:ext>
          </a:extLst>
        </xdr:cNvPr>
        <xdr:cNvSpPr/>
      </xdr:nvSpPr>
      <xdr:spPr>
        <a:xfrm>
          <a:off x="8699500" y="70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90412</xdr:rowOff>
    </xdr:from>
    <xdr:to>
      <xdr:col>50</xdr:col>
      <xdr:colOff>114300</xdr:colOff>
      <xdr:row>41</xdr:row>
      <xdr:rowOff>91249</xdr:rowOff>
    </xdr:to>
    <xdr:cxnSp macro="">
      <xdr:nvCxnSpPr>
        <xdr:cNvPr id="136" name="直線コネクタ 135">
          <a:extLst>
            <a:ext uri="{FF2B5EF4-FFF2-40B4-BE49-F238E27FC236}">
              <a16:creationId xmlns:a16="http://schemas.microsoft.com/office/drawing/2014/main" id="{F7B19B99-EF78-4D84-AECD-4920CFBD63D6}"/>
            </a:ext>
          </a:extLst>
        </xdr:cNvPr>
        <xdr:cNvCxnSpPr/>
      </xdr:nvCxnSpPr>
      <xdr:spPr>
        <a:xfrm flipV="1">
          <a:off x="8750300" y="71198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41783</xdr:rowOff>
    </xdr:from>
    <xdr:to>
      <xdr:col>41</xdr:col>
      <xdr:colOff>101600</xdr:colOff>
      <xdr:row>41</xdr:row>
      <xdr:rowOff>143383</xdr:rowOff>
    </xdr:to>
    <xdr:sp macro="" textlink="">
      <xdr:nvSpPr>
        <xdr:cNvPr id="137" name="楕円 136">
          <a:extLst>
            <a:ext uri="{FF2B5EF4-FFF2-40B4-BE49-F238E27FC236}">
              <a16:creationId xmlns:a16="http://schemas.microsoft.com/office/drawing/2014/main" id="{0C7B7ED8-3DD3-47D6-B9BE-9F36254909F3}"/>
            </a:ext>
          </a:extLst>
        </xdr:cNvPr>
        <xdr:cNvSpPr/>
      </xdr:nvSpPr>
      <xdr:spPr>
        <a:xfrm>
          <a:off x="7810500" y="70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91249</xdr:rowOff>
    </xdr:from>
    <xdr:to>
      <xdr:col>45</xdr:col>
      <xdr:colOff>177800</xdr:colOff>
      <xdr:row>41</xdr:row>
      <xdr:rowOff>92583</xdr:rowOff>
    </xdr:to>
    <xdr:cxnSp macro="">
      <xdr:nvCxnSpPr>
        <xdr:cNvPr id="138" name="直線コネクタ 137">
          <a:extLst>
            <a:ext uri="{FF2B5EF4-FFF2-40B4-BE49-F238E27FC236}">
              <a16:creationId xmlns:a16="http://schemas.microsoft.com/office/drawing/2014/main" id="{F34BAC6E-F03D-4A6A-8432-2B7FFFA56B5A}"/>
            </a:ext>
          </a:extLst>
        </xdr:cNvPr>
        <xdr:cNvCxnSpPr/>
      </xdr:nvCxnSpPr>
      <xdr:spPr>
        <a:xfrm flipV="1">
          <a:off x="7861300" y="712069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43383</xdr:rowOff>
    </xdr:from>
    <xdr:to>
      <xdr:col>36</xdr:col>
      <xdr:colOff>165100</xdr:colOff>
      <xdr:row>41</xdr:row>
      <xdr:rowOff>144983</xdr:rowOff>
    </xdr:to>
    <xdr:sp macro="" textlink="">
      <xdr:nvSpPr>
        <xdr:cNvPr id="139" name="楕円 138">
          <a:extLst>
            <a:ext uri="{FF2B5EF4-FFF2-40B4-BE49-F238E27FC236}">
              <a16:creationId xmlns:a16="http://schemas.microsoft.com/office/drawing/2014/main" id="{B2B3456F-229D-46B1-A487-03B2B0BBE696}"/>
            </a:ext>
          </a:extLst>
        </xdr:cNvPr>
        <xdr:cNvSpPr/>
      </xdr:nvSpPr>
      <xdr:spPr>
        <a:xfrm>
          <a:off x="6921500" y="70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92583</xdr:rowOff>
    </xdr:from>
    <xdr:to>
      <xdr:col>41</xdr:col>
      <xdr:colOff>50800</xdr:colOff>
      <xdr:row>41</xdr:row>
      <xdr:rowOff>94183</xdr:rowOff>
    </xdr:to>
    <xdr:cxnSp macro="">
      <xdr:nvCxnSpPr>
        <xdr:cNvPr id="140" name="直線コネクタ 139">
          <a:extLst>
            <a:ext uri="{FF2B5EF4-FFF2-40B4-BE49-F238E27FC236}">
              <a16:creationId xmlns:a16="http://schemas.microsoft.com/office/drawing/2014/main" id="{F2791B1E-71C2-49C3-8C12-1CC2C947E8AD}"/>
            </a:ext>
          </a:extLst>
        </xdr:cNvPr>
        <xdr:cNvCxnSpPr/>
      </xdr:nvCxnSpPr>
      <xdr:spPr>
        <a:xfrm flipV="1">
          <a:off x="6972300" y="712203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69D75963-BC35-40F2-BC53-7237C178FFB2}"/>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127681BE-1449-4E87-A601-593251672E67}"/>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678EC61D-43AA-4697-8CBC-922417E02EB3}"/>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3959D559-7CC9-4A1E-A017-E0205237AF66}"/>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132339</xdr:rowOff>
    </xdr:from>
    <xdr:ext cx="469744" cy="259045"/>
    <xdr:sp macro="" textlink="">
      <xdr:nvSpPr>
        <xdr:cNvPr id="145" name="n_1mainValue【道路】&#10;一人当たり延長">
          <a:extLst>
            <a:ext uri="{FF2B5EF4-FFF2-40B4-BE49-F238E27FC236}">
              <a16:creationId xmlns:a16="http://schemas.microsoft.com/office/drawing/2014/main" id="{F46D0C24-9CE1-40BE-9F26-04775974C87E}"/>
            </a:ext>
          </a:extLst>
        </xdr:cNvPr>
        <xdr:cNvSpPr txBox="1"/>
      </xdr:nvSpPr>
      <xdr:spPr>
        <a:xfrm>
          <a:off x="9391727" y="71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133176</xdr:rowOff>
    </xdr:from>
    <xdr:ext cx="469744" cy="259045"/>
    <xdr:sp macro="" textlink="">
      <xdr:nvSpPr>
        <xdr:cNvPr id="146" name="n_2mainValue【道路】&#10;一人当たり延長">
          <a:extLst>
            <a:ext uri="{FF2B5EF4-FFF2-40B4-BE49-F238E27FC236}">
              <a16:creationId xmlns:a16="http://schemas.microsoft.com/office/drawing/2014/main" id="{30320D32-49CC-410A-8028-39C36603CAB0}"/>
            </a:ext>
          </a:extLst>
        </xdr:cNvPr>
        <xdr:cNvSpPr txBox="1"/>
      </xdr:nvSpPr>
      <xdr:spPr>
        <a:xfrm>
          <a:off x="8515427" y="716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134510</xdr:rowOff>
    </xdr:from>
    <xdr:ext cx="469744" cy="259045"/>
    <xdr:sp macro="" textlink="">
      <xdr:nvSpPr>
        <xdr:cNvPr id="147" name="n_3mainValue【道路】&#10;一人当たり延長">
          <a:extLst>
            <a:ext uri="{FF2B5EF4-FFF2-40B4-BE49-F238E27FC236}">
              <a16:creationId xmlns:a16="http://schemas.microsoft.com/office/drawing/2014/main" id="{2C8F5939-9475-4B07-B9AE-B1F9F67AE517}"/>
            </a:ext>
          </a:extLst>
        </xdr:cNvPr>
        <xdr:cNvSpPr txBox="1"/>
      </xdr:nvSpPr>
      <xdr:spPr>
        <a:xfrm>
          <a:off x="7626427"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136110</xdr:rowOff>
    </xdr:from>
    <xdr:ext cx="469744" cy="259045"/>
    <xdr:sp macro="" textlink="">
      <xdr:nvSpPr>
        <xdr:cNvPr id="148" name="n_4mainValue【道路】&#10;一人当たり延長">
          <a:extLst>
            <a:ext uri="{FF2B5EF4-FFF2-40B4-BE49-F238E27FC236}">
              <a16:creationId xmlns:a16="http://schemas.microsoft.com/office/drawing/2014/main" id="{6E400E75-0541-4EEC-86A8-32291EA4157B}"/>
            </a:ext>
          </a:extLst>
        </xdr:cNvPr>
        <xdr:cNvSpPr txBox="1"/>
      </xdr:nvSpPr>
      <xdr:spPr>
        <a:xfrm>
          <a:off x="6737427" y="716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FCAD0C8-CD8E-4A3F-B415-143B68C7DA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D9B84F4-5294-4D96-A9B7-415F86F095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FB90EFB-CB83-47D4-89AC-B7A2FE233F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BF56D70-4427-4D72-97F9-31A2DC4C01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967F9B8-8DD1-4A92-B108-4FDA21F4C7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07B7AB3-406F-45D4-931E-202FF4F495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B76DE76-0022-4951-B899-7A4387F727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CA1D77D-D458-4A70-A6C7-3F4F0DABBE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F933982-3F3A-4DAC-A02B-ADE450943B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DC5A1AB-332E-4BDE-B6D2-6681DA7F01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E04F971-DCD6-4155-B18B-473136E6B09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8A3B505-5269-4F07-8074-077751E425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A773D8A-7212-48C7-9178-881F0F7AD06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5DC9AE9-8867-4EC4-88B1-4667E59EAA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A419946-D524-4BCE-8B06-7ADE6BF7DD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1B9435A-E442-4906-BB2F-0B479C0A73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99034FD-A273-4A0C-BBF6-903AD7B449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53C684A-C09C-4A45-94CF-DAEABE81C6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BBDBC04-2B49-43F7-A658-FC790A04B6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FF74314-8D21-41CB-AC73-D2C302DE6F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11645F6-661C-4784-ACC6-A54E0AFE946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6205AA0-6716-4E1E-A375-29DC065DB0D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F6E4A8A-8A79-42F6-BAE0-BAFCF48CCBA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F8B5485-918A-4EBD-9107-6D420E5F2C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1673225-B3AC-452D-B92B-9121EFF13B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B96CDB1-F77C-4733-9D45-9F6275681FCE}"/>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C7E127D-B093-41B9-85AD-81196719DBF7}"/>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CC12DCEC-94C9-4925-90DF-B51164481828}"/>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3A739D0-27AF-435A-8319-8BE11C79C502}"/>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D1CE6DCD-7609-4596-B664-9DDEEE84BDD7}"/>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2D0BBD1-391E-4D59-A2C7-732D304666FF}"/>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DAD2FFC1-63A6-4463-9D2B-4B353E98269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31F717F-4D9D-4BC8-AE81-4DF484B09AD4}"/>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F955FE93-F49A-4DDD-A7F2-4E9EAC6E222C}"/>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A4D8AA09-3917-463F-ABC0-15D5F7313778}"/>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F2B49A63-DEC7-465D-A7EF-9BAF4BF5072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1F8EB7-D5C1-451B-B652-75345BA57A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22082F-6963-42CA-9407-5C0AAFEC54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9BADC9-31A3-4203-B11E-AD579187E9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DC3C6A6-FFD2-46B9-8396-6783E223FB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DB78F6C-2F4F-463A-8E13-FFDA937793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34109</xdr:rowOff>
    </xdr:from>
    <xdr:to>
      <xdr:col>24</xdr:col>
      <xdr:colOff>114300</xdr:colOff>
      <xdr:row>63</xdr:row>
      <xdr:rowOff>135709</xdr:rowOff>
    </xdr:to>
    <xdr:sp macro="" textlink="">
      <xdr:nvSpPr>
        <xdr:cNvPr id="190" name="楕円 189">
          <a:extLst>
            <a:ext uri="{FF2B5EF4-FFF2-40B4-BE49-F238E27FC236}">
              <a16:creationId xmlns:a16="http://schemas.microsoft.com/office/drawing/2014/main" id="{689F8CC7-0436-4495-B9B6-1F127D7BCF4E}"/>
            </a:ext>
          </a:extLst>
        </xdr:cNvPr>
        <xdr:cNvSpPr/>
      </xdr:nvSpPr>
      <xdr:spPr>
        <a:xfrm>
          <a:off x="45847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120486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C742610-2634-45FB-B58A-5657991CDD6C}"/>
            </a:ext>
          </a:extLst>
        </xdr:cNvPr>
        <xdr:cNvSpPr txBox="1"/>
      </xdr:nvSpPr>
      <xdr:spPr>
        <a:xfrm>
          <a:off x="4673600" y="1075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92" name="楕円 191">
          <a:extLst>
            <a:ext uri="{FF2B5EF4-FFF2-40B4-BE49-F238E27FC236}">
              <a16:creationId xmlns:a16="http://schemas.microsoft.com/office/drawing/2014/main" id="{41599AB6-8CC0-49A4-AB67-A25FD1C8DC7F}"/>
            </a:ext>
          </a:extLst>
        </xdr:cNvPr>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84909</xdr:rowOff>
    </xdr:from>
    <xdr:to>
      <xdr:col>24</xdr:col>
      <xdr:colOff>63500</xdr:colOff>
      <xdr:row>63</xdr:row>
      <xdr:rowOff>91440</xdr:rowOff>
    </xdr:to>
    <xdr:cxnSp macro="">
      <xdr:nvCxnSpPr>
        <xdr:cNvPr id="193" name="直線コネクタ 192">
          <a:extLst>
            <a:ext uri="{FF2B5EF4-FFF2-40B4-BE49-F238E27FC236}">
              <a16:creationId xmlns:a16="http://schemas.microsoft.com/office/drawing/2014/main" id="{E3F24279-A589-4622-A213-2515FA63FDA6}"/>
            </a:ext>
          </a:extLst>
        </xdr:cNvPr>
        <xdr:cNvCxnSpPr/>
      </xdr:nvCxnSpPr>
      <xdr:spPr>
        <a:xfrm flipV="1">
          <a:off x="3797300" y="1088625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34109</xdr:rowOff>
    </xdr:from>
    <xdr:to>
      <xdr:col>15</xdr:col>
      <xdr:colOff>101600</xdr:colOff>
      <xdr:row>63</xdr:row>
      <xdr:rowOff>135709</xdr:rowOff>
    </xdr:to>
    <xdr:sp macro="" textlink="">
      <xdr:nvSpPr>
        <xdr:cNvPr id="194" name="楕円 193">
          <a:extLst>
            <a:ext uri="{FF2B5EF4-FFF2-40B4-BE49-F238E27FC236}">
              <a16:creationId xmlns:a16="http://schemas.microsoft.com/office/drawing/2014/main" id="{47BACAC5-F1CA-415B-82E9-C2BAB0FC833F}"/>
            </a:ext>
          </a:extLst>
        </xdr:cNvPr>
        <xdr:cNvSpPr/>
      </xdr:nvSpPr>
      <xdr:spPr>
        <a:xfrm>
          <a:off x="2857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84909</xdr:rowOff>
    </xdr:from>
    <xdr:to>
      <xdr:col>19</xdr:col>
      <xdr:colOff>177800</xdr:colOff>
      <xdr:row>63</xdr:row>
      <xdr:rowOff>91440</xdr:rowOff>
    </xdr:to>
    <xdr:cxnSp macro="">
      <xdr:nvCxnSpPr>
        <xdr:cNvPr id="195" name="直線コネクタ 194">
          <a:extLst>
            <a:ext uri="{FF2B5EF4-FFF2-40B4-BE49-F238E27FC236}">
              <a16:creationId xmlns:a16="http://schemas.microsoft.com/office/drawing/2014/main" id="{CA343E74-90BF-48DC-868F-0E2123786D8F}"/>
            </a:ext>
          </a:extLst>
        </xdr:cNvPr>
        <xdr:cNvCxnSpPr/>
      </xdr:nvCxnSpPr>
      <xdr:spPr>
        <a:xfrm>
          <a:off x="2908300" y="108862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6" name="楕円 195">
          <a:extLst>
            <a:ext uri="{FF2B5EF4-FFF2-40B4-BE49-F238E27FC236}">
              <a16:creationId xmlns:a16="http://schemas.microsoft.com/office/drawing/2014/main" id="{E68F98C0-BB90-499C-B21D-7360171E4979}"/>
            </a:ext>
          </a:extLst>
        </xdr:cNvPr>
        <xdr:cNvSpPr/>
      </xdr:nvSpPr>
      <xdr:spPr>
        <a:xfrm>
          <a:off x="196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84909</xdr:rowOff>
    </xdr:to>
    <xdr:cxnSp macro="">
      <xdr:nvCxnSpPr>
        <xdr:cNvPr id="197" name="直線コネクタ 196">
          <a:extLst>
            <a:ext uri="{FF2B5EF4-FFF2-40B4-BE49-F238E27FC236}">
              <a16:creationId xmlns:a16="http://schemas.microsoft.com/office/drawing/2014/main" id="{2672CAEF-3FF7-4D5F-93C4-726C4D0851D2}"/>
            </a:ext>
          </a:extLst>
        </xdr:cNvPr>
        <xdr:cNvCxnSpPr/>
      </xdr:nvCxnSpPr>
      <xdr:spPr>
        <a:xfrm>
          <a:off x="2019300" y="108682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xdr:rowOff>
    </xdr:from>
    <xdr:to>
      <xdr:col>6</xdr:col>
      <xdr:colOff>38100</xdr:colOff>
      <xdr:row>63</xdr:row>
      <xdr:rowOff>106317</xdr:rowOff>
    </xdr:to>
    <xdr:sp macro="" textlink="">
      <xdr:nvSpPr>
        <xdr:cNvPr id="198" name="楕円 197">
          <a:extLst>
            <a:ext uri="{FF2B5EF4-FFF2-40B4-BE49-F238E27FC236}">
              <a16:creationId xmlns:a16="http://schemas.microsoft.com/office/drawing/2014/main" id="{50952685-0762-435B-9AF5-00D885354F1E}"/>
            </a:ext>
          </a:extLst>
        </xdr:cNvPr>
        <xdr:cNvSpPr/>
      </xdr:nvSpPr>
      <xdr:spPr>
        <a:xfrm>
          <a:off x="1079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55517</xdr:rowOff>
    </xdr:from>
    <xdr:to>
      <xdr:col>10</xdr:col>
      <xdr:colOff>114300</xdr:colOff>
      <xdr:row>63</xdr:row>
      <xdr:rowOff>66947</xdr:rowOff>
    </xdr:to>
    <xdr:cxnSp macro="">
      <xdr:nvCxnSpPr>
        <xdr:cNvPr id="199" name="直線コネクタ 198">
          <a:extLst>
            <a:ext uri="{FF2B5EF4-FFF2-40B4-BE49-F238E27FC236}">
              <a16:creationId xmlns:a16="http://schemas.microsoft.com/office/drawing/2014/main" id="{7B6BDE4A-DE35-4D74-A936-FC5EC79280FA}"/>
            </a:ext>
          </a:extLst>
        </xdr:cNvPr>
        <xdr:cNvCxnSpPr/>
      </xdr:nvCxnSpPr>
      <xdr:spPr>
        <a:xfrm>
          <a:off x="1130300" y="108568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FA62C04-A4A5-47A8-92B3-D8EFBFEC4F65}"/>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6CF7578-570D-454F-A456-81B0567B723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9A7C13F-A5D5-4185-B646-4324DBDCBB66}"/>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8B8389B-1FD0-4102-9791-1930CCFA059B}"/>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5E37D0F-7653-4873-AD1B-42097F6E3884}"/>
            </a:ext>
          </a:extLst>
        </xdr:cNvPr>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126836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911F2C9-2ED7-4081-823E-1BA8113E9691}"/>
            </a:ext>
          </a:extLst>
        </xdr:cNvPr>
        <xdr:cNvSpPr txBox="1"/>
      </xdr:nvSpPr>
      <xdr:spPr>
        <a:xfrm>
          <a:off x="2705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14267D4-F286-41D2-9267-C9DF90F01A51}"/>
            </a:ext>
          </a:extLst>
        </xdr:cNvPr>
        <xdr:cNvSpPr txBox="1"/>
      </xdr:nvSpPr>
      <xdr:spPr>
        <a:xfrm>
          <a:off x="1816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97444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3025FB3-8E1C-4224-B728-0A83D461238E}"/>
            </a:ext>
          </a:extLst>
        </xdr:cNvPr>
        <xdr:cNvSpPr txBox="1"/>
      </xdr:nvSpPr>
      <xdr:spPr>
        <a:xfrm>
          <a:off x="927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E56118D-8165-412E-9675-063275EDC5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63789EB-EE7D-474A-8A0E-9B8150B3F9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5A42E7E-AE75-4CAC-AC40-ADDDB1CA75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A902A79-7119-4AC6-A965-3B7472A0D5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6F4834A-16CA-44EE-BFCF-4979799BFD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245FACC-42F2-4FD9-A4E5-D9849FF4F1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7304DFB-2562-49FE-A2CF-3E46DAD657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7C0A85D-FC33-4A0A-BABA-AFE113164C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FA22C4D-D1AF-45B3-A4F8-7C868826D2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073AA7B-12FD-4E8D-B542-8AE1EEE07E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DFE5562-5AE5-4156-9B28-A66ED4055B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5DE1997F-0DD5-4016-B2D7-60F544072FF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FA00A2B-BEE4-4F84-8061-CF22EB7DBC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7FE7AFB5-E89F-4BD8-B06E-20183C2FEA1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4BCAE94-781D-405B-A0E4-3E89F4A4166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525CA3F8-D10F-4BB0-BCEC-BD63EB8C1E2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362437A-DA9E-41A3-BC5A-335F80DBF3F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8405E58-DFF6-4441-AED1-A7DF7A57AED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802AF2A-4060-4B61-96C9-2EC6FC47068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E88CC6F-AFD1-4259-9C86-706F74766E9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E5DC22F-7679-45A4-8453-71C97A47F1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8823E96-C911-449D-84C6-F1C3AC704F7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77F6B1E-5298-45D4-AA0A-5347669FB5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1F0C9AE5-8F1A-4D95-86D8-EBBCF3363A21}"/>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CEF4510-4C70-4C22-AC86-3C00110D592C}"/>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E3AE0DE9-3DD2-47EA-B5F0-C91948D1AF44}"/>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683235F-9FF4-4EEE-B9D4-69BB16E621C7}"/>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9842D64B-1403-4901-A66A-1CA5F4262ED7}"/>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962C03E-C854-4359-84A2-00DFBC8BAA8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FABA2D34-572A-4B62-BDD1-FFC9C16530B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51C6964A-5628-42E3-AC79-CA08640DE988}"/>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375CCC5A-F29D-4FBA-95D8-A0E0590A8D64}"/>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B11D3D3D-EE20-4E5D-AD94-AEC2673B89EE}"/>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D582768D-7173-4B0E-BA25-0066A4E0C437}"/>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72D5DB-155A-489E-AF91-B45F3EFDA5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284CD8-903B-42E5-903F-934C3143A2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1EE813-951C-42AA-834B-D8DEE8B27E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B888B4-DCFA-4C93-874D-42576C8D75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C31CF3E-702E-4F58-8E38-9BC5D47D49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134076</xdr:rowOff>
    </xdr:from>
    <xdr:to>
      <xdr:col>55</xdr:col>
      <xdr:colOff>50800</xdr:colOff>
      <xdr:row>64</xdr:row>
      <xdr:rowOff>64226</xdr:rowOff>
    </xdr:to>
    <xdr:sp macro="" textlink="">
      <xdr:nvSpPr>
        <xdr:cNvPr id="247" name="楕円 246">
          <a:extLst>
            <a:ext uri="{FF2B5EF4-FFF2-40B4-BE49-F238E27FC236}">
              <a16:creationId xmlns:a16="http://schemas.microsoft.com/office/drawing/2014/main" id="{20727E4D-34D7-4EDF-B36D-9F18EE35E7B9}"/>
            </a:ext>
          </a:extLst>
        </xdr:cNvPr>
        <xdr:cNvSpPr/>
      </xdr:nvSpPr>
      <xdr:spPr>
        <a:xfrm>
          <a:off x="10426700" y="109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49003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6A13F341-BB56-49EF-8FD4-85502203EBB0}"/>
            </a:ext>
          </a:extLst>
        </xdr:cNvPr>
        <xdr:cNvSpPr txBox="1"/>
      </xdr:nvSpPr>
      <xdr:spPr>
        <a:xfrm>
          <a:off x="10515600" y="108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135861</xdr:rowOff>
    </xdr:from>
    <xdr:to>
      <xdr:col>50</xdr:col>
      <xdr:colOff>165100</xdr:colOff>
      <xdr:row>64</xdr:row>
      <xdr:rowOff>66011</xdr:rowOff>
    </xdr:to>
    <xdr:sp macro="" textlink="">
      <xdr:nvSpPr>
        <xdr:cNvPr id="249" name="楕円 248">
          <a:extLst>
            <a:ext uri="{FF2B5EF4-FFF2-40B4-BE49-F238E27FC236}">
              <a16:creationId xmlns:a16="http://schemas.microsoft.com/office/drawing/2014/main" id="{C5A53C36-8D04-45B8-8F1E-056E96D08278}"/>
            </a:ext>
          </a:extLst>
        </xdr:cNvPr>
        <xdr:cNvSpPr/>
      </xdr:nvSpPr>
      <xdr:spPr>
        <a:xfrm>
          <a:off x="9588500" y="109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13426</xdr:rowOff>
    </xdr:from>
    <xdr:to>
      <xdr:col>55</xdr:col>
      <xdr:colOff>0</xdr:colOff>
      <xdr:row>64</xdr:row>
      <xdr:rowOff>15211</xdr:rowOff>
    </xdr:to>
    <xdr:cxnSp macro="">
      <xdr:nvCxnSpPr>
        <xdr:cNvPr id="250" name="直線コネクタ 249">
          <a:extLst>
            <a:ext uri="{FF2B5EF4-FFF2-40B4-BE49-F238E27FC236}">
              <a16:creationId xmlns:a16="http://schemas.microsoft.com/office/drawing/2014/main" id="{B0C85241-0F1F-4A8E-BD8D-1B80399D7ECF}"/>
            </a:ext>
          </a:extLst>
        </xdr:cNvPr>
        <xdr:cNvCxnSpPr/>
      </xdr:nvCxnSpPr>
      <xdr:spPr>
        <a:xfrm flipV="1">
          <a:off x="9639300" y="10986226"/>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136811</xdr:rowOff>
    </xdr:from>
    <xdr:to>
      <xdr:col>46</xdr:col>
      <xdr:colOff>38100</xdr:colOff>
      <xdr:row>64</xdr:row>
      <xdr:rowOff>66961</xdr:rowOff>
    </xdr:to>
    <xdr:sp macro="" textlink="">
      <xdr:nvSpPr>
        <xdr:cNvPr id="251" name="楕円 250">
          <a:extLst>
            <a:ext uri="{FF2B5EF4-FFF2-40B4-BE49-F238E27FC236}">
              <a16:creationId xmlns:a16="http://schemas.microsoft.com/office/drawing/2014/main" id="{79126D60-811B-44D9-BBA5-B183F31373E3}"/>
            </a:ext>
          </a:extLst>
        </xdr:cNvPr>
        <xdr:cNvSpPr/>
      </xdr:nvSpPr>
      <xdr:spPr>
        <a:xfrm>
          <a:off x="8699500" y="109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15211</xdr:rowOff>
    </xdr:from>
    <xdr:to>
      <xdr:col>50</xdr:col>
      <xdr:colOff>114300</xdr:colOff>
      <xdr:row>64</xdr:row>
      <xdr:rowOff>16161</xdr:rowOff>
    </xdr:to>
    <xdr:cxnSp macro="">
      <xdr:nvCxnSpPr>
        <xdr:cNvPr id="252" name="直線コネクタ 251">
          <a:extLst>
            <a:ext uri="{FF2B5EF4-FFF2-40B4-BE49-F238E27FC236}">
              <a16:creationId xmlns:a16="http://schemas.microsoft.com/office/drawing/2014/main" id="{979258CC-43CA-428A-A92C-8FD047C4EF74}"/>
            </a:ext>
          </a:extLst>
        </xdr:cNvPr>
        <xdr:cNvCxnSpPr/>
      </xdr:nvCxnSpPr>
      <xdr:spPr>
        <a:xfrm flipV="1">
          <a:off x="8750300" y="10988011"/>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137448</xdr:rowOff>
    </xdr:from>
    <xdr:to>
      <xdr:col>41</xdr:col>
      <xdr:colOff>101600</xdr:colOff>
      <xdr:row>64</xdr:row>
      <xdr:rowOff>67598</xdr:rowOff>
    </xdr:to>
    <xdr:sp macro="" textlink="">
      <xdr:nvSpPr>
        <xdr:cNvPr id="253" name="楕円 252">
          <a:extLst>
            <a:ext uri="{FF2B5EF4-FFF2-40B4-BE49-F238E27FC236}">
              <a16:creationId xmlns:a16="http://schemas.microsoft.com/office/drawing/2014/main" id="{DE303EBF-CAD3-485A-B801-AB806EDF9EF3}"/>
            </a:ext>
          </a:extLst>
        </xdr:cNvPr>
        <xdr:cNvSpPr/>
      </xdr:nvSpPr>
      <xdr:spPr>
        <a:xfrm>
          <a:off x="7810500" y="109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16161</xdr:rowOff>
    </xdr:from>
    <xdr:to>
      <xdr:col>45</xdr:col>
      <xdr:colOff>177800</xdr:colOff>
      <xdr:row>64</xdr:row>
      <xdr:rowOff>16798</xdr:rowOff>
    </xdr:to>
    <xdr:cxnSp macro="">
      <xdr:nvCxnSpPr>
        <xdr:cNvPr id="254" name="直線コネクタ 253">
          <a:extLst>
            <a:ext uri="{FF2B5EF4-FFF2-40B4-BE49-F238E27FC236}">
              <a16:creationId xmlns:a16="http://schemas.microsoft.com/office/drawing/2014/main" id="{D68936AB-DC14-41A6-B276-EBF707CD8B58}"/>
            </a:ext>
          </a:extLst>
        </xdr:cNvPr>
        <xdr:cNvCxnSpPr/>
      </xdr:nvCxnSpPr>
      <xdr:spPr>
        <a:xfrm flipV="1">
          <a:off x="7861300" y="1098896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138568</xdr:rowOff>
    </xdr:from>
    <xdr:to>
      <xdr:col>36</xdr:col>
      <xdr:colOff>165100</xdr:colOff>
      <xdr:row>64</xdr:row>
      <xdr:rowOff>68718</xdr:rowOff>
    </xdr:to>
    <xdr:sp macro="" textlink="">
      <xdr:nvSpPr>
        <xdr:cNvPr id="255" name="楕円 254">
          <a:extLst>
            <a:ext uri="{FF2B5EF4-FFF2-40B4-BE49-F238E27FC236}">
              <a16:creationId xmlns:a16="http://schemas.microsoft.com/office/drawing/2014/main" id="{987E6C99-4ED1-4C83-9E5D-DBC6A04F514B}"/>
            </a:ext>
          </a:extLst>
        </xdr:cNvPr>
        <xdr:cNvSpPr/>
      </xdr:nvSpPr>
      <xdr:spPr>
        <a:xfrm>
          <a:off x="6921500" y="109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16798</xdr:rowOff>
    </xdr:from>
    <xdr:to>
      <xdr:col>41</xdr:col>
      <xdr:colOff>50800</xdr:colOff>
      <xdr:row>64</xdr:row>
      <xdr:rowOff>17918</xdr:rowOff>
    </xdr:to>
    <xdr:cxnSp macro="">
      <xdr:nvCxnSpPr>
        <xdr:cNvPr id="256" name="直線コネクタ 255">
          <a:extLst>
            <a:ext uri="{FF2B5EF4-FFF2-40B4-BE49-F238E27FC236}">
              <a16:creationId xmlns:a16="http://schemas.microsoft.com/office/drawing/2014/main" id="{66838CEC-25DC-4729-8E19-2FF8B4CB9E37}"/>
            </a:ext>
          </a:extLst>
        </xdr:cNvPr>
        <xdr:cNvCxnSpPr/>
      </xdr:nvCxnSpPr>
      <xdr:spPr>
        <a:xfrm flipV="1">
          <a:off x="6972300" y="10989598"/>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C1F4906-4044-4AAF-9AA6-11E03F39E00E}"/>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FBFCC2E-729F-4A97-A347-138CF0AC090C}"/>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4CC6AF-B56C-49E9-B200-F9E4508DFBA8}"/>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0781010-0D26-4F61-8C69-0F0F1FCF8189}"/>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57138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86653872-407D-47F0-B44C-C2033E40DF7B}"/>
            </a:ext>
          </a:extLst>
        </xdr:cNvPr>
        <xdr:cNvSpPr txBox="1"/>
      </xdr:nvSpPr>
      <xdr:spPr>
        <a:xfrm>
          <a:off x="9359411" y="110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58088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170D3705-3402-478E-8A3D-DD11B1203EBA}"/>
            </a:ext>
          </a:extLst>
        </xdr:cNvPr>
        <xdr:cNvSpPr txBox="1"/>
      </xdr:nvSpPr>
      <xdr:spPr>
        <a:xfrm>
          <a:off x="8483111" y="110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58725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4437ECF4-04D7-404D-9E37-EBA38D1BF34A}"/>
            </a:ext>
          </a:extLst>
        </xdr:cNvPr>
        <xdr:cNvSpPr txBox="1"/>
      </xdr:nvSpPr>
      <xdr:spPr>
        <a:xfrm>
          <a:off x="7594111" y="110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59845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DF4EFC59-ADE2-403D-AF56-1DBA3FBCBDEF}"/>
            </a:ext>
          </a:extLst>
        </xdr:cNvPr>
        <xdr:cNvSpPr txBox="1"/>
      </xdr:nvSpPr>
      <xdr:spPr>
        <a:xfrm>
          <a:off x="6705111" y="110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14B2B45-3CD5-4FC6-9AC9-E2EAEAFA63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290C27C-FE06-4DB4-98E8-5A30457BCE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E19D8DD-8CA7-4679-B3DF-E513D57856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D61C575-6F47-45C0-A1F1-609D81887E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E8BB26E-E8CC-4943-9F83-7324B6C1B9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CE6A4F7-5EDD-4999-A18E-CF0A32119A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318559A-1A5B-450F-9E24-02600D355D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27CDE7-0B7D-40E7-A948-B120FD64E6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9F0BAB8-16C4-48C0-AE1F-000EC264C1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908A511-B656-467E-9CB6-204AFB160E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5874A8D-0002-4AFF-A3B3-505DE3C25CC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C352AF9-E770-4924-A033-1932EC9604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B3F816F-9631-4BCE-AEAA-CDE1B2BAAB3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52C868A-AE5A-454D-ABD0-5137F484D79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1A8FFF4-F2EE-4FF4-8D0C-BBBB09D8E46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B75980C-C0CC-446C-B625-FAABCDF2C1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F5A6B8E-30C9-4518-8AD7-A445C62F1D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A945DA3-21AE-46A2-BF7E-192FD565151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6F9D088-8577-4B5B-8291-83D8B57C90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6638484-91BE-4E71-8AFF-7911DA06101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9E318DC-B3FA-4240-99F6-AA652BCED68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1AF870C-1B20-490D-B56D-90FC5DE831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825EE9D-A46E-4AA6-BCA1-559FBC6A0C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3D83F9B-AE5E-47FB-A7B4-7B4ABC25C9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A6BA1FF6-855A-4032-A512-326DF0AD47EB}"/>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B1A3427-5352-4E85-9315-50340A0C471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BCE3ADA6-0DB8-45DD-BA27-48BB8329DC6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48A4EBBD-4FCA-46C2-A947-7F731F57FE8F}"/>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467D74DB-8B4F-4395-A741-4828DA74E775}"/>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8CEC273-14E2-4DB5-B4E6-A38800EC9844}"/>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3F75B093-B037-48B4-897F-8911C9FA5666}"/>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B71A13AE-554A-4488-B6FE-F5D0718E226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71446CB3-DCB1-416D-B147-8BBF5DD5757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7CD9E104-29CE-4F6A-B7F3-6B193EAE7DBF}"/>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EFF2CA9A-E19C-4E33-9DA5-1AFAD6A2ABB7}"/>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CE865F-CD24-4F68-998A-D19D998745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AB1D559-FAEA-4CCA-A5A4-23EA2ECBDB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40E199D-19FD-46E4-87F8-18FA48CCFD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FDE7E1-D816-4B25-A295-4E1AF2A03F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5B2CA70-FBEB-4E9F-8726-90DFB0A742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5" name="楕円 304">
          <a:extLst>
            <a:ext uri="{FF2B5EF4-FFF2-40B4-BE49-F238E27FC236}">
              <a16:creationId xmlns:a16="http://schemas.microsoft.com/office/drawing/2014/main" id="{8FC495B9-9107-45E5-A4B5-E0695DD1BD47}"/>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F7BF665-8315-4C0B-B410-5B589EBE72B3}"/>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7" name="楕円 306">
          <a:extLst>
            <a:ext uri="{FF2B5EF4-FFF2-40B4-BE49-F238E27FC236}">
              <a16:creationId xmlns:a16="http://schemas.microsoft.com/office/drawing/2014/main" id="{05A824C6-2085-4BF0-8261-746E122CBA4F}"/>
            </a:ext>
          </a:extLst>
        </xdr:cNvPr>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152400</xdr:rowOff>
    </xdr:to>
    <xdr:cxnSp macro="">
      <xdr:nvCxnSpPr>
        <xdr:cNvPr id="308" name="直線コネクタ 307">
          <a:extLst>
            <a:ext uri="{FF2B5EF4-FFF2-40B4-BE49-F238E27FC236}">
              <a16:creationId xmlns:a16="http://schemas.microsoft.com/office/drawing/2014/main" id="{6CE529B6-9E4B-44D2-867A-347926CDD257}"/>
            </a:ext>
          </a:extLst>
        </xdr:cNvPr>
        <xdr:cNvCxnSpPr/>
      </xdr:nvCxnSpPr>
      <xdr:spPr>
        <a:xfrm>
          <a:off x="3797300" y="143522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9" name="楕円 308">
          <a:extLst>
            <a:ext uri="{FF2B5EF4-FFF2-40B4-BE49-F238E27FC236}">
              <a16:creationId xmlns:a16="http://schemas.microsoft.com/office/drawing/2014/main" id="{A415D291-49EE-4496-9A8C-D7DC0444CCC6}"/>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121920</xdr:rowOff>
    </xdr:to>
    <xdr:cxnSp macro="">
      <xdr:nvCxnSpPr>
        <xdr:cNvPr id="310" name="直線コネクタ 309">
          <a:extLst>
            <a:ext uri="{FF2B5EF4-FFF2-40B4-BE49-F238E27FC236}">
              <a16:creationId xmlns:a16="http://schemas.microsoft.com/office/drawing/2014/main" id="{A646683C-5799-4A04-AD67-04122DC73BBF}"/>
            </a:ext>
          </a:extLst>
        </xdr:cNvPr>
        <xdr:cNvCxnSpPr/>
      </xdr:nvCxnSpPr>
      <xdr:spPr>
        <a:xfrm>
          <a:off x="2908300" y="143198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11" name="楕円 310">
          <a:extLst>
            <a:ext uri="{FF2B5EF4-FFF2-40B4-BE49-F238E27FC236}">
              <a16:creationId xmlns:a16="http://schemas.microsoft.com/office/drawing/2014/main" id="{5178E4EB-C3E2-4EBB-B4CA-4C8EF8D1C6AF}"/>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89536</xdr:rowOff>
    </xdr:to>
    <xdr:cxnSp macro="">
      <xdr:nvCxnSpPr>
        <xdr:cNvPr id="312" name="直線コネクタ 311">
          <a:extLst>
            <a:ext uri="{FF2B5EF4-FFF2-40B4-BE49-F238E27FC236}">
              <a16:creationId xmlns:a16="http://schemas.microsoft.com/office/drawing/2014/main" id="{30E0393E-B0AF-4860-A989-6B58C9E95BF2}"/>
            </a:ext>
          </a:extLst>
        </xdr:cNvPr>
        <xdr:cNvCxnSpPr/>
      </xdr:nvCxnSpPr>
      <xdr:spPr>
        <a:xfrm>
          <a:off x="2019300" y="142875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3" name="楕円 312">
          <a:extLst>
            <a:ext uri="{FF2B5EF4-FFF2-40B4-BE49-F238E27FC236}">
              <a16:creationId xmlns:a16="http://schemas.microsoft.com/office/drawing/2014/main" id="{EB23B718-0360-4DED-9B66-C22C6D25A0E9}"/>
            </a:ext>
          </a:extLst>
        </xdr:cNvPr>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57150</xdr:rowOff>
    </xdr:to>
    <xdr:cxnSp macro="">
      <xdr:nvCxnSpPr>
        <xdr:cNvPr id="314" name="直線コネクタ 313">
          <a:extLst>
            <a:ext uri="{FF2B5EF4-FFF2-40B4-BE49-F238E27FC236}">
              <a16:creationId xmlns:a16="http://schemas.microsoft.com/office/drawing/2014/main" id="{3747F8BC-262F-4E31-A364-D1DECD2D5BC9}"/>
            </a:ext>
          </a:extLst>
        </xdr:cNvPr>
        <xdr:cNvCxnSpPr/>
      </xdr:nvCxnSpPr>
      <xdr:spPr>
        <a:xfrm>
          <a:off x="1130300" y="1425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1880C788-E935-480D-B89B-0D4E688C085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55EAF080-AD5A-4321-851C-2AAECE06B6AB}"/>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16E93527-9CBB-4E20-9D0B-A667DDA5CFFA}"/>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304D67E3-C6B9-4E01-B52C-54ED623867EB}"/>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9" name="n_1mainValue【公営住宅】&#10;有形固定資産減価償却率">
          <a:extLst>
            <a:ext uri="{FF2B5EF4-FFF2-40B4-BE49-F238E27FC236}">
              <a16:creationId xmlns:a16="http://schemas.microsoft.com/office/drawing/2014/main" id="{6427D527-13A8-4696-B56D-07AB166D784F}"/>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0" name="n_2mainValue【公営住宅】&#10;有形固定資産減価償却率">
          <a:extLst>
            <a:ext uri="{FF2B5EF4-FFF2-40B4-BE49-F238E27FC236}">
              <a16:creationId xmlns:a16="http://schemas.microsoft.com/office/drawing/2014/main" id="{98CE547B-85FF-4246-A9AA-CD910CE80F92}"/>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21" name="n_3mainValue【公営住宅】&#10;有形固定資産減価償却率">
          <a:extLst>
            <a:ext uri="{FF2B5EF4-FFF2-40B4-BE49-F238E27FC236}">
              <a16:creationId xmlns:a16="http://schemas.microsoft.com/office/drawing/2014/main" id="{0C60C21D-7552-4A12-B55F-5971442552C9}"/>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2" name="n_4mainValue【公営住宅】&#10;有形固定資産減価償却率">
          <a:extLst>
            <a:ext uri="{FF2B5EF4-FFF2-40B4-BE49-F238E27FC236}">
              <a16:creationId xmlns:a16="http://schemas.microsoft.com/office/drawing/2014/main" id="{5BA7B3CE-2CAD-453C-A0E8-7FC150A28F49}"/>
            </a:ext>
          </a:extLst>
        </xdr:cNvPr>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DE68A81-FEA4-4F78-92B1-211AF3309F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5F75732-7CE9-466F-8670-49A36283CA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6923034-BC1D-4770-97C4-042629D6BE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C74EB91-F9A5-47AA-92D6-C05AB83CD7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06E0A4D-406D-4FA8-9A15-1D6FD4CD31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138BB7C-5DAD-4FB9-8559-3D65D33D35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9BF918C-6E92-4F97-B09F-041CD3AB82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8F38FFD-9C4E-4A48-99DE-3D68B54265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116DBF6-92F3-4230-8DFA-0B0C59DCB6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BD1F930-5301-4E97-873E-62BD6D5522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12A58C9-6409-4583-A58A-5F0E60E9831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B18C295-C248-4A06-BAEC-AB90C1F89E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0A6C175-09A5-4FE4-978C-1D834E508D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1D8122C1-14D4-4C2C-B6C0-9447C89CB5C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1516954-70E0-4866-B0DD-6A742246D19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B5E9C575-E7A2-45B4-A4C0-F97F20A88C3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9FEDD9C-DEAA-4866-BD91-9A9DB5BF21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930858B-879D-4643-9E1E-2351DDC108A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96522D2-4E67-4D27-A980-CC4B080484A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9F5AC5BF-1B04-4AA7-AB49-F38454E2FBE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B135E6D4-AF98-4E68-BCF1-17DD3545F6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93FCA4C-2AD1-4C60-A76A-BF1582EE8D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FD83152-E886-4B7B-A0C0-157EFD93E7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2464B6B-4D04-421E-AF43-E31958F3B5E7}"/>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CFE60239-9E6B-4A19-AD4E-F4EF4354558F}"/>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5111C622-A4FE-4443-8112-CDAC6FF8DC31}"/>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9324D6B1-2A99-49D7-99FF-8EC6594BFF7B}"/>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FF68026D-9F79-4BD0-91B8-04AB1F5A45F4}"/>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829AE3C0-AF9B-4682-A339-09C00086F1F2}"/>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36680357-7592-40B0-8633-8476B2988CD3}"/>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34FC623A-763C-4C5E-AB61-76A25DC090C9}"/>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65859DFA-7B2D-4A61-BD13-BCBBDE60A72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5D1FE10-1F05-46ED-9FB1-B76B9F8BC925}"/>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BBCA093F-743E-4C55-8416-EAB751B2DE18}"/>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426A919-3FA0-4239-ACFE-723D6E18EA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4780A4-B44A-4AE2-A3BD-667EB547AD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5B87DD7-425A-4A27-B713-812CF2C54E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A53814-7AF9-461A-88B6-C0EFE9CA00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E28006A-B6F9-4ABF-83C1-762A9864DE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152654</xdr:rowOff>
    </xdr:from>
    <xdr:to>
      <xdr:col>55</xdr:col>
      <xdr:colOff>50800</xdr:colOff>
      <xdr:row>84</xdr:row>
      <xdr:rowOff>82804</xdr:rowOff>
    </xdr:to>
    <xdr:sp macro="" textlink="">
      <xdr:nvSpPr>
        <xdr:cNvPr id="362" name="楕円 361">
          <a:extLst>
            <a:ext uri="{FF2B5EF4-FFF2-40B4-BE49-F238E27FC236}">
              <a16:creationId xmlns:a16="http://schemas.microsoft.com/office/drawing/2014/main" id="{DF25014B-6C64-41F8-9773-F1CBBD89A5D1}"/>
            </a:ext>
          </a:extLst>
        </xdr:cNvPr>
        <xdr:cNvSpPr/>
      </xdr:nvSpPr>
      <xdr:spPr>
        <a:xfrm>
          <a:off x="10426700" y="143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4081</xdr:rowOff>
    </xdr:from>
    <xdr:ext cx="469744" cy="259045"/>
    <xdr:sp macro="" textlink="">
      <xdr:nvSpPr>
        <xdr:cNvPr id="363" name="【公営住宅】&#10;一人当たり面積該当値テキスト">
          <a:extLst>
            <a:ext uri="{FF2B5EF4-FFF2-40B4-BE49-F238E27FC236}">
              <a16:creationId xmlns:a16="http://schemas.microsoft.com/office/drawing/2014/main" id="{BF9B4011-6AC9-4966-8CDB-D183688DDA6B}"/>
            </a:ext>
          </a:extLst>
        </xdr:cNvPr>
        <xdr:cNvSpPr txBox="1"/>
      </xdr:nvSpPr>
      <xdr:spPr>
        <a:xfrm>
          <a:off x="10515600" y="1423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157987</xdr:rowOff>
    </xdr:from>
    <xdr:to>
      <xdr:col>50</xdr:col>
      <xdr:colOff>165100</xdr:colOff>
      <xdr:row>84</xdr:row>
      <xdr:rowOff>88137</xdr:rowOff>
    </xdr:to>
    <xdr:sp macro="" textlink="">
      <xdr:nvSpPr>
        <xdr:cNvPr id="364" name="楕円 363">
          <a:extLst>
            <a:ext uri="{FF2B5EF4-FFF2-40B4-BE49-F238E27FC236}">
              <a16:creationId xmlns:a16="http://schemas.microsoft.com/office/drawing/2014/main" id="{C1757753-ADD4-49CE-98FA-7FB712FAD61D}"/>
            </a:ext>
          </a:extLst>
        </xdr:cNvPr>
        <xdr:cNvSpPr/>
      </xdr:nvSpPr>
      <xdr:spPr>
        <a:xfrm>
          <a:off x="9588500" y="143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32004</xdr:rowOff>
    </xdr:from>
    <xdr:to>
      <xdr:col>55</xdr:col>
      <xdr:colOff>0</xdr:colOff>
      <xdr:row>84</xdr:row>
      <xdr:rowOff>37337</xdr:rowOff>
    </xdr:to>
    <xdr:cxnSp macro="">
      <xdr:nvCxnSpPr>
        <xdr:cNvPr id="365" name="直線コネクタ 364">
          <a:extLst>
            <a:ext uri="{FF2B5EF4-FFF2-40B4-BE49-F238E27FC236}">
              <a16:creationId xmlns:a16="http://schemas.microsoft.com/office/drawing/2014/main" id="{02568662-36DC-4FFC-87B3-8788FE70FF81}"/>
            </a:ext>
          </a:extLst>
        </xdr:cNvPr>
        <xdr:cNvCxnSpPr/>
      </xdr:nvCxnSpPr>
      <xdr:spPr>
        <a:xfrm flipV="1">
          <a:off x="9639300" y="1443380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162179</xdr:rowOff>
    </xdr:from>
    <xdr:to>
      <xdr:col>46</xdr:col>
      <xdr:colOff>38100</xdr:colOff>
      <xdr:row>84</xdr:row>
      <xdr:rowOff>92329</xdr:rowOff>
    </xdr:to>
    <xdr:sp macro="" textlink="">
      <xdr:nvSpPr>
        <xdr:cNvPr id="366" name="楕円 365">
          <a:extLst>
            <a:ext uri="{FF2B5EF4-FFF2-40B4-BE49-F238E27FC236}">
              <a16:creationId xmlns:a16="http://schemas.microsoft.com/office/drawing/2014/main" id="{FF4AB8EF-4D47-4908-80F2-4A423F7107CF}"/>
            </a:ext>
          </a:extLst>
        </xdr:cNvPr>
        <xdr:cNvSpPr/>
      </xdr:nvSpPr>
      <xdr:spPr>
        <a:xfrm>
          <a:off x="8699500" y="14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37337</xdr:rowOff>
    </xdr:from>
    <xdr:to>
      <xdr:col>50</xdr:col>
      <xdr:colOff>114300</xdr:colOff>
      <xdr:row>84</xdr:row>
      <xdr:rowOff>41529</xdr:rowOff>
    </xdr:to>
    <xdr:cxnSp macro="">
      <xdr:nvCxnSpPr>
        <xdr:cNvPr id="367" name="直線コネクタ 366">
          <a:extLst>
            <a:ext uri="{FF2B5EF4-FFF2-40B4-BE49-F238E27FC236}">
              <a16:creationId xmlns:a16="http://schemas.microsoft.com/office/drawing/2014/main" id="{B281FC00-A46D-48C6-8D93-5CFCDCDD813A}"/>
            </a:ext>
          </a:extLst>
        </xdr:cNvPr>
        <xdr:cNvCxnSpPr/>
      </xdr:nvCxnSpPr>
      <xdr:spPr>
        <a:xfrm flipV="1">
          <a:off x="8750300" y="1443913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166370</xdr:rowOff>
    </xdr:from>
    <xdr:to>
      <xdr:col>41</xdr:col>
      <xdr:colOff>101600</xdr:colOff>
      <xdr:row>84</xdr:row>
      <xdr:rowOff>96520</xdr:rowOff>
    </xdr:to>
    <xdr:sp macro="" textlink="">
      <xdr:nvSpPr>
        <xdr:cNvPr id="368" name="楕円 367">
          <a:extLst>
            <a:ext uri="{FF2B5EF4-FFF2-40B4-BE49-F238E27FC236}">
              <a16:creationId xmlns:a16="http://schemas.microsoft.com/office/drawing/2014/main" id="{C785A91B-1C4A-441D-9FCC-EC79A5B01CC5}"/>
            </a:ext>
          </a:extLst>
        </xdr:cNvPr>
        <xdr:cNvSpPr/>
      </xdr:nvSpPr>
      <xdr:spPr>
        <a:xfrm>
          <a:off x="781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41529</xdr:rowOff>
    </xdr:from>
    <xdr:to>
      <xdr:col>45</xdr:col>
      <xdr:colOff>177800</xdr:colOff>
      <xdr:row>84</xdr:row>
      <xdr:rowOff>45720</xdr:rowOff>
    </xdr:to>
    <xdr:cxnSp macro="">
      <xdr:nvCxnSpPr>
        <xdr:cNvPr id="369" name="直線コネクタ 368">
          <a:extLst>
            <a:ext uri="{FF2B5EF4-FFF2-40B4-BE49-F238E27FC236}">
              <a16:creationId xmlns:a16="http://schemas.microsoft.com/office/drawing/2014/main" id="{D7716C29-A1B5-48EE-B502-E27CF3247126}"/>
            </a:ext>
          </a:extLst>
        </xdr:cNvPr>
        <xdr:cNvCxnSpPr/>
      </xdr:nvCxnSpPr>
      <xdr:spPr>
        <a:xfrm flipV="1">
          <a:off x="7861300" y="144433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2539</xdr:rowOff>
    </xdr:from>
    <xdr:to>
      <xdr:col>36</xdr:col>
      <xdr:colOff>165100</xdr:colOff>
      <xdr:row>84</xdr:row>
      <xdr:rowOff>104139</xdr:rowOff>
    </xdr:to>
    <xdr:sp macro="" textlink="">
      <xdr:nvSpPr>
        <xdr:cNvPr id="370" name="楕円 369">
          <a:extLst>
            <a:ext uri="{FF2B5EF4-FFF2-40B4-BE49-F238E27FC236}">
              <a16:creationId xmlns:a16="http://schemas.microsoft.com/office/drawing/2014/main" id="{CD60ADE5-5F5C-4E82-8CA2-C1E76CD370F8}"/>
            </a:ext>
          </a:extLst>
        </xdr:cNvPr>
        <xdr:cNvSpPr/>
      </xdr:nvSpPr>
      <xdr:spPr>
        <a:xfrm>
          <a:off x="692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45720</xdr:rowOff>
    </xdr:from>
    <xdr:to>
      <xdr:col>41</xdr:col>
      <xdr:colOff>50800</xdr:colOff>
      <xdr:row>84</xdr:row>
      <xdr:rowOff>53339</xdr:rowOff>
    </xdr:to>
    <xdr:cxnSp macro="">
      <xdr:nvCxnSpPr>
        <xdr:cNvPr id="371" name="直線コネクタ 370">
          <a:extLst>
            <a:ext uri="{FF2B5EF4-FFF2-40B4-BE49-F238E27FC236}">
              <a16:creationId xmlns:a16="http://schemas.microsoft.com/office/drawing/2014/main" id="{FA2A816C-8BF7-4E62-ACAC-96F88A54BEB4}"/>
            </a:ext>
          </a:extLst>
        </xdr:cNvPr>
        <xdr:cNvCxnSpPr/>
      </xdr:nvCxnSpPr>
      <xdr:spPr>
        <a:xfrm flipV="1">
          <a:off x="6972300" y="1444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8F8EC0A0-6F67-4AC8-8454-58551D279D6C}"/>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BAB8B966-D9FE-4230-9F06-AE47611A2775}"/>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a:extLst>
            <a:ext uri="{FF2B5EF4-FFF2-40B4-BE49-F238E27FC236}">
              <a16:creationId xmlns:a16="http://schemas.microsoft.com/office/drawing/2014/main" id="{AA8C34F7-2423-4B61-8D3C-AA4BFC053CA4}"/>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4A1DB376-35A1-4AF5-998C-BB49CAB80FCF}"/>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104664</xdr:rowOff>
    </xdr:from>
    <xdr:ext cx="469744" cy="259045"/>
    <xdr:sp macro="" textlink="">
      <xdr:nvSpPr>
        <xdr:cNvPr id="376" name="n_1mainValue【公営住宅】&#10;一人当たり面積">
          <a:extLst>
            <a:ext uri="{FF2B5EF4-FFF2-40B4-BE49-F238E27FC236}">
              <a16:creationId xmlns:a16="http://schemas.microsoft.com/office/drawing/2014/main" id="{2B1D6E05-4F65-4A53-871C-95DB1DAF4F04}"/>
            </a:ext>
          </a:extLst>
        </xdr:cNvPr>
        <xdr:cNvSpPr txBox="1"/>
      </xdr:nvSpPr>
      <xdr:spPr>
        <a:xfrm>
          <a:off x="93917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108856</xdr:rowOff>
    </xdr:from>
    <xdr:ext cx="469744" cy="259045"/>
    <xdr:sp macro="" textlink="">
      <xdr:nvSpPr>
        <xdr:cNvPr id="377" name="n_2mainValue【公営住宅】&#10;一人当たり面積">
          <a:extLst>
            <a:ext uri="{FF2B5EF4-FFF2-40B4-BE49-F238E27FC236}">
              <a16:creationId xmlns:a16="http://schemas.microsoft.com/office/drawing/2014/main" id="{EB27449E-FE39-45B6-AA65-72EEF5F44AC3}"/>
            </a:ext>
          </a:extLst>
        </xdr:cNvPr>
        <xdr:cNvSpPr txBox="1"/>
      </xdr:nvSpPr>
      <xdr:spPr>
        <a:xfrm>
          <a:off x="8515427" y="141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8" name="n_3mainValue【公営住宅】&#10;一人当たり面積">
          <a:extLst>
            <a:ext uri="{FF2B5EF4-FFF2-40B4-BE49-F238E27FC236}">
              <a16:creationId xmlns:a16="http://schemas.microsoft.com/office/drawing/2014/main" id="{C094BE02-0ECF-4B69-88A3-793185E074F4}"/>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120666</xdr:rowOff>
    </xdr:from>
    <xdr:ext cx="469744" cy="259045"/>
    <xdr:sp macro="" textlink="">
      <xdr:nvSpPr>
        <xdr:cNvPr id="379" name="n_4mainValue【公営住宅】&#10;一人当たり面積">
          <a:extLst>
            <a:ext uri="{FF2B5EF4-FFF2-40B4-BE49-F238E27FC236}">
              <a16:creationId xmlns:a16="http://schemas.microsoft.com/office/drawing/2014/main" id="{73144A9B-25D4-480F-A919-B02403D8FCF5}"/>
            </a:ext>
          </a:extLst>
        </xdr:cNvPr>
        <xdr:cNvSpPr txBox="1"/>
      </xdr:nvSpPr>
      <xdr:spPr>
        <a:xfrm>
          <a:off x="6737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B52116F-CCF4-4311-AA3B-CB359CB423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8021B40-6673-4DFC-B80F-FA4CCD0AEE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8D44F7A-574B-465A-A4D9-864A398E31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AA931EC-7F03-4ED2-8287-4CC6CCCBEB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F876EB1-72DB-4EB3-91DD-7125490664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7FE71B8-C30E-4224-BD72-6A5F4DF5FC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DFBAA48-AECC-4C03-A25E-EC24A975E6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8CC0263-946F-4181-B0F7-977D1DB328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D2D1763-4F7D-449B-9A2C-1632F7D8C0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4D97214-0220-453C-9E2D-A20B02ABE2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DDDBB1B-F76C-4937-8277-A559D22C0B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217BEF6-11F8-4A8D-BC33-69C49749D3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06F1857-12F0-47A2-9189-2A0FF5D7ED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45B16FB-A0BB-4565-AF5A-F153BBDD42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EE9156E4-1D41-4E49-92A9-38C408BB18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4DE5427-1ED2-47A5-B443-B43CD4DDCB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28C43F0-444F-4923-BB35-1C84B56890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1D059AF-9EC4-4D47-854E-8F3C366032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C16C09F-988A-48E6-A44F-B7E9D8AA77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73276B1-8751-4CC9-9D2D-FF87B140F6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71718EE-BA5F-4884-950F-738E65F184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6DA010F-6C09-47F3-B654-5D4741CCC8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0540E23-77AC-4139-A402-CF87195006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C9856AE-F6E7-4CBB-91C3-748FE7E632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AF38978-B58C-4398-BC12-BC6AAA4EAD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66B30E0-2F64-424E-BEC5-5367E8D8D4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C0C58C2-E5F1-4BD7-B558-D7F27440BC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4EA7537-0EFE-4831-92AC-41D8860A06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DC0D377-11F1-4860-9CA6-5B8B9118394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49A8B8D-A6C1-413F-8318-8617EE00B76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CE0D48-BAF4-4295-8DB5-7A966CEB6F9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970EAEA-9E2C-4711-BA1C-178F0912A7C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8BA857F-F6D9-4C9F-94AA-07C469A6AE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9AC1F1F-7219-4C27-A2E0-DD2729F759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BA31CA8-E2DA-4AE6-A47B-1F309608AF4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B180064-5256-4278-B3DD-078B12ED57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823F46C-C76F-4227-B5AF-4E93815B0BF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32E62D3-3D37-486D-9F80-C5E5BA0956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6EE390A6-974A-4AAF-A51E-FFBD007423E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A014FC7-91D2-4759-A856-B40266C261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73ADC56-9D35-474A-845D-9E75A7825E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9857612E-B4B2-40C8-A94F-B21A7C12FBAF}"/>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BE39EDF7-BD11-4571-935C-221A84519B4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3E05A8DB-69A8-42F0-B435-9B33B0C6C491}"/>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64D835A-30B0-450E-9832-D8B9080A2D23}"/>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C309DB4E-28C1-470B-85F6-0F303409E1CC}"/>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893E89A-F315-4A89-AC53-D18CF3426111}"/>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626927AF-DF29-4D62-9ECC-FBD8C2CCCEB6}"/>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7E3711D5-BABC-4105-A6B0-65D1422981D5}"/>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AE71AD13-C50A-4433-9737-4DA181B61D89}"/>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74555CB2-F62F-4B90-B17F-3677117F94FB}"/>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41E2ACF3-8A0F-40E3-AF57-03E5BCD83E61}"/>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123ADA2-EFB3-44A0-9BDA-D499A6D3A0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04866ED-9042-4469-A1F3-E8A085ED51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5602EFF-A13F-4503-89E0-9FAD6E23F7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205B8A7-99A3-4187-843D-18A6CB1B2B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E597760-9D6B-4815-A81B-955AEDC6C0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118473</xdr:rowOff>
    </xdr:from>
    <xdr:to>
      <xdr:col>85</xdr:col>
      <xdr:colOff>177800</xdr:colOff>
      <xdr:row>39</xdr:row>
      <xdr:rowOff>48623</xdr:rowOff>
    </xdr:to>
    <xdr:sp macro="" textlink="">
      <xdr:nvSpPr>
        <xdr:cNvPr id="437" name="楕円 436">
          <a:extLst>
            <a:ext uri="{FF2B5EF4-FFF2-40B4-BE49-F238E27FC236}">
              <a16:creationId xmlns:a16="http://schemas.microsoft.com/office/drawing/2014/main" id="{532B5CE0-CEEA-4AD1-9456-161514CD02B9}"/>
            </a:ext>
          </a:extLst>
        </xdr:cNvPr>
        <xdr:cNvSpPr/>
      </xdr:nvSpPr>
      <xdr:spPr>
        <a:xfrm>
          <a:off x="16268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96900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AFF35B3-5B45-4994-9406-4BD49C61822F}"/>
            </a:ext>
          </a:extLst>
        </xdr:cNvPr>
        <xdr:cNvSpPr txBox="1"/>
      </xdr:nvSpPr>
      <xdr:spPr>
        <a:xfrm>
          <a:off x="163576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439" name="楕円 438">
          <a:extLst>
            <a:ext uri="{FF2B5EF4-FFF2-40B4-BE49-F238E27FC236}">
              <a16:creationId xmlns:a16="http://schemas.microsoft.com/office/drawing/2014/main" id="{38B15309-6A4D-42B9-B75F-B11DDC4CD3C8}"/>
            </a:ext>
          </a:extLst>
        </xdr:cNvPr>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38</xdr:row>
      <xdr:rowOff>169273</xdr:rowOff>
    </xdr:to>
    <xdr:cxnSp macro="">
      <xdr:nvCxnSpPr>
        <xdr:cNvPr id="440" name="直線コネクタ 439">
          <a:extLst>
            <a:ext uri="{FF2B5EF4-FFF2-40B4-BE49-F238E27FC236}">
              <a16:creationId xmlns:a16="http://schemas.microsoft.com/office/drawing/2014/main" id="{9DDBEC09-64E9-4811-A1E5-F3650C6EB868}"/>
            </a:ext>
          </a:extLst>
        </xdr:cNvPr>
        <xdr:cNvCxnSpPr/>
      </xdr:nvCxnSpPr>
      <xdr:spPr>
        <a:xfrm>
          <a:off x="15481300" y="66533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441" name="楕円 440">
          <a:extLst>
            <a:ext uri="{FF2B5EF4-FFF2-40B4-BE49-F238E27FC236}">
              <a16:creationId xmlns:a16="http://schemas.microsoft.com/office/drawing/2014/main" id="{9A2FEC5D-7816-4CA3-89A9-F9B0C3E5F9B0}"/>
            </a:ext>
          </a:extLst>
        </xdr:cNvPr>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38</xdr:row>
      <xdr:rowOff>141515</xdr:rowOff>
    </xdr:to>
    <xdr:cxnSp macro="">
      <xdr:nvCxnSpPr>
        <xdr:cNvPr id="442" name="直線コネクタ 441">
          <a:extLst>
            <a:ext uri="{FF2B5EF4-FFF2-40B4-BE49-F238E27FC236}">
              <a16:creationId xmlns:a16="http://schemas.microsoft.com/office/drawing/2014/main" id="{6FD76187-C6B9-4901-AD8A-1F995C11D9CE}"/>
            </a:ext>
          </a:extLst>
        </xdr:cNvPr>
        <xdr:cNvCxnSpPr/>
      </xdr:nvCxnSpPr>
      <xdr:spPr>
        <a:xfrm flipV="1">
          <a:off x="14592300" y="66533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443" name="楕円 442">
          <a:extLst>
            <a:ext uri="{FF2B5EF4-FFF2-40B4-BE49-F238E27FC236}">
              <a16:creationId xmlns:a16="http://schemas.microsoft.com/office/drawing/2014/main" id="{B2D9F754-37CD-4CCE-96DD-9E924619258D}"/>
            </a:ext>
          </a:extLst>
        </xdr:cNvPr>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141515</xdr:rowOff>
    </xdr:to>
    <xdr:cxnSp macro="">
      <xdr:nvCxnSpPr>
        <xdr:cNvPr id="444" name="直線コネクタ 443">
          <a:extLst>
            <a:ext uri="{FF2B5EF4-FFF2-40B4-BE49-F238E27FC236}">
              <a16:creationId xmlns:a16="http://schemas.microsoft.com/office/drawing/2014/main" id="{8DBC5F7C-3A5D-41DC-A84C-1E64E1C61C74}"/>
            </a:ext>
          </a:extLst>
        </xdr:cNvPr>
        <xdr:cNvCxnSpPr/>
      </xdr:nvCxnSpPr>
      <xdr:spPr>
        <a:xfrm>
          <a:off x="13703300" y="6646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445" name="楕円 444">
          <a:extLst>
            <a:ext uri="{FF2B5EF4-FFF2-40B4-BE49-F238E27FC236}">
              <a16:creationId xmlns:a16="http://schemas.microsoft.com/office/drawing/2014/main" id="{1963C212-714E-4854-8591-887A31E4E603}"/>
            </a:ext>
          </a:extLst>
        </xdr:cNvPr>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131717</xdr:rowOff>
    </xdr:to>
    <xdr:cxnSp macro="">
      <xdr:nvCxnSpPr>
        <xdr:cNvPr id="446" name="直線コネクタ 445">
          <a:extLst>
            <a:ext uri="{FF2B5EF4-FFF2-40B4-BE49-F238E27FC236}">
              <a16:creationId xmlns:a16="http://schemas.microsoft.com/office/drawing/2014/main" id="{14216DFE-B1AF-4938-B54A-1145E5AA2667}"/>
            </a:ext>
          </a:extLst>
        </xdr:cNvPr>
        <xdr:cNvCxnSpPr/>
      </xdr:nvCxnSpPr>
      <xdr:spPr>
        <a:xfrm>
          <a:off x="12814300" y="662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673879A-2902-46F0-AAB4-90A640EBCB9E}"/>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B01BA6E-99C4-425C-BF2F-A0DC863A3483}"/>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54EB1ED-9EE9-44D3-A52A-EAB5FF53F3E5}"/>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A74C362-548C-48DD-BC03-6C112A25063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710C55FD-8D5D-4172-850E-A0962369A258}"/>
            </a:ext>
          </a:extLst>
        </xdr:cNvPr>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C095689-4126-4259-AF40-AF2E6A2EECED}"/>
            </a:ext>
          </a:extLst>
        </xdr:cNvPr>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1D9C598-0A2B-4D0C-AF46-C438D32E3E89}"/>
            </a:ext>
          </a:extLst>
        </xdr:cNvPr>
        <xdr:cNvSpPr txBox="1"/>
      </xdr:nvSpPr>
      <xdr:spPr>
        <a:xfrm>
          <a:off x="13500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2E5366E-0F2B-4DDF-A8F1-080ED2BD8AF5}"/>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D139C0F-3CBD-4E45-8CB8-4E877EA461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BB910015-A4CE-45E7-80ED-ADDB173E53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F333579-67FD-4B42-AC81-A0FC8FD885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C40F873-E0D3-44C3-9169-C08B93CFE5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9033DCD-88D6-402A-8701-4C7877539D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D04A74E-0310-406D-A8C8-90203C7420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8F5BDFD-8498-4AF6-A5B3-EC287DB496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B40CB45-815C-4B91-BF15-91C9801C45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863C3096-42D9-4586-83EC-38E965485D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4E2BA59-BB0D-4163-962D-4493690E2F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C6E9F2B-2370-4268-9B0A-0529FB3E7D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C337B43-C436-45A0-9865-4083D708924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853D04B-DBE6-41F7-BF05-76A78564D12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AA03E01-A871-40E6-B32A-A1BCEC2820E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281B9379-3107-4638-89A4-F451709E15E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6C1E058-BEE9-4C03-8894-43B9BFD4AAB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69EE05B-4A04-44BA-9AFF-6601D1AC5F5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60DB96B-2D92-4B4F-958E-65F022A0E6D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11C8451-C168-43FF-A08F-CFB46FE4E4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C554097-028E-442B-8A40-AE60D0C972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17D8A05-F562-4698-9CBF-CFDA9ADEF8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E315F863-D8F8-44F6-AE7F-77B308C20D4C}"/>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D88565A7-25F5-48CC-AADD-4229F25F29D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4F492763-3160-4E4C-9D21-C7BABFF50B1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0CE9B19-957D-436E-BF6D-C3C64E01DF8E}"/>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12744BF8-BC04-46FC-B5F9-626CE8390783}"/>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1B571D9-B761-4946-857B-57964AA5692F}"/>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1697B3DD-BD9D-4066-AD88-76B69351DA07}"/>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8CB4AE76-DC91-4B5D-A75E-1918E2C05A37}"/>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EF17F51D-8540-42F0-895F-0741111B1377}"/>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75CE6994-7E5F-4906-AFC9-28DC023EB91F}"/>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FC203284-1808-46F2-B66A-D9D2F6E544AD}"/>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CCC199-0456-4331-9E54-980B460DFE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DAAE06-D2EA-4363-845F-A84915E62F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FED1640-76D0-4481-BE05-AE5252DFBD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F293949-522C-40A5-A673-C12B5841C8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BAD25AE-76EA-4659-93C1-D4011B4C08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492" name="楕円 491">
          <a:extLst>
            <a:ext uri="{FF2B5EF4-FFF2-40B4-BE49-F238E27FC236}">
              <a16:creationId xmlns:a16="http://schemas.microsoft.com/office/drawing/2014/main" id="{2B5FE394-1E73-47AF-8B32-C02BAB79E930}"/>
            </a:ext>
          </a:extLst>
        </xdr:cNvPr>
        <xdr:cNvSpPr/>
      </xdr:nvSpPr>
      <xdr:spPr>
        <a:xfrm>
          <a:off x="22110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B7D321A-AAF6-4877-8236-9E733EA34BF9}"/>
            </a:ext>
          </a:extLst>
        </xdr:cNvPr>
        <xdr:cNvSpPr txBox="1"/>
      </xdr:nvSpPr>
      <xdr:spPr>
        <a:xfrm>
          <a:off x="221996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144272</xdr:rowOff>
    </xdr:from>
    <xdr:to>
      <xdr:col>112</xdr:col>
      <xdr:colOff>38100</xdr:colOff>
      <xdr:row>37</xdr:row>
      <xdr:rowOff>74422</xdr:rowOff>
    </xdr:to>
    <xdr:sp macro="" textlink="">
      <xdr:nvSpPr>
        <xdr:cNvPr id="494" name="楕円 493">
          <a:extLst>
            <a:ext uri="{FF2B5EF4-FFF2-40B4-BE49-F238E27FC236}">
              <a16:creationId xmlns:a16="http://schemas.microsoft.com/office/drawing/2014/main" id="{CE068FF3-D10E-4058-96AF-D9E0F67EB0BF}"/>
            </a:ext>
          </a:extLst>
        </xdr:cNvPr>
        <xdr:cNvSpPr/>
      </xdr:nvSpPr>
      <xdr:spPr>
        <a:xfrm>
          <a:off x="2127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23622</xdr:rowOff>
    </xdr:to>
    <xdr:cxnSp macro="">
      <xdr:nvCxnSpPr>
        <xdr:cNvPr id="495" name="直線コネクタ 494">
          <a:extLst>
            <a:ext uri="{FF2B5EF4-FFF2-40B4-BE49-F238E27FC236}">
              <a16:creationId xmlns:a16="http://schemas.microsoft.com/office/drawing/2014/main" id="{7BFD3D83-E25E-4005-BC36-2887AD06FD1A}"/>
            </a:ext>
          </a:extLst>
        </xdr:cNvPr>
        <xdr:cNvCxnSpPr/>
      </xdr:nvCxnSpPr>
      <xdr:spPr>
        <a:xfrm flipV="1">
          <a:off x="21323300" y="6358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93980</xdr:rowOff>
    </xdr:from>
    <xdr:to>
      <xdr:col>107</xdr:col>
      <xdr:colOff>101600</xdr:colOff>
      <xdr:row>37</xdr:row>
      <xdr:rowOff>24130</xdr:rowOff>
    </xdr:to>
    <xdr:sp macro="" textlink="">
      <xdr:nvSpPr>
        <xdr:cNvPr id="496" name="楕円 495">
          <a:extLst>
            <a:ext uri="{FF2B5EF4-FFF2-40B4-BE49-F238E27FC236}">
              <a16:creationId xmlns:a16="http://schemas.microsoft.com/office/drawing/2014/main" id="{C0119E41-26EF-43CA-8A88-183C0650474D}"/>
            </a:ext>
          </a:extLst>
        </xdr:cNvPr>
        <xdr:cNvSpPr/>
      </xdr:nvSpPr>
      <xdr:spPr>
        <a:xfrm>
          <a:off x="2038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37</xdr:row>
      <xdr:rowOff>23622</xdr:rowOff>
    </xdr:to>
    <xdr:cxnSp macro="">
      <xdr:nvCxnSpPr>
        <xdr:cNvPr id="497" name="直線コネクタ 496">
          <a:extLst>
            <a:ext uri="{FF2B5EF4-FFF2-40B4-BE49-F238E27FC236}">
              <a16:creationId xmlns:a16="http://schemas.microsoft.com/office/drawing/2014/main" id="{3E748E88-D760-45A4-A41F-B333B0471F05}"/>
            </a:ext>
          </a:extLst>
        </xdr:cNvPr>
        <xdr:cNvCxnSpPr/>
      </xdr:nvCxnSpPr>
      <xdr:spPr>
        <a:xfrm>
          <a:off x="20434300" y="6316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103124</xdr:rowOff>
    </xdr:from>
    <xdr:to>
      <xdr:col>102</xdr:col>
      <xdr:colOff>165100</xdr:colOff>
      <xdr:row>37</xdr:row>
      <xdr:rowOff>33274</xdr:rowOff>
    </xdr:to>
    <xdr:sp macro="" textlink="">
      <xdr:nvSpPr>
        <xdr:cNvPr id="498" name="楕円 497">
          <a:extLst>
            <a:ext uri="{FF2B5EF4-FFF2-40B4-BE49-F238E27FC236}">
              <a16:creationId xmlns:a16="http://schemas.microsoft.com/office/drawing/2014/main" id="{65047207-8C1C-4B8A-AFF1-49F6447D9AD8}"/>
            </a:ext>
          </a:extLst>
        </xdr:cNvPr>
        <xdr:cNvSpPr/>
      </xdr:nvSpPr>
      <xdr:spPr>
        <a:xfrm>
          <a:off x="1949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144780</xdr:rowOff>
    </xdr:from>
    <xdr:to>
      <xdr:col>107</xdr:col>
      <xdr:colOff>50800</xdr:colOff>
      <xdr:row>36</xdr:row>
      <xdr:rowOff>153924</xdr:rowOff>
    </xdr:to>
    <xdr:cxnSp macro="">
      <xdr:nvCxnSpPr>
        <xdr:cNvPr id="499" name="直線コネクタ 498">
          <a:extLst>
            <a:ext uri="{FF2B5EF4-FFF2-40B4-BE49-F238E27FC236}">
              <a16:creationId xmlns:a16="http://schemas.microsoft.com/office/drawing/2014/main" id="{AC85942F-868D-48B5-980B-AF106732EF73}"/>
            </a:ext>
          </a:extLst>
        </xdr:cNvPr>
        <xdr:cNvCxnSpPr/>
      </xdr:nvCxnSpPr>
      <xdr:spPr>
        <a:xfrm flipV="1">
          <a:off x="19545300" y="6316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00" name="楕円 499">
          <a:extLst>
            <a:ext uri="{FF2B5EF4-FFF2-40B4-BE49-F238E27FC236}">
              <a16:creationId xmlns:a16="http://schemas.microsoft.com/office/drawing/2014/main" id="{089A1A17-C9E8-4F16-AC9A-B7D32F2A6C19}"/>
            </a:ext>
          </a:extLst>
        </xdr:cNvPr>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153924</xdr:rowOff>
    </xdr:from>
    <xdr:to>
      <xdr:col>102</xdr:col>
      <xdr:colOff>114300</xdr:colOff>
      <xdr:row>36</xdr:row>
      <xdr:rowOff>167640</xdr:rowOff>
    </xdr:to>
    <xdr:cxnSp macro="">
      <xdr:nvCxnSpPr>
        <xdr:cNvPr id="501" name="直線コネクタ 500">
          <a:extLst>
            <a:ext uri="{FF2B5EF4-FFF2-40B4-BE49-F238E27FC236}">
              <a16:creationId xmlns:a16="http://schemas.microsoft.com/office/drawing/2014/main" id="{EED29923-9E0C-4601-AF5E-19197885DC0D}"/>
            </a:ext>
          </a:extLst>
        </xdr:cNvPr>
        <xdr:cNvCxnSpPr/>
      </xdr:nvCxnSpPr>
      <xdr:spPr>
        <a:xfrm flipV="1">
          <a:off x="18656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5C20134-31F9-49C7-AF6B-7C5D41184846}"/>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C594019-C1BF-452F-9EE8-E7AF4F7F2CBB}"/>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8C238F9-A90F-49A8-9E52-461C5A147E56}"/>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7BA049E5-C043-4F70-9E25-16E9106DBB5D}"/>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90949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696389A-F825-4C5E-AF2A-43FB70EA3965}"/>
            </a:ext>
          </a:extLst>
        </xdr:cNvPr>
        <xdr:cNvSpPr txBox="1"/>
      </xdr:nvSpPr>
      <xdr:spPr>
        <a:xfrm>
          <a:off x="210757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85F5A49-2D69-491E-A227-129BF4DBDC61}"/>
            </a:ext>
          </a:extLst>
        </xdr:cNvPr>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49801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EECA136-BB18-47C9-8A5D-F0182940593A}"/>
            </a:ext>
          </a:extLst>
        </xdr:cNvPr>
        <xdr:cNvSpPr txBox="1"/>
      </xdr:nvSpPr>
      <xdr:spPr>
        <a:xfrm>
          <a:off x="19310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D3CD87E-F15C-4FC6-B7D6-B5A95743661C}"/>
            </a:ext>
          </a:extLst>
        </xdr:cNvPr>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F1E3445-D08C-4948-9B7C-9632483BC4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FAD655C-E4CF-4459-9306-095BF3AAF1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664B9C8-DBD1-43E3-964D-C41C49526F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99B02E9-7A90-4B85-BD21-03020288BF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B9B48BE-9FCD-4866-8342-6F93945551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2D518BAF-6830-4270-A235-218C91E7E4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64B81F0-2A38-4076-9369-06EAB0162A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B4FD389-CEAE-4FBE-BAF3-A916D16792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FDEE8A6-8927-4111-896E-B65F46036E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E7540F3-8809-4AD1-8A48-599320CA5C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AE3E6F9-F5DD-40BF-9F31-C5BB185BE0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587358C-94A0-4A16-9AAB-8FBC37C7AF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D4D9FB24-064F-4546-AEA0-CC146BF38CE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E70E63D6-3AD4-4405-96C1-6861AD895DD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542CD898-30A7-42CC-AF10-617D3659CB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6B6FED5C-CACD-4958-BB3D-6E26CB43A9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CD7720F6-2A26-4083-95C0-CF2A6C28699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26FB5D86-0640-4460-BF7D-BBC68917C53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7153521B-04C8-40CA-94D5-7B74DC6D27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D7BF8EA5-65EB-485A-B6F6-17801F160E9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4545CCDC-1642-4DA0-8586-792C02C3B0F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3C9168F-B1A8-45C1-A1FB-87AB6CF43A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F5CBFDFA-242B-418B-A1E0-F42E18F3A1F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9906541E-6A83-42DF-925F-2D4257A4AE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972D2D8A-6694-4AD7-9183-C45EC4A7F103}"/>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D2CB4A0-EF1E-486B-9A74-CDC84D58C2AB}"/>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6A8E5AFD-7055-443B-8609-17DCDDA9CF64}"/>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128BB4D1-B2DD-4AE2-B7F2-9F7CEBF65544}"/>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DF8A9919-6D19-4AD4-9133-692F29C44711}"/>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B68D42A3-4C1E-4B18-ABE7-5F13DF419F9F}"/>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76C877A7-2A85-40EE-8058-310B91D86D4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89AB26D1-19C5-48C3-8A00-5770149071FA}"/>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BF44E77B-B408-4B2B-91F9-B97E84A992B8}"/>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A457DD35-2D8C-452D-AE5D-4F8189103EE5}"/>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7B7CC075-BF4A-414C-B68C-226CE5CE6CCC}"/>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7DD1FE6-86C2-4333-A9B8-8B79E7EB3F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7A6AAAE-E643-40B1-B363-88701E188E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F43AF77-5186-4686-AFF0-FDC4D07EE9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B6655CE-B29A-4F45-A19D-7A851A9552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48D52B-EE92-4699-AD45-3E71787871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50" name="楕円 549">
          <a:extLst>
            <a:ext uri="{FF2B5EF4-FFF2-40B4-BE49-F238E27FC236}">
              <a16:creationId xmlns:a16="http://schemas.microsoft.com/office/drawing/2014/main" id="{9A39967C-C624-41A4-96F6-A179E9DBD0F8}"/>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1C93B14E-50DF-45EB-8916-F06A7003F753}"/>
            </a:ext>
          </a:extLst>
        </xdr:cNvPr>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52" name="楕円 551">
          <a:extLst>
            <a:ext uri="{FF2B5EF4-FFF2-40B4-BE49-F238E27FC236}">
              <a16:creationId xmlns:a16="http://schemas.microsoft.com/office/drawing/2014/main" id="{A73EBE78-30FA-4408-8804-71BB01A4AAC1}"/>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57150</xdr:rowOff>
    </xdr:to>
    <xdr:cxnSp macro="">
      <xdr:nvCxnSpPr>
        <xdr:cNvPr id="553" name="直線コネクタ 552">
          <a:extLst>
            <a:ext uri="{FF2B5EF4-FFF2-40B4-BE49-F238E27FC236}">
              <a16:creationId xmlns:a16="http://schemas.microsoft.com/office/drawing/2014/main" id="{21355AC7-8BB6-4456-808A-8A2093A7028C}"/>
            </a:ext>
          </a:extLst>
        </xdr:cNvPr>
        <xdr:cNvCxnSpPr/>
      </xdr:nvCxnSpPr>
      <xdr:spPr>
        <a:xfrm>
          <a:off x="15481300" y="10309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4" name="楕円 553">
          <a:extLst>
            <a:ext uri="{FF2B5EF4-FFF2-40B4-BE49-F238E27FC236}">
              <a16:creationId xmlns:a16="http://schemas.microsoft.com/office/drawing/2014/main" id="{64F7F13D-AC8C-42A3-BBF6-D28B0EB72606}"/>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76200</xdr:rowOff>
    </xdr:to>
    <xdr:cxnSp macro="">
      <xdr:nvCxnSpPr>
        <xdr:cNvPr id="555" name="直線コネクタ 554">
          <a:extLst>
            <a:ext uri="{FF2B5EF4-FFF2-40B4-BE49-F238E27FC236}">
              <a16:creationId xmlns:a16="http://schemas.microsoft.com/office/drawing/2014/main" id="{93883FF4-8266-45F6-8720-E2FC18E9A986}"/>
            </a:ext>
          </a:extLst>
        </xdr:cNvPr>
        <xdr:cNvCxnSpPr/>
      </xdr:nvCxnSpPr>
      <xdr:spPr>
        <a:xfrm flipV="1">
          <a:off x="14592300" y="10309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56" name="楕円 555">
          <a:extLst>
            <a:ext uri="{FF2B5EF4-FFF2-40B4-BE49-F238E27FC236}">
              <a16:creationId xmlns:a16="http://schemas.microsoft.com/office/drawing/2014/main" id="{9C3237EF-0D8C-49F9-8267-CE65A6ABC6A9}"/>
            </a:ext>
          </a:extLst>
        </xdr:cNvPr>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87630</xdr:rowOff>
    </xdr:to>
    <xdr:cxnSp macro="">
      <xdr:nvCxnSpPr>
        <xdr:cNvPr id="557" name="直線コネクタ 556">
          <a:extLst>
            <a:ext uri="{FF2B5EF4-FFF2-40B4-BE49-F238E27FC236}">
              <a16:creationId xmlns:a16="http://schemas.microsoft.com/office/drawing/2014/main" id="{FFCE9A7D-88FC-476C-B636-9026EE7D1F9C}"/>
            </a:ext>
          </a:extLst>
        </xdr:cNvPr>
        <xdr:cNvCxnSpPr/>
      </xdr:nvCxnSpPr>
      <xdr:spPr>
        <a:xfrm flipV="1">
          <a:off x="13703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170180</xdr:rowOff>
    </xdr:from>
    <xdr:to>
      <xdr:col>67</xdr:col>
      <xdr:colOff>101600</xdr:colOff>
      <xdr:row>60</xdr:row>
      <xdr:rowOff>100330</xdr:rowOff>
    </xdr:to>
    <xdr:sp macro="" textlink="">
      <xdr:nvSpPr>
        <xdr:cNvPr id="558" name="楕円 557">
          <a:extLst>
            <a:ext uri="{FF2B5EF4-FFF2-40B4-BE49-F238E27FC236}">
              <a16:creationId xmlns:a16="http://schemas.microsoft.com/office/drawing/2014/main" id="{5522BF8B-C3E6-43C9-BF66-FB5235A95FAF}"/>
            </a:ext>
          </a:extLst>
        </xdr:cNvPr>
        <xdr:cNvSpPr/>
      </xdr:nvSpPr>
      <xdr:spPr>
        <a:xfrm>
          <a:off x="1276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49530</xdr:rowOff>
    </xdr:from>
    <xdr:to>
      <xdr:col>71</xdr:col>
      <xdr:colOff>177800</xdr:colOff>
      <xdr:row>60</xdr:row>
      <xdr:rowOff>87630</xdr:rowOff>
    </xdr:to>
    <xdr:cxnSp macro="">
      <xdr:nvCxnSpPr>
        <xdr:cNvPr id="559" name="直線コネクタ 558">
          <a:extLst>
            <a:ext uri="{FF2B5EF4-FFF2-40B4-BE49-F238E27FC236}">
              <a16:creationId xmlns:a16="http://schemas.microsoft.com/office/drawing/2014/main" id="{4ED3D930-ACCD-4C50-AA94-CC337E67837A}"/>
            </a:ext>
          </a:extLst>
        </xdr:cNvPr>
        <xdr:cNvCxnSpPr/>
      </xdr:nvCxnSpPr>
      <xdr:spPr>
        <a:xfrm>
          <a:off x="12814300" y="1033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0D165A38-4534-49B2-B5C4-AFD2C54FCE12}"/>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FAE0FAF5-5AFC-4A4E-8A99-3C78A977DAE3}"/>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BFCC85F3-4FFF-4870-B3CE-00D929E822FE}"/>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1D0D6957-078B-43B5-81D6-67E69D81217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564" name="n_1mainValue【学校施設】&#10;有形固定資産減価償却率">
          <a:extLst>
            <a:ext uri="{FF2B5EF4-FFF2-40B4-BE49-F238E27FC236}">
              <a16:creationId xmlns:a16="http://schemas.microsoft.com/office/drawing/2014/main" id="{1BD5ADED-77CD-485E-9984-F95E564C8F42}"/>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565" name="n_2mainValue【学校施設】&#10;有形固定資産減価償却率">
          <a:extLst>
            <a:ext uri="{FF2B5EF4-FFF2-40B4-BE49-F238E27FC236}">
              <a16:creationId xmlns:a16="http://schemas.microsoft.com/office/drawing/2014/main" id="{39C3EF04-10A8-4D71-A81D-A1A3BE5DB531}"/>
            </a:ext>
          </a:extLst>
        </xdr:cNvPr>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66" name="n_3mainValue【学校施設】&#10;有形固定資産減価償却率">
          <a:extLst>
            <a:ext uri="{FF2B5EF4-FFF2-40B4-BE49-F238E27FC236}">
              <a16:creationId xmlns:a16="http://schemas.microsoft.com/office/drawing/2014/main" id="{2E3E1DD4-17C9-4674-9865-893207FAB4E2}"/>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567" name="n_4mainValue【学校施設】&#10;有形固定資産減価償却率">
          <a:extLst>
            <a:ext uri="{FF2B5EF4-FFF2-40B4-BE49-F238E27FC236}">
              <a16:creationId xmlns:a16="http://schemas.microsoft.com/office/drawing/2014/main" id="{0FAC29D4-656A-4286-AA8C-91A6F64D62F6}"/>
            </a:ext>
          </a:extLst>
        </xdr:cNvPr>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3D3F1A4-F475-4D8B-94CE-7627E3CF02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8C84520-F971-4145-834B-234AAC9935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9C1A17CA-B8E1-4234-9F59-4AF9D267B6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CDFAF62-0554-493E-B7ED-5809F93FF6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43CCDC2-6EB8-4A71-B0CB-B210307DAB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C0E61106-A129-448D-BCFA-56D0712496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C790ABF-DC85-4EB0-8480-D5F77F33FD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7D52CD2-1CEC-4AC0-8205-2F110CF12A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F22FE42-1050-483D-8FF3-401E763D43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48C83ED-1F42-46C5-8949-DC5164DF20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A232A3D9-1F83-4B09-895E-C85D834732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3EC5AE4-47B4-4F87-85A2-DCB8F0739C4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D9EE59C-5EF0-4C5C-820E-6DB316372E5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83E448BF-4459-444F-AAC2-54E131419BD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63E8F564-C0A9-41A7-BFB0-16D15998AF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7431351D-07B1-46D9-B537-FFB3F6C6A99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27F1B07A-C95C-43B6-8A5F-BAA88251B55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F35A7A73-A723-4C3A-A4BF-55F722FC256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318253EF-1D6A-44EF-9ACC-E662A7CA333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7EF0456-95FB-4A27-B958-0A22B63295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F06D7A9-823C-4C50-8410-6678C34BF3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9A2A0D0C-A0CB-4E65-BBA8-46357D3765D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80E1B22-C756-44BC-9DB8-4DB16B9623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4942EFFA-EDD4-495E-BDB5-BC7A910E0D37}"/>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583EEF84-30E3-46F0-9995-C1152D77E69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4C9C49E-75EF-40E3-B315-99D2B576B0E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16F96194-9D02-449B-94C9-4F594CB08C07}"/>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D8E8BFF5-8BC5-4634-970B-623C8C299B4B}"/>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DF8755F0-7BF4-4EBF-937D-654AE9B15DF9}"/>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7EF9A230-8DF0-485E-8E1A-7A78D15C52F4}"/>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D872A377-E8A8-4E49-BD82-D9B90BA49979}"/>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987B341C-31F9-47A0-B5FE-C4FDA318F6AB}"/>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5388097D-4D44-4309-B85C-E91404995D31}"/>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2E4E098E-11CB-4B83-B5A9-03214C02DAD9}"/>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2A7A3C6-0434-4E2D-BB68-BA6992E4D1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36E6F6B-77EC-4CBB-8E4F-FD7ECC4F15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E8A2BD-D8F8-43D5-98CA-C2E4ACA87F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4E24725-2D3E-4387-B914-DA7156ABFC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80D0417-421D-4B2F-9E15-AA11D065A0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91694</xdr:rowOff>
    </xdr:from>
    <xdr:to>
      <xdr:col>116</xdr:col>
      <xdr:colOff>114300</xdr:colOff>
      <xdr:row>63</xdr:row>
      <xdr:rowOff>21844</xdr:rowOff>
    </xdr:to>
    <xdr:sp macro="" textlink="">
      <xdr:nvSpPr>
        <xdr:cNvPr id="607" name="楕円 606">
          <a:extLst>
            <a:ext uri="{FF2B5EF4-FFF2-40B4-BE49-F238E27FC236}">
              <a16:creationId xmlns:a16="http://schemas.microsoft.com/office/drawing/2014/main" id="{D9AB8CA5-5EB8-4DAB-971E-DBC529DD636A}"/>
            </a:ext>
          </a:extLst>
        </xdr:cNvPr>
        <xdr:cNvSpPr/>
      </xdr:nvSpPr>
      <xdr:spPr>
        <a:xfrm>
          <a:off x="221107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a:extLst>
            <a:ext uri="{FF2B5EF4-FFF2-40B4-BE49-F238E27FC236}">
              <a16:creationId xmlns:a16="http://schemas.microsoft.com/office/drawing/2014/main" id="{431FAE68-6BD3-42A3-9EE8-6245323D8F77}"/>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95123</xdr:rowOff>
    </xdr:from>
    <xdr:to>
      <xdr:col>112</xdr:col>
      <xdr:colOff>38100</xdr:colOff>
      <xdr:row>63</xdr:row>
      <xdr:rowOff>25273</xdr:rowOff>
    </xdr:to>
    <xdr:sp macro="" textlink="">
      <xdr:nvSpPr>
        <xdr:cNvPr id="609" name="楕円 608">
          <a:extLst>
            <a:ext uri="{FF2B5EF4-FFF2-40B4-BE49-F238E27FC236}">
              <a16:creationId xmlns:a16="http://schemas.microsoft.com/office/drawing/2014/main" id="{CA5F73B1-E62D-40F3-8410-657CF137741C}"/>
            </a:ext>
          </a:extLst>
        </xdr:cNvPr>
        <xdr:cNvSpPr/>
      </xdr:nvSpPr>
      <xdr:spPr>
        <a:xfrm>
          <a:off x="212725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142494</xdr:rowOff>
    </xdr:from>
    <xdr:to>
      <xdr:col>116</xdr:col>
      <xdr:colOff>63500</xdr:colOff>
      <xdr:row>62</xdr:row>
      <xdr:rowOff>145923</xdr:rowOff>
    </xdr:to>
    <xdr:cxnSp macro="">
      <xdr:nvCxnSpPr>
        <xdr:cNvPr id="610" name="直線コネクタ 609">
          <a:extLst>
            <a:ext uri="{FF2B5EF4-FFF2-40B4-BE49-F238E27FC236}">
              <a16:creationId xmlns:a16="http://schemas.microsoft.com/office/drawing/2014/main" id="{76B5152E-4C28-47DB-A1EA-162A24E0320C}"/>
            </a:ext>
          </a:extLst>
        </xdr:cNvPr>
        <xdr:cNvCxnSpPr/>
      </xdr:nvCxnSpPr>
      <xdr:spPr>
        <a:xfrm flipV="1">
          <a:off x="21323300" y="1077239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11" name="楕円 610">
          <a:extLst>
            <a:ext uri="{FF2B5EF4-FFF2-40B4-BE49-F238E27FC236}">
              <a16:creationId xmlns:a16="http://schemas.microsoft.com/office/drawing/2014/main" id="{E08EB0DE-5C7F-4FD7-B5D1-2401D20C179E}"/>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145923</xdr:rowOff>
    </xdr:from>
    <xdr:to>
      <xdr:col>111</xdr:col>
      <xdr:colOff>177800</xdr:colOff>
      <xdr:row>62</xdr:row>
      <xdr:rowOff>148590</xdr:rowOff>
    </xdr:to>
    <xdr:cxnSp macro="">
      <xdr:nvCxnSpPr>
        <xdr:cNvPr id="612" name="直線コネクタ 611">
          <a:extLst>
            <a:ext uri="{FF2B5EF4-FFF2-40B4-BE49-F238E27FC236}">
              <a16:creationId xmlns:a16="http://schemas.microsoft.com/office/drawing/2014/main" id="{C4AE7885-B1A7-4672-ADFD-0543347BFB95}"/>
            </a:ext>
          </a:extLst>
        </xdr:cNvPr>
        <xdr:cNvCxnSpPr/>
      </xdr:nvCxnSpPr>
      <xdr:spPr>
        <a:xfrm flipV="1">
          <a:off x="20434300" y="1077582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95314</xdr:rowOff>
    </xdr:from>
    <xdr:to>
      <xdr:col>102</xdr:col>
      <xdr:colOff>165100</xdr:colOff>
      <xdr:row>63</xdr:row>
      <xdr:rowOff>25464</xdr:rowOff>
    </xdr:to>
    <xdr:sp macro="" textlink="">
      <xdr:nvSpPr>
        <xdr:cNvPr id="613" name="楕円 612">
          <a:extLst>
            <a:ext uri="{FF2B5EF4-FFF2-40B4-BE49-F238E27FC236}">
              <a16:creationId xmlns:a16="http://schemas.microsoft.com/office/drawing/2014/main" id="{2DE2F5F0-3547-43A5-81CF-F90C04B5B00B}"/>
            </a:ext>
          </a:extLst>
        </xdr:cNvPr>
        <xdr:cNvSpPr/>
      </xdr:nvSpPr>
      <xdr:spPr>
        <a:xfrm>
          <a:off x="19494500" y="107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146114</xdr:rowOff>
    </xdr:from>
    <xdr:to>
      <xdr:col>107</xdr:col>
      <xdr:colOff>50800</xdr:colOff>
      <xdr:row>62</xdr:row>
      <xdr:rowOff>148590</xdr:rowOff>
    </xdr:to>
    <xdr:cxnSp macro="">
      <xdr:nvCxnSpPr>
        <xdr:cNvPr id="614" name="直線コネクタ 613">
          <a:extLst>
            <a:ext uri="{FF2B5EF4-FFF2-40B4-BE49-F238E27FC236}">
              <a16:creationId xmlns:a16="http://schemas.microsoft.com/office/drawing/2014/main" id="{0FDE30CE-2D53-41D9-B6D6-6E34EDC6FCFB}"/>
            </a:ext>
          </a:extLst>
        </xdr:cNvPr>
        <xdr:cNvCxnSpPr/>
      </xdr:nvCxnSpPr>
      <xdr:spPr>
        <a:xfrm>
          <a:off x="19545300" y="1077601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97981</xdr:rowOff>
    </xdr:from>
    <xdr:to>
      <xdr:col>98</xdr:col>
      <xdr:colOff>38100</xdr:colOff>
      <xdr:row>63</xdr:row>
      <xdr:rowOff>28131</xdr:rowOff>
    </xdr:to>
    <xdr:sp macro="" textlink="">
      <xdr:nvSpPr>
        <xdr:cNvPr id="615" name="楕円 614">
          <a:extLst>
            <a:ext uri="{FF2B5EF4-FFF2-40B4-BE49-F238E27FC236}">
              <a16:creationId xmlns:a16="http://schemas.microsoft.com/office/drawing/2014/main" id="{5526AEF9-6A4D-4A72-9719-F39A32E818BB}"/>
            </a:ext>
          </a:extLst>
        </xdr:cNvPr>
        <xdr:cNvSpPr/>
      </xdr:nvSpPr>
      <xdr:spPr>
        <a:xfrm>
          <a:off x="18605500" y="107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146114</xdr:rowOff>
    </xdr:from>
    <xdr:to>
      <xdr:col>102</xdr:col>
      <xdr:colOff>114300</xdr:colOff>
      <xdr:row>62</xdr:row>
      <xdr:rowOff>148781</xdr:rowOff>
    </xdr:to>
    <xdr:cxnSp macro="">
      <xdr:nvCxnSpPr>
        <xdr:cNvPr id="616" name="直線コネクタ 615">
          <a:extLst>
            <a:ext uri="{FF2B5EF4-FFF2-40B4-BE49-F238E27FC236}">
              <a16:creationId xmlns:a16="http://schemas.microsoft.com/office/drawing/2014/main" id="{F0F3FAA1-AFE3-4EEE-B3AD-BB74C32545EB}"/>
            </a:ext>
          </a:extLst>
        </xdr:cNvPr>
        <xdr:cNvCxnSpPr/>
      </xdr:nvCxnSpPr>
      <xdr:spPr>
        <a:xfrm flipV="1">
          <a:off x="18656300" y="107760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3476F5AC-0018-423F-B64F-CB3CCA83F7CF}"/>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2D9DBC74-76DF-4947-9172-875710362C55}"/>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3ED3EBDB-B6CA-4FAC-97D5-CEA7293FACE9}"/>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73FB0617-D37A-4F51-81C9-CE4660F2DECF}"/>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16400</xdr:rowOff>
    </xdr:from>
    <xdr:ext cx="469744" cy="259045"/>
    <xdr:sp macro="" textlink="">
      <xdr:nvSpPr>
        <xdr:cNvPr id="621" name="n_1mainValue【学校施設】&#10;一人当たり面積">
          <a:extLst>
            <a:ext uri="{FF2B5EF4-FFF2-40B4-BE49-F238E27FC236}">
              <a16:creationId xmlns:a16="http://schemas.microsoft.com/office/drawing/2014/main" id="{132B6E08-C0B3-40F9-8916-987288D0AADA}"/>
            </a:ext>
          </a:extLst>
        </xdr:cNvPr>
        <xdr:cNvSpPr txBox="1"/>
      </xdr:nvSpPr>
      <xdr:spPr>
        <a:xfrm>
          <a:off x="21075727"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22" name="n_2mainValue【学校施設】&#10;一人当たり面積">
          <a:extLst>
            <a:ext uri="{FF2B5EF4-FFF2-40B4-BE49-F238E27FC236}">
              <a16:creationId xmlns:a16="http://schemas.microsoft.com/office/drawing/2014/main" id="{8C234CC3-CE96-4CC8-8720-8FB535C91C02}"/>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16591</xdr:rowOff>
    </xdr:from>
    <xdr:ext cx="469744" cy="259045"/>
    <xdr:sp macro="" textlink="">
      <xdr:nvSpPr>
        <xdr:cNvPr id="623" name="n_3mainValue【学校施設】&#10;一人当たり面積">
          <a:extLst>
            <a:ext uri="{FF2B5EF4-FFF2-40B4-BE49-F238E27FC236}">
              <a16:creationId xmlns:a16="http://schemas.microsoft.com/office/drawing/2014/main" id="{56C8B5DC-4874-47AD-A2F6-44F3AB339DB3}"/>
            </a:ext>
          </a:extLst>
        </xdr:cNvPr>
        <xdr:cNvSpPr txBox="1"/>
      </xdr:nvSpPr>
      <xdr:spPr>
        <a:xfrm>
          <a:off x="19310427" y="108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19258</xdr:rowOff>
    </xdr:from>
    <xdr:ext cx="469744" cy="259045"/>
    <xdr:sp macro="" textlink="">
      <xdr:nvSpPr>
        <xdr:cNvPr id="624" name="n_4mainValue【学校施設】&#10;一人当たり面積">
          <a:extLst>
            <a:ext uri="{FF2B5EF4-FFF2-40B4-BE49-F238E27FC236}">
              <a16:creationId xmlns:a16="http://schemas.microsoft.com/office/drawing/2014/main" id="{71B886D3-84BB-437E-A0DF-4A43BEA4CF3F}"/>
            </a:ext>
          </a:extLst>
        </xdr:cNvPr>
        <xdr:cNvSpPr txBox="1"/>
      </xdr:nvSpPr>
      <xdr:spPr>
        <a:xfrm>
          <a:off x="18421427" y="108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1FC70333-EDEF-47D7-A263-9868160C20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94FAD23-1980-4F52-97F1-07E38C0555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F2B44AEA-34E2-4D6B-88A9-E4ADB12D94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6E4B3B75-C41B-4D7F-A308-DB4CB2D18A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892D7D8-1903-4EF4-815F-277A85ECC3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549799B-4043-46BD-9C36-273332DCED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31BF4F7F-D80B-4809-884F-5F6204FF6B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2A23FA6E-1B7B-408D-861E-92F39C294A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603D8B4A-59AA-4FE5-9CB4-A188F86EBC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8565C2A-4ADE-4D2E-AFA0-809C6595BB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79B68920-5F3F-4D43-9A23-8E135B307C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BCE15A92-DA66-405F-982C-894659B0807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C6B7F72-90B3-4C87-A6D3-0457B14508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145E924D-BB97-4DB6-AD76-1A191C17DD0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839A542F-3080-43F6-944C-D2F7EF1B9F1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9DE8DC1D-1E1D-4BE3-8BCC-944E981D707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CB478FCF-B5AD-4E80-8901-9F40303E63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422C7D11-9439-4002-9ECC-AC36240CBA0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CF066D31-A9A4-43D5-9B1D-19EB6F729D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389A7428-A9BE-4529-A0C5-C4CB5EA2DEE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23EF9A37-1E2D-4B8E-BF85-631B9E332D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E03AC542-A0B1-49CF-9C6B-9019F2C889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C7C97CAE-6DB9-42E1-A12A-683CDFFAB8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D28C15A9-3832-48DF-805D-CAFCEB08383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3966ED5-E05A-4797-A0E5-2B8AC6226B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B6D4238E-AFA6-4E58-8D26-1DACEAC27F8A}"/>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2F4F0700-2CDB-4A7D-AB4A-5343E25D36D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A333FF17-DA21-4C93-9EF2-91937E12062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48D32-B161-45E6-83E3-1E2516A353C6}"/>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F5110645-F9A7-4E01-BCDA-F703FDEE656B}"/>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08E76CE0-60D8-4CAD-9B3B-B12C19CC8206}"/>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570EC0ED-DCF5-48A1-A75D-CD4E4C9E0C4B}"/>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5E369E17-CF09-41FD-AF82-287B77D92FF4}"/>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1B8B2D22-E8E4-425F-8B9D-E19BC543C98F}"/>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BBD43429-3997-41DD-8B49-5CDE3DDE621E}"/>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1BC6C55A-5987-4D2B-A068-F7C72D6D4A74}"/>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329D0D8-6E35-4BBB-A872-BB66E091A5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41EB896-ED43-4B1B-88C7-9EB2DAAB38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5F2639B-1BF7-4F8C-9F53-492AB674D3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A6A0D83-B933-4CBA-8723-389925FC3C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F6AFD95-B3A0-44D2-B944-83577A73CB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119562</xdr:rowOff>
    </xdr:from>
    <xdr:to>
      <xdr:col>85</xdr:col>
      <xdr:colOff>177800</xdr:colOff>
      <xdr:row>85</xdr:row>
      <xdr:rowOff>49712</xdr:rowOff>
    </xdr:to>
    <xdr:sp macro="" textlink="">
      <xdr:nvSpPr>
        <xdr:cNvPr id="666" name="楕円 665">
          <a:extLst>
            <a:ext uri="{FF2B5EF4-FFF2-40B4-BE49-F238E27FC236}">
              <a16:creationId xmlns:a16="http://schemas.microsoft.com/office/drawing/2014/main" id="{EFADBEF3-AB84-48E2-8E81-62F1740FDA5A}"/>
            </a:ext>
          </a:extLst>
        </xdr:cNvPr>
        <xdr:cNvSpPr/>
      </xdr:nvSpPr>
      <xdr:spPr>
        <a:xfrm>
          <a:off x="16268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97989</xdr:rowOff>
    </xdr:from>
    <xdr:ext cx="405111" cy="259045"/>
    <xdr:sp macro="" textlink="">
      <xdr:nvSpPr>
        <xdr:cNvPr id="667" name="【児童館】&#10;有形固定資産減価償却率該当値テキスト">
          <a:extLst>
            <a:ext uri="{FF2B5EF4-FFF2-40B4-BE49-F238E27FC236}">
              <a16:creationId xmlns:a16="http://schemas.microsoft.com/office/drawing/2014/main" id="{047AF60B-DA08-4433-B0BE-6569F115176E}"/>
            </a:ext>
          </a:extLst>
        </xdr:cNvPr>
        <xdr:cNvSpPr txBox="1"/>
      </xdr:nvSpPr>
      <xdr:spPr>
        <a:xfrm>
          <a:off x="16357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668" name="楕円 667">
          <a:extLst>
            <a:ext uri="{FF2B5EF4-FFF2-40B4-BE49-F238E27FC236}">
              <a16:creationId xmlns:a16="http://schemas.microsoft.com/office/drawing/2014/main" id="{CAC0FA88-2698-4E32-BC38-5A06335CF8B6}"/>
            </a:ext>
          </a:extLst>
        </xdr:cNvPr>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84</xdr:row>
      <xdr:rowOff>170362</xdr:rowOff>
    </xdr:to>
    <xdr:cxnSp macro="">
      <xdr:nvCxnSpPr>
        <xdr:cNvPr id="669" name="直線コネクタ 668">
          <a:extLst>
            <a:ext uri="{FF2B5EF4-FFF2-40B4-BE49-F238E27FC236}">
              <a16:creationId xmlns:a16="http://schemas.microsoft.com/office/drawing/2014/main" id="{64AC92BE-9BF6-486A-BE3D-8DD2609E31FC}"/>
            </a:ext>
          </a:extLst>
        </xdr:cNvPr>
        <xdr:cNvCxnSpPr/>
      </xdr:nvCxnSpPr>
      <xdr:spPr>
        <a:xfrm>
          <a:off x="15481300" y="145395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57513</xdr:rowOff>
    </xdr:from>
    <xdr:to>
      <xdr:col>76</xdr:col>
      <xdr:colOff>165100</xdr:colOff>
      <xdr:row>84</xdr:row>
      <xdr:rowOff>159113</xdr:rowOff>
    </xdr:to>
    <xdr:sp macro="" textlink="">
      <xdr:nvSpPr>
        <xdr:cNvPr id="670" name="楕円 669">
          <a:extLst>
            <a:ext uri="{FF2B5EF4-FFF2-40B4-BE49-F238E27FC236}">
              <a16:creationId xmlns:a16="http://schemas.microsoft.com/office/drawing/2014/main" id="{D69B1EE9-7FCC-45EB-BB28-DA8FF1EEF4F0}"/>
            </a:ext>
          </a:extLst>
        </xdr:cNvPr>
        <xdr:cNvSpPr/>
      </xdr:nvSpPr>
      <xdr:spPr>
        <a:xfrm>
          <a:off x="14541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108313</xdr:rowOff>
    </xdr:from>
    <xdr:to>
      <xdr:col>81</xdr:col>
      <xdr:colOff>50800</xdr:colOff>
      <xdr:row>84</xdr:row>
      <xdr:rowOff>137705</xdr:rowOff>
    </xdr:to>
    <xdr:cxnSp macro="">
      <xdr:nvCxnSpPr>
        <xdr:cNvPr id="671" name="直線コネクタ 670">
          <a:extLst>
            <a:ext uri="{FF2B5EF4-FFF2-40B4-BE49-F238E27FC236}">
              <a16:creationId xmlns:a16="http://schemas.microsoft.com/office/drawing/2014/main" id="{0EB8C091-F156-47FC-B9B1-2A28CDDA3636}"/>
            </a:ext>
          </a:extLst>
        </xdr:cNvPr>
        <xdr:cNvCxnSpPr/>
      </xdr:nvCxnSpPr>
      <xdr:spPr>
        <a:xfrm>
          <a:off x="14592300" y="145101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70576</xdr:rowOff>
    </xdr:from>
    <xdr:to>
      <xdr:col>72</xdr:col>
      <xdr:colOff>38100</xdr:colOff>
      <xdr:row>85</xdr:row>
      <xdr:rowOff>726</xdr:rowOff>
    </xdr:to>
    <xdr:sp macro="" textlink="">
      <xdr:nvSpPr>
        <xdr:cNvPr id="672" name="楕円 671">
          <a:extLst>
            <a:ext uri="{FF2B5EF4-FFF2-40B4-BE49-F238E27FC236}">
              <a16:creationId xmlns:a16="http://schemas.microsoft.com/office/drawing/2014/main" id="{1938128A-4967-4AF9-AAC8-3D9E0DF3BA18}"/>
            </a:ext>
          </a:extLst>
        </xdr:cNvPr>
        <xdr:cNvSpPr/>
      </xdr:nvSpPr>
      <xdr:spPr>
        <a:xfrm>
          <a:off x="13652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108313</xdr:rowOff>
    </xdr:from>
    <xdr:to>
      <xdr:col>76</xdr:col>
      <xdr:colOff>114300</xdr:colOff>
      <xdr:row>84</xdr:row>
      <xdr:rowOff>121376</xdr:rowOff>
    </xdr:to>
    <xdr:cxnSp macro="">
      <xdr:nvCxnSpPr>
        <xdr:cNvPr id="673" name="直線コネクタ 672">
          <a:extLst>
            <a:ext uri="{FF2B5EF4-FFF2-40B4-BE49-F238E27FC236}">
              <a16:creationId xmlns:a16="http://schemas.microsoft.com/office/drawing/2014/main" id="{0DC66BC2-FAA8-4C50-9DCC-A05BFB21C7F3}"/>
            </a:ext>
          </a:extLst>
        </xdr:cNvPr>
        <xdr:cNvCxnSpPr/>
      </xdr:nvCxnSpPr>
      <xdr:spPr>
        <a:xfrm flipV="1">
          <a:off x="13703300" y="145101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674" name="楕円 673">
          <a:extLst>
            <a:ext uri="{FF2B5EF4-FFF2-40B4-BE49-F238E27FC236}">
              <a16:creationId xmlns:a16="http://schemas.microsoft.com/office/drawing/2014/main" id="{2178BEC3-7A22-4443-A5CC-A82705A5F8E1}"/>
            </a:ext>
          </a:extLst>
        </xdr:cNvPr>
        <xdr:cNvSpPr/>
      </xdr:nvSpPr>
      <xdr:spPr>
        <a:xfrm>
          <a:off x="12763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121376</xdr:rowOff>
    </xdr:to>
    <xdr:cxnSp macro="">
      <xdr:nvCxnSpPr>
        <xdr:cNvPr id="675" name="直線コネクタ 674">
          <a:extLst>
            <a:ext uri="{FF2B5EF4-FFF2-40B4-BE49-F238E27FC236}">
              <a16:creationId xmlns:a16="http://schemas.microsoft.com/office/drawing/2014/main" id="{FE7AAEC7-0542-48F4-8C0A-9693A9123888}"/>
            </a:ext>
          </a:extLst>
        </xdr:cNvPr>
        <xdr:cNvCxnSpPr/>
      </xdr:nvCxnSpPr>
      <xdr:spPr>
        <a:xfrm>
          <a:off x="12814300" y="144872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C37EF945-9B45-4547-B659-771348C08299}"/>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FAEC448E-7F7E-4947-AAA8-289B33DF3CFE}"/>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B310FEBA-8B2A-49EF-8790-AFA3EDEFFDE6}"/>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DF06B439-3025-41AC-BA24-62A6446303DA}"/>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680" name="n_1mainValue【児童館】&#10;有形固定資産減価償却率">
          <a:extLst>
            <a:ext uri="{FF2B5EF4-FFF2-40B4-BE49-F238E27FC236}">
              <a16:creationId xmlns:a16="http://schemas.microsoft.com/office/drawing/2014/main" id="{D8B8B14A-BC4E-4FEE-817E-B394E4A9F99D}"/>
            </a:ext>
          </a:extLst>
        </xdr:cNvPr>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150240</xdr:rowOff>
    </xdr:from>
    <xdr:ext cx="405111" cy="259045"/>
    <xdr:sp macro="" textlink="">
      <xdr:nvSpPr>
        <xdr:cNvPr id="681" name="n_2mainValue【児童館】&#10;有形固定資産減価償却率">
          <a:extLst>
            <a:ext uri="{FF2B5EF4-FFF2-40B4-BE49-F238E27FC236}">
              <a16:creationId xmlns:a16="http://schemas.microsoft.com/office/drawing/2014/main" id="{18742735-BF6C-4AA8-9846-6BA5287C134B}"/>
            </a:ext>
          </a:extLst>
        </xdr:cNvPr>
        <xdr:cNvSpPr txBox="1"/>
      </xdr:nvSpPr>
      <xdr:spPr>
        <a:xfrm>
          <a:off x="14389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163303</xdr:rowOff>
    </xdr:from>
    <xdr:ext cx="405111" cy="259045"/>
    <xdr:sp macro="" textlink="">
      <xdr:nvSpPr>
        <xdr:cNvPr id="682" name="n_3mainValue【児童館】&#10;有形固定資産減価償却率">
          <a:extLst>
            <a:ext uri="{FF2B5EF4-FFF2-40B4-BE49-F238E27FC236}">
              <a16:creationId xmlns:a16="http://schemas.microsoft.com/office/drawing/2014/main" id="{051C4B9E-4D00-4F24-9847-0586F3CD20BA}"/>
            </a:ext>
          </a:extLst>
        </xdr:cNvPr>
        <xdr:cNvSpPr txBox="1"/>
      </xdr:nvSpPr>
      <xdr:spPr>
        <a:xfrm>
          <a:off x="13500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683" name="n_4mainValue【児童館】&#10;有形固定資産減価償却率">
          <a:extLst>
            <a:ext uri="{FF2B5EF4-FFF2-40B4-BE49-F238E27FC236}">
              <a16:creationId xmlns:a16="http://schemas.microsoft.com/office/drawing/2014/main" id="{22800D5B-DD0E-449D-B868-ED748EA80CD7}"/>
            </a:ext>
          </a:extLst>
        </xdr:cNvPr>
        <xdr:cNvSpPr txBox="1"/>
      </xdr:nvSpPr>
      <xdr:spPr>
        <a:xfrm>
          <a:off x="12611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49D0C62E-129D-4579-8A8A-A46CB18486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5B696DBA-515C-43BB-A163-35983BAB30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1FF7B44E-0EEE-48EB-A351-24D2420EC7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32058632-F157-4A68-BD4A-F04F554AC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5D8690C-7535-42B6-A330-A4CAE9B6AC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A263AB3-2B53-424D-8CE0-B2693C783E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B396F842-CB52-44B4-BF42-CEDAAD6475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ECC7FA88-EA19-4559-AC78-F38EE5204C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146E1842-79FE-4A16-BA4C-BE6C4824A1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71110246-F6CB-41D1-93B0-B97992E444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FC12888C-2C34-4750-AFC9-E3CCD05B89C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16FB1BE4-C0E9-4A57-9E80-791F5956F11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FF6A0669-FEAE-4762-BACD-7098D544F2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1FC51CD8-E8B9-4C95-9A47-912B3033F0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C9C7406A-D230-4ED5-8B1E-D85F4FB950B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2FC61A7-28C6-45C8-B1CA-E1EE73FF58E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71723125-1345-40E1-A653-F4D9595C1D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A7169DEC-3B4F-4928-AB56-8BCCB811A5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E5D81F65-E62A-47D4-8475-B5516123369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6B669EE4-C374-4119-92F1-A56B8380610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1ABB18A-33BC-4CE4-A9AC-C17540B9D6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9EADB7D6-F8BA-4663-81B4-50965D7552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E5CDD4BE-EC74-4C7A-9CC7-DD4F45974F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9F0C0498-8E61-4204-9732-2B872A4A3B26}"/>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F5E290D4-453C-4F7E-B7E2-8CA40B15043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9B0F283C-8CC2-46EA-ACEC-E73703584595}"/>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E3B09791-012D-4859-AA79-1E9C030A3623}"/>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139323E8-870C-46A9-9B1E-13DE44FB0A78}"/>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a:extLst>
            <a:ext uri="{FF2B5EF4-FFF2-40B4-BE49-F238E27FC236}">
              <a16:creationId xmlns:a16="http://schemas.microsoft.com/office/drawing/2014/main" id="{A43409CC-ED01-4B54-B86B-3291B3216714}"/>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4B8F5855-F6E1-4EDF-A40D-4522C49DB3B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F685EB7B-D26E-4421-AF56-F40F64B4A6A2}"/>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D49B4EA2-7186-4D5D-AD1F-D6E97A999DC6}"/>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EA9316D9-8816-4067-A1E1-260170FA6669}"/>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E3EDF6F2-0865-451B-B0FD-51677D0D3CA7}"/>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F6BBCD7-1856-4E49-9D71-792B37A276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E5CF69F-E8B4-45CE-8A93-AA282A28C4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FBD1E2C-EC3E-4397-8B64-15ED3A1EB4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7D2B443-8841-4C9F-9661-3509DDBCE1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A8492E7-DE94-48F8-B732-59F0BCC12B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723" name="楕円 722">
          <a:extLst>
            <a:ext uri="{FF2B5EF4-FFF2-40B4-BE49-F238E27FC236}">
              <a16:creationId xmlns:a16="http://schemas.microsoft.com/office/drawing/2014/main" id="{6BCB1772-DD01-465F-BD3B-2E700756B9DF}"/>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724" name="【児童館】&#10;一人当たり面積該当値テキスト">
          <a:extLst>
            <a:ext uri="{FF2B5EF4-FFF2-40B4-BE49-F238E27FC236}">
              <a16:creationId xmlns:a16="http://schemas.microsoft.com/office/drawing/2014/main" id="{E0F287B8-D3B2-4562-9BA8-00FB12D2440F}"/>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725" name="楕円 724">
          <a:extLst>
            <a:ext uri="{FF2B5EF4-FFF2-40B4-BE49-F238E27FC236}">
              <a16:creationId xmlns:a16="http://schemas.microsoft.com/office/drawing/2014/main" id="{B653EC31-3E12-48BB-86E7-3AA91EDA9E6D}"/>
            </a:ext>
          </a:extLst>
        </xdr:cNvPr>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133350</xdr:rowOff>
    </xdr:to>
    <xdr:cxnSp macro="">
      <xdr:nvCxnSpPr>
        <xdr:cNvPr id="726" name="直線コネクタ 725">
          <a:extLst>
            <a:ext uri="{FF2B5EF4-FFF2-40B4-BE49-F238E27FC236}">
              <a16:creationId xmlns:a16="http://schemas.microsoft.com/office/drawing/2014/main" id="{3563B483-D993-499E-8A5F-D5010DF0FBB2}"/>
            </a:ext>
          </a:extLst>
        </xdr:cNvPr>
        <xdr:cNvCxnSpPr/>
      </xdr:nvCxnSpPr>
      <xdr:spPr>
        <a:xfrm flipV="1">
          <a:off x="21323300" y="13830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27" name="楕円 726">
          <a:extLst>
            <a:ext uri="{FF2B5EF4-FFF2-40B4-BE49-F238E27FC236}">
              <a16:creationId xmlns:a16="http://schemas.microsoft.com/office/drawing/2014/main" id="{5D9CC31F-98EF-49D4-A353-888B734BB23C}"/>
            </a:ext>
          </a:extLst>
        </xdr:cNvPr>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728" name="直線コネクタ 727">
          <a:extLst>
            <a:ext uri="{FF2B5EF4-FFF2-40B4-BE49-F238E27FC236}">
              <a16:creationId xmlns:a16="http://schemas.microsoft.com/office/drawing/2014/main" id="{53265849-E75A-45F4-BB73-C3E02F6CB0A2}"/>
            </a:ext>
          </a:extLst>
        </xdr:cNvPr>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9" name="楕円 728">
          <a:extLst>
            <a:ext uri="{FF2B5EF4-FFF2-40B4-BE49-F238E27FC236}">
              <a16:creationId xmlns:a16="http://schemas.microsoft.com/office/drawing/2014/main" id="{897F40E5-0F20-4CBD-B553-2A47226266B4}"/>
            </a:ext>
          </a:extLst>
        </xdr:cNvPr>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152400</xdr:rowOff>
    </xdr:to>
    <xdr:cxnSp macro="">
      <xdr:nvCxnSpPr>
        <xdr:cNvPr id="730" name="直線コネクタ 729">
          <a:extLst>
            <a:ext uri="{FF2B5EF4-FFF2-40B4-BE49-F238E27FC236}">
              <a16:creationId xmlns:a16="http://schemas.microsoft.com/office/drawing/2014/main" id="{4D85B000-D26B-44BE-B26C-B046A0AD5A0B}"/>
            </a:ext>
          </a:extLst>
        </xdr:cNvPr>
        <xdr:cNvCxnSpPr/>
      </xdr:nvCxnSpPr>
      <xdr:spPr>
        <a:xfrm flipV="1">
          <a:off x="19545300" y="1384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31" name="楕円 730">
          <a:extLst>
            <a:ext uri="{FF2B5EF4-FFF2-40B4-BE49-F238E27FC236}">
              <a16:creationId xmlns:a16="http://schemas.microsoft.com/office/drawing/2014/main" id="{C00BE18B-DA3C-4F41-8381-D49F3069602E}"/>
            </a:ext>
          </a:extLst>
        </xdr:cNvPr>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152400</xdr:rowOff>
    </xdr:to>
    <xdr:cxnSp macro="">
      <xdr:nvCxnSpPr>
        <xdr:cNvPr id="732" name="直線コネクタ 731">
          <a:extLst>
            <a:ext uri="{FF2B5EF4-FFF2-40B4-BE49-F238E27FC236}">
              <a16:creationId xmlns:a16="http://schemas.microsoft.com/office/drawing/2014/main" id="{5EF325B6-98B3-480D-8DCE-50231A2C72BB}"/>
            </a:ext>
          </a:extLst>
        </xdr:cNvPr>
        <xdr:cNvCxnSpPr/>
      </xdr:nvCxnSpPr>
      <xdr:spPr>
        <a:xfrm>
          <a:off x="18656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8C15D5C8-E48B-431E-A485-A358979FB3B2}"/>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589BA648-2404-4D2A-B3C1-215CAF8BAD6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DB10292A-BD41-4F7E-B964-C02566B9DED6}"/>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4BCC4930-934D-43A1-AB0E-D93272CF322D}"/>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737" name="n_1mainValue【児童館】&#10;一人当たり面積">
          <a:extLst>
            <a:ext uri="{FF2B5EF4-FFF2-40B4-BE49-F238E27FC236}">
              <a16:creationId xmlns:a16="http://schemas.microsoft.com/office/drawing/2014/main" id="{1F08B50B-0306-4271-8ACA-5A6A5A9B891A}"/>
            </a:ext>
          </a:extLst>
        </xdr:cNvPr>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38" name="n_2mainValue【児童館】&#10;一人当たり面積">
          <a:extLst>
            <a:ext uri="{FF2B5EF4-FFF2-40B4-BE49-F238E27FC236}">
              <a16:creationId xmlns:a16="http://schemas.microsoft.com/office/drawing/2014/main" id="{5B81B174-D367-4AF6-B3C9-3102AADF53BC}"/>
            </a:ext>
          </a:extLst>
        </xdr:cNvPr>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9" name="n_3mainValue【児童館】&#10;一人当たり面積">
          <a:extLst>
            <a:ext uri="{FF2B5EF4-FFF2-40B4-BE49-F238E27FC236}">
              <a16:creationId xmlns:a16="http://schemas.microsoft.com/office/drawing/2014/main" id="{93C44346-CA8E-4EBF-9C0C-616E41628BAC}"/>
            </a:ext>
          </a:extLst>
        </xdr:cNvPr>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40" name="n_4mainValue【児童館】&#10;一人当たり面積">
          <a:extLst>
            <a:ext uri="{FF2B5EF4-FFF2-40B4-BE49-F238E27FC236}">
              <a16:creationId xmlns:a16="http://schemas.microsoft.com/office/drawing/2014/main" id="{F9278749-6148-4CAF-9C37-4C1567BB1E13}"/>
            </a:ext>
          </a:extLst>
        </xdr:cNvPr>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2F97868-AA06-4D89-8925-32CA216CC5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19A73B4-3961-4780-AC92-187B1DE1AA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B0893DD7-BA9C-4F60-821D-A87DE1AED9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17E20DD5-E878-45B9-9D77-E6DC079C32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860B8104-000E-4699-A3BB-0D1C44E1DE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369AEDD-DE66-48C6-A354-13E988743A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96CA330D-1044-4334-856D-DBA5286C9A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7C802F70-6C50-44B9-8C0D-E8AE398260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939D0C73-32B7-4617-BEB2-D9D3D786B5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1A758A74-C7C5-43E2-84EE-6ABEBEC3B9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7B5E4419-C192-46F6-BE67-C23FE401FAB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2376922C-8A56-4C2F-8292-CE31F12F307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FA6F880C-D3F3-4C1E-93B8-9F38A580149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1CF0C6B0-F9F8-4DA9-98FB-B14206CEED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1588434E-2511-45B8-BD8B-D317ADA9D01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74900FDD-942E-4163-BBAA-475482A6F01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5E65B4A8-CFE0-4B42-AB51-E486EF4093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76708C3D-DDAC-45AE-B0FE-DE8A012E556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11BD643-5753-4BB1-BF86-3349BB5E42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261A7A6B-AE22-48DD-8BC6-A085DED955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B9C6739A-5020-401D-9E0B-3F159D1170F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59DE7431-2781-4C47-8A3D-9E60C747FC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CBC4CBD2-F21C-49CC-A112-2276CCDB899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1543C632-2C0B-4302-9ABF-60F4A588C1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31537F59-03EA-4067-9C06-683F71DF6AAE}"/>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D1963E37-EA0A-410C-8C91-0AA8A3EAB7D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4F6B7EC8-1F74-4F2C-87CC-197479D1E02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AF2FC4A0-289F-4052-940A-2254986F4907}"/>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F50D2431-D930-483D-9FCD-5A58933537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0129E506-E249-489E-AE50-801D91DC826A}"/>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43D4EC98-9DA6-46B6-A8F7-5DA619AA3BBE}"/>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0F2DC8AF-2573-4244-8B7D-AFFBF1DC4447}"/>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E3356ACA-1CB1-4E58-B4A8-7640D17DC09E}"/>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45A8C342-55F4-4F6C-B6E3-BDD3B069AF38}"/>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16F76C76-10C5-419C-B5D1-4A3CCA858DDB}"/>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F5E4A2F-9A24-467F-ACB4-0AC4D9956A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F55F386-F089-461C-8963-B824A6676A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D3F6E0F-378D-4CF6-AED7-A0F9EB337B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464DC35-F520-4CE7-AA84-789C7432B4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35A1B38-B079-4FE9-85FC-010A1A2CBA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781" name="楕円 780">
          <a:extLst>
            <a:ext uri="{FF2B5EF4-FFF2-40B4-BE49-F238E27FC236}">
              <a16:creationId xmlns:a16="http://schemas.microsoft.com/office/drawing/2014/main" id="{0A3B3EF0-9DEC-4583-BE14-60F06E2B6AD2}"/>
            </a:ext>
          </a:extLst>
        </xdr:cNvPr>
        <xdr:cNvSpPr/>
      </xdr:nvSpPr>
      <xdr:spPr>
        <a:xfrm>
          <a:off x="16268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76216</xdr:rowOff>
    </xdr:from>
    <xdr:ext cx="405111" cy="259045"/>
    <xdr:sp macro="" textlink="">
      <xdr:nvSpPr>
        <xdr:cNvPr id="782" name="【公民館】&#10;有形固定資産減価償却率該当値テキスト">
          <a:extLst>
            <a:ext uri="{FF2B5EF4-FFF2-40B4-BE49-F238E27FC236}">
              <a16:creationId xmlns:a16="http://schemas.microsoft.com/office/drawing/2014/main" id="{C65AB814-3EDA-455D-A9CD-531AC8A1D7CA}"/>
            </a:ext>
          </a:extLst>
        </xdr:cNvPr>
        <xdr:cNvSpPr txBox="1"/>
      </xdr:nvSpPr>
      <xdr:spPr>
        <a:xfrm>
          <a:off x="16357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783" name="楕円 782">
          <a:extLst>
            <a:ext uri="{FF2B5EF4-FFF2-40B4-BE49-F238E27FC236}">
              <a16:creationId xmlns:a16="http://schemas.microsoft.com/office/drawing/2014/main" id="{2B265588-36C3-420F-9293-4F20DCB32C1B}"/>
            </a:ext>
          </a:extLst>
        </xdr:cNvPr>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148589</xdr:rowOff>
    </xdr:to>
    <xdr:cxnSp macro="">
      <xdr:nvCxnSpPr>
        <xdr:cNvPr id="784" name="直線コネクタ 783">
          <a:extLst>
            <a:ext uri="{FF2B5EF4-FFF2-40B4-BE49-F238E27FC236}">
              <a16:creationId xmlns:a16="http://schemas.microsoft.com/office/drawing/2014/main" id="{CF5B5045-B99A-4825-9948-F77F8F31AEC9}"/>
            </a:ext>
          </a:extLst>
        </xdr:cNvPr>
        <xdr:cNvCxnSpPr/>
      </xdr:nvCxnSpPr>
      <xdr:spPr>
        <a:xfrm>
          <a:off x="15481300" y="18455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52070</xdr:rowOff>
    </xdr:from>
    <xdr:to>
      <xdr:col>76</xdr:col>
      <xdr:colOff>165100</xdr:colOff>
      <xdr:row>107</xdr:row>
      <xdr:rowOff>153670</xdr:rowOff>
    </xdr:to>
    <xdr:sp macro="" textlink="">
      <xdr:nvSpPr>
        <xdr:cNvPr id="785" name="楕円 784">
          <a:extLst>
            <a:ext uri="{FF2B5EF4-FFF2-40B4-BE49-F238E27FC236}">
              <a16:creationId xmlns:a16="http://schemas.microsoft.com/office/drawing/2014/main" id="{730E8B64-2A0E-4A7A-9AA8-E3589C6D14AD}"/>
            </a:ext>
          </a:extLst>
        </xdr:cNvPr>
        <xdr:cNvSpPr/>
      </xdr:nvSpPr>
      <xdr:spPr>
        <a:xfrm>
          <a:off x="1454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102870</xdr:rowOff>
    </xdr:from>
    <xdr:to>
      <xdr:col>81</xdr:col>
      <xdr:colOff>50800</xdr:colOff>
      <xdr:row>107</xdr:row>
      <xdr:rowOff>110489</xdr:rowOff>
    </xdr:to>
    <xdr:cxnSp macro="">
      <xdr:nvCxnSpPr>
        <xdr:cNvPr id="786" name="直線コネクタ 785">
          <a:extLst>
            <a:ext uri="{FF2B5EF4-FFF2-40B4-BE49-F238E27FC236}">
              <a16:creationId xmlns:a16="http://schemas.microsoft.com/office/drawing/2014/main" id="{C7EF8C7D-674D-4122-8FA1-26B98B4A5722}"/>
            </a:ext>
          </a:extLst>
        </xdr:cNvPr>
        <xdr:cNvCxnSpPr/>
      </xdr:nvCxnSpPr>
      <xdr:spPr>
        <a:xfrm>
          <a:off x="14592300" y="1844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19686</xdr:rowOff>
    </xdr:from>
    <xdr:to>
      <xdr:col>72</xdr:col>
      <xdr:colOff>38100</xdr:colOff>
      <xdr:row>107</xdr:row>
      <xdr:rowOff>121286</xdr:rowOff>
    </xdr:to>
    <xdr:sp macro="" textlink="">
      <xdr:nvSpPr>
        <xdr:cNvPr id="787" name="楕円 786">
          <a:extLst>
            <a:ext uri="{FF2B5EF4-FFF2-40B4-BE49-F238E27FC236}">
              <a16:creationId xmlns:a16="http://schemas.microsoft.com/office/drawing/2014/main" id="{BB3DAE5A-9B66-4EE5-B957-FBC9AE1A5188}"/>
            </a:ext>
          </a:extLst>
        </xdr:cNvPr>
        <xdr:cNvSpPr/>
      </xdr:nvSpPr>
      <xdr:spPr>
        <a:xfrm>
          <a:off x="1365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70486</xdr:rowOff>
    </xdr:from>
    <xdr:to>
      <xdr:col>76</xdr:col>
      <xdr:colOff>114300</xdr:colOff>
      <xdr:row>107</xdr:row>
      <xdr:rowOff>102870</xdr:rowOff>
    </xdr:to>
    <xdr:cxnSp macro="">
      <xdr:nvCxnSpPr>
        <xdr:cNvPr id="788" name="直線コネクタ 787">
          <a:extLst>
            <a:ext uri="{FF2B5EF4-FFF2-40B4-BE49-F238E27FC236}">
              <a16:creationId xmlns:a16="http://schemas.microsoft.com/office/drawing/2014/main" id="{73E8BCE1-3DAA-473B-9439-0785F4AC47C0}"/>
            </a:ext>
          </a:extLst>
        </xdr:cNvPr>
        <xdr:cNvCxnSpPr/>
      </xdr:nvCxnSpPr>
      <xdr:spPr>
        <a:xfrm>
          <a:off x="13703300" y="18415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89" name="楕円 788">
          <a:extLst>
            <a:ext uri="{FF2B5EF4-FFF2-40B4-BE49-F238E27FC236}">
              <a16:creationId xmlns:a16="http://schemas.microsoft.com/office/drawing/2014/main" id="{E14418FB-26B4-4D97-932A-69A60A02D7A2}"/>
            </a:ext>
          </a:extLst>
        </xdr:cNvPr>
        <xdr:cNvSpPr/>
      </xdr:nvSpPr>
      <xdr:spPr>
        <a:xfrm>
          <a:off x="1276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107</xdr:row>
      <xdr:rowOff>70486</xdr:rowOff>
    </xdr:to>
    <xdr:cxnSp macro="">
      <xdr:nvCxnSpPr>
        <xdr:cNvPr id="790" name="直線コネクタ 789">
          <a:extLst>
            <a:ext uri="{FF2B5EF4-FFF2-40B4-BE49-F238E27FC236}">
              <a16:creationId xmlns:a16="http://schemas.microsoft.com/office/drawing/2014/main" id="{E6E414B1-9E04-4415-A2FC-2EA11F431B96}"/>
            </a:ext>
          </a:extLst>
        </xdr:cNvPr>
        <xdr:cNvCxnSpPr/>
      </xdr:nvCxnSpPr>
      <xdr:spPr>
        <a:xfrm>
          <a:off x="12814300" y="18377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7E470A90-4F9D-4430-8393-F2A72F6BA8BB}"/>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AE20D5CC-16BC-4FDA-B29B-AE8664A2D3B1}"/>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8BECF0F4-4779-4DE5-9D93-1517569CD832}"/>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ACA419DC-4A46-4E7E-93A8-28DEC43543C6}"/>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795" name="n_1mainValue【公民館】&#10;有形固定資産減価償却率">
          <a:extLst>
            <a:ext uri="{FF2B5EF4-FFF2-40B4-BE49-F238E27FC236}">
              <a16:creationId xmlns:a16="http://schemas.microsoft.com/office/drawing/2014/main" id="{FA1F6030-467D-4429-849B-5DAAD50C6DB9}"/>
            </a:ext>
          </a:extLst>
        </xdr:cNvPr>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144797</xdr:rowOff>
    </xdr:from>
    <xdr:ext cx="405111" cy="259045"/>
    <xdr:sp macro="" textlink="">
      <xdr:nvSpPr>
        <xdr:cNvPr id="796" name="n_2mainValue【公民館】&#10;有形固定資産減価償却率">
          <a:extLst>
            <a:ext uri="{FF2B5EF4-FFF2-40B4-BE49-F238E27FC236}">
              <a16:creationId xmlns:a16="http://schemas.microsoft.com/office/drawing/2014/main" id="{9984A29B-E270-428D-A9FC-680595AA39B3}"/>
            </a:ext>
          </a:extLst>
        </xdr:cNvPr>
        <xdr:cNvSpPr txBox="1"/>
      </xdr:nvSpPr>
      <xdr:spPr>
        <a:xfrm>
          <a:off x="143897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112413</xdr:rowOff>
    </xdr:from>
    <xdr:ext cx="405111" cy="259045"/>
    <xdr:sp macro="" textlink="">
      <xdr:nvSpPr>
        <xdr:cNvPr id="797" name="n_3mainValue【公民館】&#10;有形固定資産減価償却率">
          <a:extLst>
            <a:ext uri="{FF2B5EF4-FFF2-40B4-BE49-F238E27FC236}">
              <a16:creationId xmlns:a16="http://schemas.microsoft.com/office/drawing/2014/main" id="{22B103C5-C0B9-4121-823F-D84466264243}"/>
            </a:ext>
          </a:extLst>
        </xdr:cNvPr>
        <xdr:cNvSpPr txBox="1"/>
      </xdr:nvSpPr>
      <xdr:spPr>
        <a:xfrm>
          <a:off x="13500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798" name="n_4mainValue【公民館】&#10;有形固定資産減価償却率">
          <a:extLst>
            <a:ext uri="{FF2B5EF4-FFF2-40B4-BE49-F238E27FC236}">
              <a16:creationId xmlns:a16="http://schemas.microsoft.com/office/drawing/2014/main" id="{C5DF503E-3FFE-491F-92BD-14EE40B527A2}"/>
            </a:ext>
          </a:extLst>
        </xdr:cNvPr>
        <xdr:cNvSpPr txBox="1"/>
      </xdr:nvSpPr>
      <xdr:spPr>
        <a:xfrm>
          <a:off x="12611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C7B65C54-232F-4A20-8DDB-8C9813C297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FB9AE50-2203-4750-BE6B-50CB30B6E0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80F88F19-BA0D-475C-BF6E-52D6074CF5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7B3F5D5E-4E15-4E73-AB5A-1380986895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8C227AAE-E8FF-4A3F-85AA-376278D531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6A6706A-2F1B-4898-8B4C-B835C3034D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862D7CE3-78E4-4B02-846C-D8DEED6B2F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7A530C40-EC2B-4AEC-BA4A-F9B272EEDF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94A4BDC-1450-47C4-8869-6A2A1A4761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B6B1305-37BE-4E5E-A750-28D7B30C1B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5A25C45-14B7-4D9B-8281-47BA42E37BE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C3731B32-0DAB-447B-A98C-D34AEC592A8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E5D3A70A-6117-4E41-9476-52B954FC3D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332C8EA2-BE18-4AF3-966B-B7BBF213D8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6B2C04D-C5B7-4111-A602-A0FACCFB5B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4D42722D-63C7-4BDF-AEC3-31F485C344C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99B0B3D3-2B6C-4ED6-A065-2596BB27F82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40E405C7-CC6E-4E4F-A3EA-C46DFA837FE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76599629-7E4F-444B-A401-C7F7D57ED5A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C9C2B0CA-E4E0-4098-B8EC-194BDE8D81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E2D4167-125C-4A36-9CAE-56D8CE0E184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6F434B01-4B06-4D30-988F-ED8D049A1C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71D5F0B7-0E71-4252-A9C6-7BA042158D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BFA087A-C512-4672-B18A-83BD212AD6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A13BFD11-2A58-4004-9351-50A60B3B19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2F5E4105-942A-4EB2-AE10-4AAC15BA657C}"/>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17B83FB3-D90C-4C7B-8C04-024FCC08D422}"/>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B805C124-EC4F-4997-B90D-E3C53BE685F6}"/>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B01F1E2E-3C45-4AFE-87A4-7025FF2BD293}"/>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83F5EDB0-F8E1-411B-BA3C-B1CA31B2A44B}"/>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1A99E1F7-D550-49C4-9B40-3B0BC46848EB}"/>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3B519018-7083-4C53-B536-13E74F61020B}"/>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46921827-5544-426E-935E-AA204D11D027}"/>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471AFFA4-2DFA-4DC3-8517-DFDFF34D99D5}"/>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05C13FCC-DE62-47E5-AC4A-D25E31AF03A4}"/>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6563549C-A29E-4F4F-913D-D88266C50817}"/>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30A8C1D-4494-4BA9-838E-AB5080A9ED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4A0B617-2DF1-4E30-9717-2CAD0E644F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AD870F6-F510-4C81-9F10-146F5FE1F4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FA37438-F0AA-45CE-90FB-A600F9481F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5CA6802-36F1-4FBA-8E11-FD65AF5303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40" name="楕円 839">
          <a:extLst>
            <a:ext uri="{FF2B5EF4-FFF2-40B4-BE49-F238E27FC236}">
              <a16:creationId xmlns:a16="http://schemas.microsoft.com/office/drawing/2014/main" id="{C47F5258-ECF3-4835-8C9A-4D60CD8C9E04}"/>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841" name="【公民館】&#10;一人当たり面積該当値テキスト">
          <a:extLst>
            <a:ext uri="{FF2B5EF4-FFF2-40B4-BE49-F238E27FC236}">
              <a16:creationId xmlns:a16="http://schemas.microsoft.com/office/drawing/2014/main" id="{300EBC74-1ACF-4EAF-A5FA-2B32D0247B64}"/>
            </a:ext>
          </a:extLst>
        </xdr:cNvPr>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42" name="楕円 841">
          <a:extLst>
            <a:ext uri="{FF2B5EF4-FFF2-40B4-BE49-F238E27FC236}">
              <a16:creationId xmlns:a16="http://schemas.microsoft.com/office/drawing/2014/main" id="{A83A556C-58D1-4026-ABA8-9F7220034E19}"/>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843" name="直線コネクタ 842">
          <a:extLst>
            <a:ext uri="{FF2B5EF4-FFF2-40B4-BE49-F238E27FC236}">
              <a16:creationId xmlns:a16="http://schemas.microsoft.com/office/drawing/2014/main" id="{B3E6973D-79EA-4D0B-8FA5-2F86C25B95CC}"/>
            </a:ext>
          </a:extLst>
        </xdr:cNvPr>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44" name="楕円 843">
          <a:extLst>
            <a:ext uri="{FF2B5EF4-FFF2-40B4-BE49-F238E27FC236}">
              <a16:creationId xmlns:a16="http://schemas.microsoft.com/office/drawing/2014/main" id="{66425A5F-E9B5-41F4-9A08-50B7E0C13A7E}"/>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845" name="直線コネクタ 844">
          <a:extLst>
            <a:ext uri="{FF2B5EF4-FFF2-40B4-BE49-F238E27FC236}">
              <a16:creationId xmlns:a16="http://schemas.microsoft.com/office/drawing/2014/main" id="{C982D1D0-0729-4386-8832-5B7C6687AD34}"/>
            </a:ext>
          </a:extLst>
        </xdr:cNvPr>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46" name="楕円 845">
          <a:extLst>
            <a:ext uri="{FF2B5EF4-FFF2-40B4-BE49-F238E27FC236}">
              <a16:creationId xmlns:a16="http://schemas.microsoft.com/office/drawing/2014/main" id="{122FBA12-10E2-4A4D-8A64-F05161A64345}"/>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847" name="直線コネクタ 846">
          <a:extLst>
            <a:ext uri="{FF2B5EF4-FFF2-40B4-BE49-F238E27FC236}">
              <a16:creationId xmlns:a16="http://schemas.microsoft.com/office/drawing/2014/main" id="{7A2B583A-14E6-487E-B326-9BDCD5D20A69}"/>
            </a:ext>
          </a:extLst>
        </xdr:cNvPr>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22134</xdr:rowOff>
    </xdr:from>
    <xdr:to>
      <xdr:col>98</xdr:col>
      <xdr:colOff>38100</xdr:colOff>
      <xdr:row>108</xdr:row>
      <xdr:rowOff>123734</xdr:rowOff>
    </xdr:to>
    <xdr:sp macro="" textlink="">
      <xdr:nvSpPr>
        <xdr:cNvPr id="848" name="楕円 847">
          <a:extLst>
            <a:ext uri="{FF2B5EF4-FFF2-40B4-BE49-F238E27FC236}">
              <a16:creationId xmlns:a16="http://schemas.microsoft.com/office/drawing/2014/main" id="{52B5EFA0-FB9A-4299-BB46-3DE66C901145}"/>
            </a:ext>
          </a:extLst>
        </xdr:cNvPr>
        <xdr:cNvSpPr/>
      </xdr:nvSpPr>
      <xdr:spPr>
        <a:xfrm>
          <a:off x="18605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72934</xdr:rowOff>
    </xdr:to>
    <xdr:cxnSp macro="">
      <xdr:nvCxnSpPr>
        <xdr:cNvPr id="849" name="直線コネクタ 848">
          <a:extLst>
            <a:ext uri="{FF2B5EF4-FFF2-40B4-BE49-F238E27FC236}">
              <a16:creationId xmlns:a16="http://schemas.microsoft.com/office/drawing/2014/main" id="{9E527FA5-4832-4AA2-BFE8-433767660ED8}"/>
            </a:ext>
          </a:extLst>
        </xdr:cNvPr>
        <xdr:cNvCxnSpPr/>
      </xdr:nvCxnSpPr>
      <xdr:spPr>
        <a:xfrm flipV="1">
          <a:off x="18656300" y="185830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C2029DF8-F0D0-43C7-884C-684002D5A844}"/>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B4ED9DC9-6438-411E-A972-00A22342A0B1}"/>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E2F6AA85-048C-406D-9119-4DE0A132E53A}"/>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9B074B89-73D4-41E5-BCEC-DB266ABCD374}"/>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54" name="n_1mainValue【公民館】&#10;一人当たり面積">
          <a:extLst>
            <a:ext uri="{FF2B5EF4-FFF2-40B4-BE49-F238E27FC236}">
              <a16:creationId xmlns:a16="http://schemas.microsoft.com/office/drawing/2014/main" id="{057C6D4C-A0BD-4491-A1E9-E694BF5752EA}"/>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55" name="n_2mainValue【公民館】&#10;一人当たり面積">
          <a:extLst>
            <a:ext uri="{FF2B5EF4-FFF2-40B4-BE49-F238E27FC236}">
              <a16:creationId xmlns:a16="http://schemas.microsoft.com/office/drawing/2014/main" id="{394F3D85-412D-49A4-9DA7-CE70028EF199}"/>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56" name="n_3mainValue【公民館】&#10;一人当たり面積">
          <a:extLst>
            <a:ext uri="{FF2B5EF4-FFF2-40B4-BE49-F238E27FC236}">
              <a16:creationId xmlns:a16="http://schemas.microsoft.com/office/drawing/2014/main" id="{426B81A3-4658-4234-BF8B-F63775A0EF61}"/>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114861</xdr:rowOff>
    </xdr:from>
    <xdr:ext cx="469744" cy="259045"/>
    <xdr:sp macro="" textlink="">
      <xdr:nvSpPr>
        <xdr:cNvPr id="857" name="n_4mainValue【公民館】&#10;一人当たり面積">
          <a:extLst>
            <a:ext uri="{FF2B5EF4-FFF2-40B4-BE49-F238E27FC236}">
              <a16:creationId xmlns:a16="http://schemas.microsoft.com/office/drawing/2014/main" id="{EBBA695B-D601-4A3D-987E-0C8C2F0DFD91}"/>
            </a:ext>
          </a:extLst>
        </xdr:cNvPr>
        <xdr:cNvSpPr txBox="1"/>
      </xdr:nvSpPr>
      <xdr:spPr>
        <a:xfrm>
          <a:off x="18421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E4EF96-02A4-4034-8AFC-152E41384F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CCEE1607-28A5-4223-B8A2-34E54E2DA2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3FB4EA48-EDB2-473F-BA8B-E3FD0AA417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数が多く、減価償却の進んでいる施設と更新済の施設数がある項目については、有形固定資産減価償却率は平均値を表すこととなるため、「認定こども園・幼稚園・保育所」「学校施設」については、全国平均、奈良県平均、類似団体平均と比べ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差のない値となっていることから、施設の更新については、平均的な水準で行われていることがわかる。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「公営住宅」については、令和２年３月に「大和高田市公営住宅等長寿命化計画」を策定し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、同計画に基づき老朽化対策を積極的に取り組んでいくところである。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また、施設数が少なく、減価償却が進んでいる施設である「公民館」「児童館」については、有形固定資産減価償却率の値からも更新時期が近い施設であるため、対策が必要である。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ついては、市域が狭いことから、比較的道路整備が進んでいる現状であるが、「橋りょう」については、更新時期が近づいている橋りょうが多く存在するため、防災・減災の観点からも、計画的な長寿命化などの改修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DC9220-C4E7-4A27-8B5F-6CC5F091BB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42B284-6234-4DF4-AE71-81AAFB1E9A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287C77-D46A-4EA6-B2E8-AAD332548E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61C4D6-A97A-4CC4-9B56-0C11725790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B13932-908A-49A7-A39F-1C475B3AB8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19EEF3-FDCB-4674-94B5-579F5166DF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B5C516-650A-4A40-974F-E284368C1B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9D655-4599-44F8-89C2-997D92836F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774FBD-1BA3-42A9-91EA-E3D4259748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CA7FF9-62F3-4729-8438-8ACD49C4D9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23589D-A8DC-4CE1-A052-EA89148A64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4E1978-A23A-4BCB-B72F-0608A1C67D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010424-BA15-47D2-BF33-DE1CC3600D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BAF5A2-65B4-4CF8-AA32-42C335823B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65AD12-CDFB-422D-828B-B2D62E81AC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60688B-FBE8-4B39-BD4E-39C824CED8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4C05C1-34B0-47BD-960E-06357806A0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170D1B-BBCC-45FF-B93C-313E126AE2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13C33C-A55B-4AEE-9470-C20FF7F24C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0150F0-79C3-44EA-8B56-0F42E7EDE9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5E2EA3-50E6-42D9-84C9-56BB1AB02D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03B327-B6D8-4FCB-ACE4-1C2B3AB4FB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564717-2CE9-44D6-AD21-921A8D7969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553353-EFF2-4A1D-8300-FB3304BD19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EE7235-A3B1-4553-BFEE-438AAEEB86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08BD04-3213-49F6-8CA6-246FDCD86B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C12E07-73CA-421C-9D8B-9C8CD9377F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BF38A1-75D5-4319-A734-78C1F7908F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521E8F-DEC5-467D-B999-70B0C2F3E0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6F778B-569D-44B3-B4D3-67830C18CF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3892F1-A7AA-4121-B4FB-99A6BC6F37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0306F31-A316-4E56-8072-4AD96DF93A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5971FA-73DD-4375-9E8F-683580C4A2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2B8B25-B66A-4A4B-A706-999248A488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3B179B-B32C-4334-ACDB-22B3F1C24E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FEA831-5147-4337-A81C-C1BCB2114B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15B25B-5258-4557-A899-18EA13F930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60E589-AF8F-4BAC-B734-DE3444735C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6234848-3D23-420C-B747-0896933331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E2C0F9-CDAB-478A-840B-969881201E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7FA7D30-0E07-4224-8D18-41AD2FA903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969A1A-8901-4E63-9D60-C191D7B2F8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31199CA-64E3-400B-ADA4-17E888924A3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FE78A6-0DD2-43CD-BD1F-7043FC5B025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714357-28D9-4311-BE9C-7206949FF6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39A809-6C45-4D98-A5DA-E8E9BAF651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D4D1112-0C89-48C4-A714-ED927DCEE60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BF7420-C793-4DD7-A9F0-84346E4E577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67C2669-7116-4072-9E87-7DD105A4778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B763A81-5602-45DE-B834-6790E9877E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495949E-2C0C-492A-B8A6-C21E09DC95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DC9B015-E50D-49BC-855A-C9AB8C1533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F27016-E380-4EFD-9D09-D7681251B97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C59290-72F2-4D8C-99D9-3C2ED6ED712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0528A6-BBAC-489D-9494-930E6C1F2E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748CCFC-0800-4436-86A3-E86C48BFFF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5153919E-3672-4344-87D4-DFA9393E988E}"/>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38876C8B-DE89-4710-8C69-DD6557539365}"/>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C93CCF43-9574-4BC3-93E8-C4E3515801F3}"/>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F74C596-F0C1-49DB-8F08-029920BEE629}"/>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3E1024DE-A7AD-472D-BBFB-DCB1016A604F}"/>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63D38982-5C56-434A-8156-99FB6201DA26}"/>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A8F12D7B-E71D-49E3-993F-57C8655D39E5}"/>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5BC07DC8-96FE-4613-B1BD-8B81564817A4}"/>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5E2003FF-A441-4E53-B30B-9A17BD406FD4}"/>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9393D9C-580E-40B1-A396-F6D4C372FE04}"/>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A6D63C19-CEFC-40BA-AFA2-80279D5B7337}"/>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BD0EBB-9EB8-4EFB-87DB-D25B726AF9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F9DB84-42DE-4D86-8B0F-372CE100E1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174133-CE41-4999-9FB6-B5C3BFC431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A32237-14B8-471B-9DEF-99C30CAFCB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7240585-0BAC-4BB5-B7BB-94CBAA658E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92FFF702-E637-49FA-ABC8-F96BAD295DAE}"/>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697DDD96-FBB1-4B42-B1AE-439BB10DD806}"/>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3FA571FA-2F06-4286-939E-396CA2C1FF78}"/>
            </a:ext>
          </a:extLst>
        </xdr:cNvPr>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1E8BF239-F498-43AB-A0D2-3D55D57829F8}"/>
            </a:ext>
          </a:extLst>
        </xdr:cNvPr>
        <xdr:cNvCxnSpPr/>
      </xdr:nvCxnSpPr>
      <xdr:spPr>
        <a:xfrm>
          <a:off x="3797300" y="6638653"/>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96C5D7E0-B269-4129-BF63-A76A2C6C1395}"/>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6646484F-7A10-46C8-84E2-593745D1123F}"/>
            </a:ext>
          </a:extLst>
        </xdr:cNvPr>
        <xdr:cNvCxnSpPr/>
      </xdr:nvCxnSpPr>
      <xdr:spPr>
        <a:xfrm flipV="1">
          <a:off x="2908300" y="663865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82F54389-D4CC-4B99-B8B7-9E0710253E77}"/>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DB72B047-91D9-4488-B767-9B8FB6084B22}"/>
            </a:ext>
          </a:extLst>
        </xdr:cNvPr>
        <xdr:cNvCxnSpPr/>
      </xdr:nvCxnSpPr>
      <xdr:spPr>
        <a:xfrm>
          <a:off x="2019300" y="66043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a:extLst>
            <a:ext uri="{FF2B5EF4-FFF2-40B4-BE49-F238E27FC236}">
              <a16:creationId xmlns:a16="http://schemas.microsoft.com/office/drawing/2014/main" id="{DD7ACA05-3EAA-4258-A799-1F50DECB8D5B}"/>
            </a:ext>
          </a:extLst>
        </xdr:cNvPr>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0D92037B-7014-4DD5-8752-2BFA77D28DC4}"/>
            </a:ext>
          </a:extLst>
        </xdr:cNvPr>
        <xdr:cNvCxnSpPr/>
      </xdr:nvCxnSpPr>
      <xdr:spPr>
        <a:xfrm>
          <a:off x="1130300" y="658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7760132A-9E2A-4D80-8414-B0F149C51165}"/>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ADBA9513-5269-4ADD-9289-02636CAF122A}"/>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7056ED36-BF0A-48D4-9F36-86EA284C3E06}"/>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549752F3-569C-412E-AA05-92AA13509B5B}"/>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0C1F317F-04A6-44C6-8BBD-DB26039CC353}"/>
            </a:ext>
          </a:extLst>
        </xdr:cNvPr>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F67834F9-DACD-42A9-8C48-FDA70FD9AC7C}"/>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77B3655F-3952-4800-8ECB-9CF310EA44D1}"/>
            </a:ext>
          </a:extLst>
        </xdr:cNvPr>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図書館】&#10;有形固定資産減価償却率">
          <a:extLst>
            <a:ext uri="{FF2B5EF4-FFF2-40B4-BE49-F238E27FC236}">
              <a16:creationId xmlns:a16="http://schemas.microsoft.com/office/drawing/2014/main" id="{2DA7A5B7-0A32-4BC2-819E-EB4DA1799493}"/>
            </a:ext>
          </a:extLst>
        </xdr:cNvPr>
        <xdr:cNvSpPr txBox="1"/>
      </xdr:nvSpPr>
      <xdr:spPr>
        <a:xfrm>
          <a:off x="927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3A0AEC1-0C67-40D3-8EB4-24A8D58029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4180234-B3C8-4514-B1BF-86B1552BBE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4E7D3C-36E9-4E44-84E0-7C2B90E6EA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1717A30-A44D-4168-9754-74C2981F17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FCB1A92-6F87-44B1-BA43-E1AA220894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97BCAA5-ED96-4BF0-9AC7-34681C4157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3C15757-EC5C-485D-9E0F-CFD6768F9E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4A52C63-F588-45EE-AFE3-DB8F1D70C0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0D187CE-9CD5-4B81-A36F-EE8AF89650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E4B67B2-64D7-4DA9-AA33-6C53CFB3C0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81A8277-63FB-4D0E-A876-3986CCE8ED84}"/>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D3B01C42-81A8-4B8F-A3F6-F232DED4876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FCA7BF5-7F51-4C27-89FA-C78FB32C924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E987B81B-D908-4400-AA12-6512B3C7DC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55B9EE38-04EE-46FE-B002-8764A30BEFF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584E98DD-EEC7-49EE-AC46-F3C0C91F6B4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522582F-25C7-4349-8ADB-E68000E0D9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CF0D4C-B1A5-4098-B642-8D480E5561C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8050BDC-1447-4059-B25E-4F041B3563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2770EB9-C89D-4808-BF3B-EB715AD743B7}"/>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76AE57F8-2EF8-47B4-B142-CC938D75E1BB}"/>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B4FBF550-E231-4883-99B2-E05BE8171883}"/>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4F76F304-50CF-41F9-80F2-2D400315B74A}"/>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D0D71AA2-EE91-4C69-A391-488895B4782F}"/>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A1C0841E-D90F-4F83-8A8D-8FA01AC922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757ECEDD-ECB2-456E-9588-86D735487435}"/>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C05D11E1-FE10-4C21-A1D8-0C564FDE009A}"/>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8981D94B-30A4-4E35-8824-8F721B5DE8B5}"/>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6F453899-90BC-42C1-936F-8687566B4147}"/>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5D240564-0411-48C2-8E30-3570B364B376}"/>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395805-E002-4D4B-A061-F020C542F8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AD5414-CAE1-4B93-A429-032AD6DA7D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D5C666-022E-4040-A9D8-5876D5CA7F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7947EB-7123-48CF-9445-980761008B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995C902-0884-4131-94D1-D6EE97FF44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27" name="楕円 126">
          <a:extLst>
            <a:ext uri="{FF2B5EF4-FFF2-40B4-BE49-F238E27FC236}">
              <a16:creationId xmlns:a16="http://schemas.microsoft.com/office/drawing/2014/main" id="{84D3B5D3-9DA3-444B-B283-B91E77E21F83}"/>
            </a:ext>
          </a:extLst>
        </xdr:cNvPr>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123207</xdr:rowOff>
    </xdr:from>
    <xdr:ext cx="469744" cy="259045"/>
    <xdr:sp macro="" textlink="">
      <xdr:nvSpPr>
        <xdr:cNvPr id="128" name="【図書館】&#10;一人当たり面積該当値テキスト">
          <a:extLst>
            <a:ext uri="{FF2B5EF4-FFF2-40B4-BE49-F238E27FC236}">
              <a16:creationId xmlns:a16="http://schemas.microsoft.com/office/drawing/2014/main" id="{9C57C337-8125-4274-AF91-CCEEEC978EDF}"/>
            </a:ext>
          </a:extLst>
        </xdr:cNvPr>
        <xdr:cNvSpPr txBox="1"/>
      </xdr:nvSpPr>
      <xdr:spPr>
        <a:xfrm>
          <a:off x="10515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9" name="楕円 128">
          <a:extLst>
            <a:ext uri="{FF2B5EF4-FFF2-40B4-BE49-F238E27FC236}">
              <a16:creationId xmlns:a16="http://schemas.microsoft.com/office/drawing/2014/main" id="{D8E55B05-56C3-4CDE-8D9D-87CCA40A8344}"/>
            </a:ext>
          </a:extLst>
        </xdr:cNvPr>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93345</xdr:rowOff>
    </xdr:to>
    <xdr:cxnSp macro="">
      <xdr:nvCxnSpPr>
        <xdr:cNvPr id="130" name="直線コネクタ 129">
          <a:extLst>
            <a:ext uri="{FF2B5EF4-FFF2-40B4-BE49-F238E27FC236}">
              <a16:creationId xmlns:a16="http://schemas.microsoft.com/office/drawing/2014/main" id="{E21BC646-7F29-4F21-8891-A2FCFF15D6E6}"/>
            </a:ext>
          </a:extLst>
        </xdr:cNvPr>
        <xdr:cNvCxnSpPr/>
      </xdr:nvCxnSpPr>
      <xdr:spPr>
        <a:xfrm flipV="1">
          <a:off x="9639300" y="6945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31" name="楕円 130">
          <a:extLst>
            <a:ext uri="{FF2B5EF4-FFF2-40B4-BE49-F238E27FC236}">
              <a16:creationId xmlns:a16="http://schemas.microsoft.com/office/drawing/2014/main" id="{98F6C86C-6749-4C1B-A91B-0119373B54D5}"/>
            </a:ext>
          </a:extLst>
        </xdr:cNvPr>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32" name="直線コネクタ 131">
          <a:extLst>
            <a:ext uri="{FF2B5EF4-FFF2-40B4-BE49-F238E27FC236}">
              <a16:creationId xmlns:a16="http://schemas.microsoft.com/office/drawing/2014/main" id="{1A8FEF50-2C81-41AF-B1E6-834E39B2A68D}"/>
            </a:ext>
          </a:extLst>
        </xdr:cNvPr>
        <xdr:cNvCxnSpPr/>
      </xdr:nvCxnSpPr>
      <xdr:spPr>
        <a:xfrm>
          <a:off x="8750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3" name="楕円 132">
          <a:extLst>
            <a:ext uri="{FF2B5EF4-FFF2-40B4-BE49-F238E27FC236}">
              <a16:creationId xmlns:a16="http://schemas.microsoft.com/office/drawing/2014/main" id="{98836F1C-9C88-4722-A3BF-E42E44FF9B1C}"/>
            </a:ext>
          </a:extLst>
        </xdr:cNvPr>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4" name="直線コネクタ 133">
          <a:extLst>
            <a:ext uri="{FF2B5EF4-FFF2-40B4-BE49-F238E27FC236}">
              <a16:creationId xmlns:a16="http://schemas.microsoft.com/office/drawing/2014/main" id="{21D94AF3-B6D3-4A96-A893-4E71ADD4F67C}"/>
            </a:ext>
          </a:extLst>
        </xdr:cNvPr>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42545</xdr:rowOff>
    </xdr:from>
    <xdr:to>
      <xdr:col>36</xdr:col>
      <xdr:colOff>165100</xdr:colOff>
      <xdr:row>40</xdr:row>
      <xdr:rowOff>144145</xdr:rowOff>
    </xdr:to>
    <xdr:sp macro="" textlink="">
      <xdr:nvSpPr>
        <xdr:cNvPr id="135" name="楕円 134">
          <a:extLst>
            <a:ext uri="{FF2B5EF4-FFF2-40B4-BE49-F238E27FC236}">
              <a16:creationId xmlns:a16="http://schemas.microsoft.com/office/drawing/2014/main" id="{11AB5D34-24ED-4427-9A7A-192C7686A12E}"/>
            </a:ext>
          </a:extLst>
        </xdr:cNvPr>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93345</xdr:rowOff>
    </xdr:from>
    <xdr:to>
      <xdr:col>41</xdr:col>
      <xdr:colOff>50800</xdr:colOff>
      <xdr:row>40</xdr:row>
      <xdr:rowOff>93345</xdr:rowOff>
    </xdr:to>
    <xdr:cxnSp macro="">
      <xdr:nvCxnSpPr>
        <xdr:cNvPr id="136" name="直線コネクタ 135">
          <a:extLst>
            <a:ext uri="{FF2B5EF4-FFF2-40B4-BE49-F238E27FC236}">
              <a16:creationId xmlns:a16="http://schemas.microsoft.com/office/drawing/2014/main" id="{49F15517-9363-4E62-ABDB-CEA1F39D2783}"/>
            </a:ext>
          </a:extLst>
        </xdr:cNvPr>
        <xdr:cNvCxnSpPr/>
      </xdr:nvCxnSpPr>
      <xdr:spPr>
        <a:xfrm>
          <a:off x="6972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FA981236-901D-46BD-A1CC-E97532A21E91}"/>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AB6F0EDB-60E2-4190-83D5-C32554658427}"/>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38237F38-2964-45EF-8954-67A9CBC581D9}"/>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26125FC7-DAC4-4CE9-ABF3-103F00CA6857}"/>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41" name="n_1mainValue【図書館】&#10;一人当たり面積">
          <a:extLst>
            <a:ext uri="{FF2B5EF4-FFF2-40B4-BE49-F238E27FC236}">
              <a16:creationId xmlns:a16="http://schemas.microsoft.com/office/drawing/2014/main" id="{FC05D711-D303-477D-99A2-401389291478}"/>
            </a:ext>
          </a:extLst>
        </xdr:cNvPr>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42" name="n_2mainValue【図書館】&#10;一人当たり面積">
          <a:extLst>
            <a:ext uri="{FF2B5EF4-FFF2-40B4-BE49-F238E27FC236}">
              <a16:creationId xmlns:a16="http://schemas.microsoft.com/office/drawing/2014/main" id="{171931C7-3F1D-476A-A96A-CDF20D44AE47}"/>
            </a:ext>
          </a:extLst>
        </xdr:cNvPr>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43" name="n_3mainValue【図書館】&#10;一人当たり面積">
          <a:extLst>
            <a:ext uri="{FF2B5EF4-FFF2-40B4-BE49-F238E27FC236}">
              <a16:creationId xmlns:a16="http://schemas.microsoft.com/office/drawing/2014/main" id="{E36E645F-96CC-4AC4-B398-6FEA20250CD9}"/>
            </a:ext>
          </a:extLst>
        </xdr:cNvPr>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135272</xdr:rowOff>
    </xdr:from>
    <xdr:ext cx="469744" cy="259045"/>
    <xdr:sp macro="" textlink="">
      <xdr:nvSpPr>
        <xdr:cNvPr id="144" name="n_4mainValue【図書館】&#10;一人当たり面積">
          <a:extLst>
            <a:ext uri="{FF2B5EF4-FFF2-40B4-BE49-F238E27FC236}">
              <a16:creationId xmlns:a16="http://schemas.microsoft.com/office/drawing/2014/main" id="{F45D3888-28C6-4563-821B-50F1428EFAA0}"/>
            </a:ext>
          </a:extLst>
        </xdr:cNvPr>
        <xdr:cNvSpPr txBox="1"/>
      </xdr:nvSpPr>
      <xdr:spPr>
        <a:xfrm>
          <a:off x="6737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49658D0-1BF9-4E96-965C-20649B893D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87C4979-FDDE-4E68-B632-0FA99B4AEA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924FC40-2DEA-49CE-91B4-2D11430740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D8810CF-A3DC-4A67-A79B-13081461F1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C57CB74D-E2F1-4457-8338-C5C060CA25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97A60471-22B6-48FD-B0FE-C621D697DE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DDB12AF2-09E2-44BA-A5DF-8A191074B2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7E2DC19-09A5-415C-A1BC-322E76C9C4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37BDB46C-1585-4A8F-8ACD-1D40E5AF8A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3210FE2-9F32-47BB-BFD5-F72398F9CD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7991749-3D35-4B1C-A742-C8C2F768BC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5CFE0099-9788-4F12-89B2-E34237214C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5396E000-C796-4206-9910-D44AAB39846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0365018-1DCA-49E8-BCF5-33FB334015C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F425C075-E4C5-40B2-8047-0C857F5482A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E98B7B6-FD09-42B5-9D1E-EFE41380434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DAE83EB4-AC6D-458B-B99B-7A901FEDA9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D5543412-3ADF-4E64-B576-96582579EB0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AA59EBF3-0B39-4EB7-AA89-2EFC58A961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95F424F-D408-401C-BD6C-BFB58D54958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1E931E27-4D30-4269-A0BF-025708D70AB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FFB1628-269D-46D5-8085-DC4464E76B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40B2BF86-19F2-49C1-9521-62375215A66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DFDACB64-D58E-4B3E-B3B2-5E859E69D6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B08C06EC-57EC-49FE-AD0A-A814FE65BC67}"/>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9C90FA48-D994-4EE9-908D-30187A206FC3}"/>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82C14C2F-D366-42F9-B528-0A361E3BC5D3}"/>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B9DC955-C609-4941-8462-4E8BE2DE5F33}"/>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1490D7A3-BF46-40A9-AB74-C228BC778F0A}"/>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6E7DE0F-0E96-4CD3-94CC-5B17F4FA1E01}"/>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494B101F-1A6D-4FB1-BE26-A307747D703D}"/>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C3226BC5-3785-4322-85EF-FB44CB44BB9A}"/>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D42FED11-0969-43A1-93CE-FAF8F7BB9593}"/>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7B4ACAD2-B190-4273-B8FC-5BF58266AA45}"/>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69B3D9DD-51C3-45CB-AF4A-44DDB6C7BE27}"/>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CF05B6F-F7C8-4F34-BA8F-BD953A555C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B78784C-09F5-4236-9A50-222972545D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A53A935-B279-4ECD-B002-A150E4E53C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19C729-6865-48F8-812D-650609C3DE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DAAB9EE-855D-4DE6-BF77-0D56909DB5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5" name="楕円 184">
          <a:extLst>
            <a:ext uri="{FF2B5EF4-FFF2-40B4-BE49-F238E27FC236}">
              <a16:creationId xmlns:a16="http://schemas.microsoft.com/office/drawing/2014/main" id="{641A154A-CFAF-4BEC-94E4-8DE928DFE87A}"/>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60E6682-8D94-4C73-8977-30BD83A37E79}"/>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7" name="楕円 186">
          <a:extLst>
            <a:ext uri="{FF2B5EF4-FFF2-40B4-BE49-F238E27FC236}">
              <a16:creationId xmlns:a16="http://schemas.microsoft.com/office/drawing/2014/main" id="{A1AF19D8-500D-471F-968A-B8D732FAF822}"/>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53340</xdr:rowOff>
    </xdr:to>
    <xdr:cxnSp macro="">
      <xdr:nvCxnSpPr>
        <xdr:cNvPr id="188" name="直線コネクタ 187">
          <a:extLst>
            <a:ext uri="{FF2B5EF4-FFF2-40B4-BE49-F238E27FC236}">
              <a16:creationId xmlns:a16="http://schemas.microsoft.com/office/drawing/2014/main" id="{6DA9891B-D58A-47B2-AAF9-7F319F17B66B}"/>
            </a:ext>
          </a:extLst>
        </xdr:cNvPr>
        <xdr:cNvCxnSpPr/>
      </xdr:nvCxnSpPr>
      <xdr:spPr>
        <a:xfrm>
          <a:off x="3797300" y="104717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89" name="楕円 188">
          <a:extLst>
            <a:ext uri="{FF2B5EF4-FFF2-40B4-BE49-F238E27FC236}">
              <a16:creationId xmlns:a16="http://schemas.microsoft.com/office/drawing/2014/main" id="{390C3B25-02AC-44D9-BF19-AA0C918731E8}"/>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13335</xdr:rowOff>
    </xdr:to>
    <xdr:cxnSp macro="">
      <xdr:nvCxnSpPr>
        <xdr:cNvPr id="190" name="直線コネクタ 189">
          <a:extLst>
            <a:ext uri="{FF2B5EF4-FFF2-40B4-BE49-F238E27FC236}">
              <a16:creationId xmlns:a16="http://schemas.microsoft.com/office/drawing/2014/main" id="{903136B6-635F-4A5A-9934-3C23A457BE9B}"/>
            </a:ext>
          </a:extLst>
        </xdr:cNvPr>
        <xdr:cNvCxnSpPr/>
      </xdr:nvCxnSpPr>
      <xdr:spPr>
        <a:xfrm>
          <a:off x="2908300" y="104355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91" name="楕円 190">
          <a:extLst>
            <a:ext uri="{FF2B5EF4-FFF2-40B4-BE49-F238E27FC236}">
              <a16:creationId xmlns:a16="http://schemas.microsoft.com/office/drawing/2014/main" id="{8BFF4390-722B-4BA3-B8A5-BE09B2B840A5}"/>
            </a:ext>
          </a:extLst>
        </xdr:cNvPr>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148590</xdr:rowOff>
    </xdr:to>
    <xdr:cxnSp macro="">
      <xdr:nvCxnSpPr>
        <xdr:cNvPr id="192" name="直線コネクタ 191">
          <a:extLst>
            <a:ext uri="{FF2B5EF4-FFF2-40B4-BE49-F238E27FC236}">
              <a16:creationId xmlns:a16="http://schemas.microsoft.com/office/drawing/2014/main" id="{4601E496-1BB7-4559-BCD8-9FB484C3844C}"/>
            </a:ext>
          </a:extLst>
        </xdr:cNvPr>
        <xdr:cNvCxnSpPr/>
      </xdr:nvCxnSpPr>
      <xdr:spPr>
        <a:xfrm>
          <a:off x="2019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3" name="楕円 192">
          <a:extLst>
            <a:ext uri="{FF2B5EF4-FFF2-40B4-BE49-F238E27FC236}">
              <a16:creationId xmlns:a16="http://schemas.microsoft.com/office/drawing/2014/main" id="{900009F0-947B-4C31-952D-BA1C6854DC45}"/>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118110</xdr:rowOff>
    </xdr:to>
    <xdr:cxnSp macro="">
      <xdr:nvCxnSpPr>
        <xdr:cNvPr id="194" name="直線コネクタ 193">
          <a:extLst>
            <a:ext uri="{FF2B5EF4-FFF2-40B4-BE49-F238E27FC236}">
              <a16:creationId xmlns:a16="http://schemas.microsoft.com/office/drawing/2014/main" id="{61875845-ADC4-4EAE-9AFD-95C1129C7ABA}"/>
            </a:ext>
          </a:extLst>
        </xdr:cNvPr>
        <xdr:cNvCxnSpPr/>
      </xdr:nvCxnSpPr>
      <xdr:spPr>
        <a:xfrm>
          <a:off x="1130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456C37BB-A624-4A83-A2CC-7033A9BAB29D}"/>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4753EBC-1E1E-445F-85F4-062E62F3173B}"/>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7C077E5F-AECB-40E1-8264-59AC50D22854}"/>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16D9594B-D019-479E-8B63-EAE16AA9FD6D}"/>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99" name="n_1mainValue【体育館・プール】&#10;有形固定資産減価償却率">
          <a:extLst>
            <a:ext uri="{FF2B5EF4-FFF2-40B4-BE49-F238E27FC236}">
              <a16:creationId xmlns:a16="http://schemas.microsoft.com/office/drawing/2014/main" id="{ECEF038C-8EC2-45DC-8442-A1CE3A4B1AF0}"/>
            </a:ext>
          </a:extLst>
        </xdr:cNvPr>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mainValue【体育館・プール】&#10;有形固定資産減価償却率">
          <a:extLst>
            <a:ext uri="{FF2B5EF4-FFF2-40B4-BE49-F238E27FC236}">
              <a16:creationId xmlns:a16="http://schemas.microsoft.com/office/drawing/2014/main" id="{E2B650EE-D540-4720-8B55-921162797DD3}"/>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201" name="n_3mainValue【体育館・プール】&#10;有形固定資産減価償却率">
          <a:extLst>
            <a:ext uri="{FF2B5EF4-FFF2-40B4-BE49-F238E27FC236}">
              <a16:creationId xmlns:a16="http://schemas.microsoft.com/office/drawing/2014/main" id="{DA5D44E3-C1E6-4E62-9A5A-8D3B393F9F90}"/>
            </a:ext>
          </a:extLst>
        </xdr:cNvPr>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121937</xdr:rowOff>
    </xdr:from>
    <xdr:ext cx="405111" cy="259045"/>
    <xdr:sp macro="" textlink="">
      <xdr:nvSpPr>
        <xdr:cNvPr id="202" name="n_4mainValue【体育館・プール】&#10;有形固定資産減価償却率">
          <a:extLst>
            <a:ext uri="{FF2B5EF4-FFF2-40B4-BE49-F238E27FC236}">
              <a16:creationId xmlns:a16="http://schemas.microsoft.com/office/drawing/2014/main" id="{B2EA0368-602E-4050-B9F1-A84E9C820B3D}"/>
            </a:ext>
          </a:extLst>
        </xdr:cNvPr>
        <xdr:cNvSpPr txBox="1"/>
      </xdr:nvSpPr>
      <xdr:spPr>
        <a:xfrm>
          <a:off x="927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CAD4261-8D70-49B3-8C9E-3A9402FC1F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F714E9DE-0396-41A7-8402-7B1579A10B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3A2005A-5ECD-4016-9841-AFF797AA89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718502DB-3299-4995-AB63-141B995832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69E07F5-9A24-460A-BB04-8E15235DE7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5F1F957-1203-4BFC-B7F9-12C56F5E18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6A4203AC-5187-4C81-B1F9-7C98093E07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4D63FFA-9109-4800-BD73-BD781A03F3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5E608CA5-6FE9-468A-80AD-79DF3C9CFD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A9C5216-AD76-47D7-9910-5888FCA9EC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92EF7EA6-9D20-4CBA-9855-10D7219D2E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31EA98AA-553F-49E2-9DB4-91760FD939E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2A2F1344-4455-4B1E-9695-2251870B17E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F7F9CD81-33C9-491A-82FC-993394521AD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816D1D89-0FB9-424B-A9EE-542E23906D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98C13FE1-0452-44C7-B363-53CA4ED7A54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A1C52A3F-E62D-4E0E-8E67-BFBCD39409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7A5AE385-FD2F-415A-814B-53519409F12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F0B19335-4CFF-428B-B59D-AE7E3372AF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182FFDE0-4B9F-49E6-9496-B775CEBDC67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7A6F93E9-C481-4EDB-9EBF-FC2CA68505E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8F40782-DCDE-4A57-A4B6-C5D653B7C50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E26909-CB88-447E-89A6-70FEB9CEDC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31C91135-0007-47B4-8251-08C23B9C9B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6FEF967-2CD8-4C20-B9F5-3677A45A3A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74B0FDF6-2F20-4259-9701-87B8D6DFE56E}"/>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F28BD9C0-B3C0-42AC-A6E9-4E138F9B5D43}"/>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D3F38357-A1AB-4460-BEFA-B3E85B7ED78B}"/>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4C3A34B6-810A-4EAB-A1F2-90106638BB6B}"/>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446A77C1-A636-4817-97B4-CFDCA10D134B}"/>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E541F714-A70A-43ED-82D5-197F3F8B73AA}"/>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B062B310-1A7A-4795-AF7C-E9D16FB0A8AA}"/>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AEF56CB3-F3AA-47CC-BA83-867A1F4C049B}"/>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1E61D610-0581-41F5-B5BF-90FF4651FDD7}"/>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372D0889-A0A9-4657-8802-B83B669D9684}"/>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95030300-1DC4-4DE1-B1B9-3EEC4562B564}"/>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4C3D19A-1AA6-42F2-B08B-A9AB139445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5E1CA22-CE9E-4E6E-8163-151A4337E0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71FE623-0CB4-422F-BEDA-7A9F357F6C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DB454D-646E-4E6E-B463-D006EC2278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889BB1C-CC68-4442-8AA4-9DB81227E4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244" name="楕円 243">
          <a:extLst>
            <a:ext uri="{FF2B5EF4-FFF2-40B4-BE49-F238E27FC236}">
              <a16:creationId xmlns:a16="http://schemas.microsoft.com/office/drawing/2014/main" id="{EE9FCA12-8407-4DFB-A569-9325BA3B32A7}"/>
            </a:ext>
          </a:extLst>
        </xdr:cNvPr>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168020</xdr:rowOff>
    </xdr:from>
    <xdr:ext cx="469744" cy="259045"/>
    <xdr:sp macro="" textlink="">
      <xdr:nvSpPr>
        <xdr:cNvPr id="245" name="【体育館・プール】&#10;一人当たり面積該当値テキスト">
          <a:extLst>
            <a:ext uri="{FF2B5EF4-FFF2-40B4-BE49-F238E27FC236}">
              <a16:creationId xmlns:a16="http://schemas.microsoft.com/office/drawing/2014/main" id="{725A4B98-53E1-4A48-B3B0-E03B8AA10F75}"/>
            </a:ext>
          </a:extLst>
        </xdr:cNvPr>
        <xdr:cNvSpPr txBox="1"/>
      </xdr:nvSpPr>
      <xdr:spPr>
        <a:xfrm>
          <a:off x="10515600"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148409</xdr:rowOff>
    </xdr:from>
    <xdr:to>
      <xdr:col>50</xdr:col>
      <xdr:colOff>165100</xdr:colOff>
      <xdr:row>63</xdr:row>
      <xdr:rowOff>78559</xdr:rowOff>
    </xdr:to>
    <xdr:sp macro="" textlink="">
      <xdr:nvSpPr>
        <xdr:cNvPr id="246" name="楕円 245">
          <a:extLst>
            <a:ext uri="{FF2B5EF4-FFF2-40B4-BE49-F238E27FC236}">
              <a16:creationId xmlns:a16="http://schemas.microsoft.com/office/drawing/2014/main" id="{0AB1537B-36D0-4ECD-9E8E-BAE38A8E2616}"/>
            </a:ext>
          </a:extLst>
        </xdr:cNvPr>
        <xdr:cNvSpPr/>
      </xdr:nvSpPr>
      <xdr:spPr>
        <a:xfrm>
          <a:off x="9588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24493</xdr:rowOff>
    </xdr:from>
    <xdr:to>
      <xdr:col>55</xdr:col>
      <xdr:colOff>0</xdr:colOff>
      <xdr:row>63</xdr:row>
      <xdr:rowOff>27759</xdr:rowOff>
    </xdr:to>
    <xdr:cxnSp macro="">
      <xdr:nvCxnSpPr>
        <xdr:cNvPr id="247" name="直線コネクタ 246">
          <a:extLst>
            <a:ext uri="{FF2B5EF4-FFF2-40B4-BE49-F238E27FC236}">
              <a16:creationId xmlns:a16="http://schemas.microsoft.com/office/drawing/2014/main" id="{77D093B7-529D-4B62-92BF-6A360E163175}"/>
            </a:ext>
          </a:extLst>
        </xdr:cNvPr>
        <xdr:cNvCxnSpPr/>
      </xdr:nvCxnSpPr>
      <xdr:spPr>
        <a:xfrm flipV="1">
          <a:off x="9639300" y="108258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151674</xdr:rowOff>
    </xdr:from>
    <xdr:to>
      <xdr:col>46</xdr:col>
      <xdr:colOff>38100</xdr:colOff>
      <xdr:row>63</xdr:row>
      <xdr:rowOff>81824</xdr:rowOff>
    </xdr:to>
    <xdr:sp macro="" textlink="">
      <xdr:nvSpPr>
        <xdr:cNvPr id="248" name="楕円 247">
          <a:extLst>
            <a:ext uri="{FF2B5EF4-FFF2-40B4-BE49-F238E27FC236}">
              <a16:creationId xmlns:a16="http://schemas.microsoft.com/office/drawing/2014/main" id="{42178FD6-D913-45B9-86E5-54D019A63B92}"/>
            </a:ext>
          </a:extLst>
        </xdr:cNvPr>
        <xdr:cNvSpPr/>
      </xdr:nvSpPr>
      <xdr:spPr>
        <a:xfrm>
          <a:off x="869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27759</xdr:rowOff>
    </xdr:from>
    <xdr:to>
      <xdr:col>50</xdr:col>
      <xdr:colOff>114300</xdr:colOff>
      <xdr:row>63</xdr:row>
      <xdr:rowOff>31024</xdr:rowOff>
    </xdr:to>
    <xdr:cxnSp macro="">
      <xdr:nvCxnSpPr>
        <xdr:cNvPr id="249" name="直線コネクタ 248">
          <a:extLst>
            <a:ext uri="{FF2B5EF4-FFF2-40B4-BE49-F238E27FC236}">
              <a16:creationId xmlns:a16="http://schemas.microsoft.com/office/drawing/2014/main" id="{E00A8678-1F74-4F89-A6E7-972A2421E025}"/>
            </a:ext>
          </a:extLst>
        </xdr:cNvPr>
        <xdr:cNvCxnSpPr/>
      </xdr:nvCxnSpPr>
      <xdr:spPr>
        <a:xfrm flipV="1">
          <a:off x="8750300" y="108291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153307</xdr:rowOff>
    </xdr:from>
    <xdr:to>
      <xdr:col>41</xdr:col>
      <xdr:colOff>101600</xdr:colOff>
      <xdr:row>63</xdr:row>
      <xdr:rowOff>83457</xdr:rowOff>
    </xdr:to>
    <xdr:sp macro="" textlink="">
      <xdr:nvSpPr>
        <xdr:cNvPr id="250" name="楕円 249">
          <a:extLst>
            <a:ext uri="{FF2B5EF4-FFF2-40B4-BE49-F238E27FC236}">
              <a16:creationId xmlns:a16="http://schemas.microsoft.com/office/drawing/2014/main" id="{F4B1EC8E-3835-45FF-B98F-E5394B0C88B3}"/>
            </a:ext>
          </a:extLst>
        </xdr:cNvPr>
        <xdr:cNvSpPr/>
      </xdr:nvSpPr>
      <xdr:spPr>
        <a:xfrm>
          <a:off x="7810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31024</xdr:rowOff>
    </xdr:from>
    <xdr:to>
      <xdr:col>45</xdr:col>
      <xdr:colOff>177800</xdr:colOff>
      <xdr:row>63</xdr:row>
      <xdr:rowOff>32657</xdr:rowOff>
    </xdr:to>
    <xdr:cxnSp macro="">
      <xdr:nvCxnSpPr>
        <xdr:cNvPr id="251" name="直線コネクタ 250">
          <a:extLst>
            <a:ext uri="{FF2B5EF4-FFF2-40B4-BE49-F238E27FC236}">
              <a16:creationId xmlns:a16="http://schemas.microsoft.com/office/drawing/2014/main" id="{B7E7BC92-19B8-4B63-98DA-B421DB0ED9DC}"/>
            </a:ext>
          </a:extLst>
        </xdr:cNvPr>
        <xdr:cNvCxnSpPr/>
      </xdr:nvCxnSpPr>
      <xdr:spPr>
        <a:xfrm flipV="1">
          <a:off x="7861300" y="1083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158206</xdr:rowOff>
    </xdr:from>
    <xdr:to>
      <xdr:col>36</xdr:col>
      <xdr:colOff>165100</xdr:colOff>
      <xdr:row>63</xdr:row>
      <xdr:rowOff>88356</xdr:rowOff>
    </xdr:to>
    <xdr:sp macro="" textlink="">
      <xdr:nvSpPr>
        <xdr:cNvPr id="252" name="楕円 251">
          <a:extLst>
            <a:ext uri="{FF2B5EF4-FFF2-40B4-BE49-F238E27FC236}">
              <a16:creationId xmlns:a16="http://schemas.microsoft.com/office/drawing/2014/main" id="{3A03E697-C419-4A59-93F4-3C53A2EAFAF8}"/>
            </a:ext>
          </a:extLst>
        </xdr:cNvPr>
        <xdr:cNvSpPr/>
      </xdr:nvSpPr>
      <xdr:spPr>
        <a:xfrm>
          <a:off x="6921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32657</xdr:rowOff>
    </xdr:from>
    <xdr:to>
      <xdr:col>41</xdr:col>
      <xdr:colOff>50800</xdr:colOff>
      <xdr:row>63</xdr:row>
      <xdr:rowOff>37556</xdr:rowOff>
    </xdr:to>
    <xdr:cxnSp macro="">
      <xdr:nvCxnSpPr>
        <xdr:cNvPr id="253" name="直線コネクタ 252">
          <a:extLst>
            <a:ext uri="{FF2B5EF4-FFF2-40B4-BE49-F238E27FC236}">
              <a16:creationId xmlns:a16="http://schemas.microsoft.com/office/drawing/2014/main" id="{9CD33D19-38AC-4128-BF72-3062C9647816}"/>
            </a:ext>
          </a:extLst>
        </xdr:cNvPr>
        <xdr:cNvCxnSpPr/>
      </xdr:nvCxnSpPr>
      <xdr:spPr>
        <a:xfrm flipV="1">
          <a:off x="6972300" y="1083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FEAB4AC9-E476-44B2-A73F-03F385428E94}"/>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0CF8721F-3B94-4DA7-88A9-2B5AA6434D5D}"/>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5316EB03-65F1-4445-95E5-D43FD285A19C}"/>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6073D5F2-7ED5-48BD-B67E-67A4A46A6A28}"/>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95086</xdr:rowOff>
    </xdr:from>
    <xdr:ext cx="469744" cy="259045"/>
    <xdr:sp macro="" textlink="">
      <xdr:nvSpPr>
        <xdr:cNvPr id="258" name="n_1mainValue【体育館・プール】&#10;一人当たり面積">
          <a:extLst>
            <a:ext uri="{FF2B5EF4-FFF2-40B4-BE49-F238E27FC236}">
              <a16:creationId xmlns:a16="http://schemas.microsoft.com/office/drawing/2014/main" id="{258B28B8-DE4E-455E-8E9C-680C68031DAC}"/>
            </a:ext>
          </a:extLst>
        </xdr:cNvPr>
        <xdr:cNvSpPr txBox="1"/>
      </xdr:nvSpPr>
      <xdr:spPr>
        <a:xfrm>
          <a:off x="93917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98351</xdr:rowOff>
    </xdr:from>
    <xdr:ext cx="469744" cy="259045"/>
    <xdr:sp macro="" textlink="">
      <xdr:nvSpPr>
        <xdr:cNvPr id="259" name="n_2mainValue【体育館・プール】&#10;一人当たり面積">
          <a:extLst>
            <a:ext uri="{FF2B5EF4-FFF2-40B4-BE49-F238E27FC236}">
              <a16:creationId xmlns:a16="http://schemas.microsoft.com/office/drawing/2014/main" id="{4AA9235D-1DF2-4DBF-9966-9DDA80E9A510}"/>
            </a:ext>
          </a:extLst>
        </xdr:cNvPr>
        <xdr:cNvSpPr txBox="1"/>
      </xdr:nvSpPr>
      <xdr:spPr>
        <a:xfrm>
          <a:off x="8515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99984</xdr:rowOff>
    </xdr:from>
    <xdr:ext cx="469744" cy="259045"/>
    <xdr:sp macro="" textlink="">
      <xdr:nvSpPr>
        <xdr:cNvPr id="260" name="n_3mainValue【体育館・プール】&#10;一人当たり面積">
          <a:extLst>
            <a:ext uri="{FF2B5EF4-FFF2-40B4-BE49-F238E27FC236}">
              <a16:creationId xmlns:a16="http://schemas.microsoft.com/office/drawing/2014/main" id="{F1571256-8040-458B-910C-23F9D4A7FF76}"/>
            </a:ext>
          </a:extLst>
        </xdr:cNvPr>
        <xdr:cNvSpPr txBox="1"/>
      </xdr:nvSpPr>
      <xdr:spPr>
        <a:xfrm>
          <a:off x="76264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79483</xdr:rowOff>
    </xdr:from>
    <xdr:ext cx="469744" cy="259045"/>
    <xdr:sp macro="" textlink="">
      <xdr:nvSpPr>
        <xdr:cNvPr id="261" name="n_4mainValue【体育館・プール】&#10;一人当たり面積">
          <a:extLst>
            <a:ext uri="{FF2B5EF4-FFF2-40B4-BE49-F238E27FC236}">
              <a16:creationId xmlns:a16="http://schemas.microsoft.com/office/drawing/2014/main" id="{E0DCBC18-062D-4C59-A287-6D123D3C8443}"/>
            </a:ext>
          </a:extLst>
        </xdr:cNvPr>
        <xdr:cNvSpPr txBox="1"/>
      </xdr:nvSpPr>
      <xdr:spPr>
        <a:xfrm>
          <a:off x="6737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55A29FB-F738-469F-BA59-CB5FCC93D4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7848A29-4853-4AA7-A31D-8A6388D1D0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F53DD86-EA67-4194-91FF-E6C7DAD879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2491CA0-5A6B-461B-A751-1650A870CA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804772C-EAC2-4140-A9FC-9350E041A4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0DB7F47-59B5-4EB4-9CB7-50926DD737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2A3B09B-5392-451E-846B-73A970A75F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2565F41-E3C3-4232-AF6B-468DB26D29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5F9F513-743B-482E-B817-225ABCEE7A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0C48A7C-0CE6-4423-BF69-4CBCD691CD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C07A49B-97C5-4B07-8C44-0C5829D08B5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EABE2F2D-5FC9-405E-B858-9F4E1343E16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96DF00CB-02F2-4AB0-BD87-F15FAA69491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C6F76225-8AE5-45B7-A0F2-211B3649C63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2CC09D0D-D1D9-4F38-9545-C9F8273BC68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296AC823-513C-4B26-8394-BF37AFE6638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6723428D-D075-462D-A9CF-9EA42D197AD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65FF9FEC-C652-4BEE-B018-1030A882C11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5B8535C-982F-4EF9-8210-64994CCE0A7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75914234-7C20-4520-8201-37A0488B0D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CE2CC91-CE4E-4B6D-AF5D-34933EB90B2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9D282F1-6DE9-40D7-A15F-166C45515A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869079B5-FA40-4337-90DA-255B350CAA4C}"/>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EA91F8EF-E909-4750-B1D4-65E9EFA88061}"/>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A0E12D23-2315-4C9A-913F-628C9ECF624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36B8144-C2FA-4F2E-A0B7-1EA0E02908AA}"/>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D8849D21-A3D4-4070-9EFB-3C73D30DDE32}"/>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74FDDE9E-C9DE-40F4-B0A6-2458B5B17AB4}"/>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69517880-1730-4245-8795-9281039EC1DA}"/>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A9560FB0-42DA-4B7C-AB49-49676EFB6A89}"/>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5196BD1F-0714-44E7-A3A5-DD4093D161E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BD557C9C-E1A0-4AB2-814A-2432EC1D905E}"/>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2752711D-BD7E-4D2A-8E61-27FD610B499F}"/>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C011EA3-BAF7-4606-BB35-45D2144BA3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ED6DB67-8CE8-48E0-B74B-C7E172B339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E99619B-4005-4791-A30E-10BF0D9E75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B533A62-DBC4-4AD6-A336-523ABEA48F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76CFFAE-B77E-4073-9568-E8CA154E37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145035</xdr:rowOff>
    </xdr:from>
    <xdr:to>
      <xdr:col>24</xdr:col>
      <xdr:colOff>114300</xdr:colOff>
      <xdr:row>85</xdr:row>
      <xdr:rowOff>75185</xdr:rowOff>
    </xdr:to>
    <xdr:sp macro="" textlink="">
      <xdr:nvSpPr>
        <xdr:cNvPr id="300" name="楕円 299">
          <a:extLst>
            <a:ext uri="{FF2B5EF4-FFF2-40B4-BE49-F238E27FC236}">
              <a16:creationId xmlns:a16="http://schemas.microsoft.com/office/drawing/2014/main" id="{C0E0CC1B-1F25-45E5-A7F0-CC84BEFE8B56}"/>
            </a:ext>
          </a:extLst>
        </xdr:cNvPr>
        <xdr:cNvSpPr/>
      </xdr:nvSpPr>
      <xdr:spPr>
        <a:xfrm>
          <a:off x="4584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123462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91C30E63-F371-43F0-B6EB-745B224847D3}"/>
            </a:ext>
          </a:extLst>
        </xdr:cNvPr>
        <xdr:cNvSpPr txBox="1"/>
      </xdr:nvSpPr>
      <xdr:spPr>
        <a:xfrm>
          <a:off x="4673600"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2" name="楕円 301">
          <a:extLst>
            <a:ext uri="{FF2B5EF4-FFF2-40B4-BE49-F238E27FC236}">
              <a16:creationId xmlns:a16="http://schemas.microsoft.com/office/drawing/2014/main" id="{A96BE46A-165A-4F45-ACEB-7A65F5D098CE}"/>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24385</xdr:rowOff>
    </xdr:to>
    <xdr:cxnSp macro="">
      <xdr:nvCxnSpPr>
        <xdr:cNvPr id="303" name="直線コネクタ 302">
          <a:extLst>
            <a:ext uri="{FF2B5EF4-FFF2-40B4-BE49-F238E27FC236}">
              <a16:creationId xmlns:a16="http://schemas.microsoft.com/office/drawing/2014/main" id="{2BECA136-B72A-4175-8F24-BA4E76F6367E}"/>
            </a:ext>
          </a:extLst>
        </xdr:cNvPr>
        <xdr:cNvCxnSpPr/>
      </xdr:nvCxnSpPr>
      <xdr:spPr>
        <a:xfrm>
          <a:off x="3797300" y="1455420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53594</xdr:rowOff>
    </xdr:from>
    <xdr:to>
      <xdr:col>15</xdr:col>
      <xdr:colOff>101600</xdr:colOff>
      <xdr:row>84</xdr:row>
      <xdr:rowOff>155194</xdr:rowOff>
    </xdr:to>
    <xdr:sp macro="" textlink="">
      <xdr:nvSpPr>
        <xdr:cNvPr id="304" name="楕円 303">
          <a:extLst>
            <a:ext uri="{FF2B5EF4-FFF2-40B4-BE49-F238E27FC236}">
              <a16:creationId xmlns:a16="http://schemas.microsoft.com/office/drawing/2014/main" id="{CDB4BBFB-15CC-4D9B-ABC7-201F26F5EB57}"/>
            </a:ext>
          </a:extLst>
        </xdr:cNvPr>
        <xdr:cNvSpPr/>
      </xdr:nvSpPr>
      <xdr:spPr>
        <a:xfrm>
          <a:off x="2857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104394</xdr:rowOff>
    </xdr:from>
    <xdr:to>
      <xdr:col>19</xdr:col>
      <xdr:colOff>177800</xdr:colOff>
      <xdr:row>84</xdr:row>
      <xdr:rowOff>152400</xdr:rowOff>
    </xdr:to>
    <xdr:cxnSp macro="">
      <xdr:nvCxnSpPr>
        <xdr:cNvPr id="305" name="直線コネクタ 304">
          <a:extLst>
            <a:ext uri="{FF2B5EF4-FFF2-40B4-BE49-F238E27FC236}">
              <a16:creationId xmlns:a16="http://schemas.microsoft.com/office/drawing/2014/main" id="{03D47A5C-B1ED-4F65-A17D-92261CC29807}"/>
            </a:ext>
          </a:extLst>
        </xdr:cNvPr>
        <xdr:cNvCxnSpPr/>
      </xdr:nvCxnSpPr>
      <xdr:spPr>
        <a:xfrm>
          <a:off x="2908300" y="145061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7874</xdr:rowOff>
    </xdr:from>
    <xdr:to>
      <xdr:col>10</xdr:col>
      <xdr:colOff>165100</xdr:colOff>
      <xdr:row>84</xdr:row>
      <xdr:rowOff>109474</xdr:rowOff>
    </xdr:to>
    <xdr:sp macro="" textlink="">
      <xdr:nvSpPr>
        <xdr:cNvPr id="306" name="楕円 305">
          <a:extLst>
            <a:ext uri="{FF2B5EF4-FFF2-40B4-BE49-F238E27FC236}">
              <a16:creationId xmlns:a16="http://schemas.microsoft.com/office/drawing/2014/main" id="{03A1A7B5-D926-4F31-AB63-AB10DB65864E}"/>
            </a:ext>
          </a:extLst>
        </xdr:cNvPr>
        <xdr:cNvSpPr/>
      </xdr:nvSpPr>
      <xdr:spPr>
        <a:xfrm>
          <a:off x="196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58674</xdr:rowOff>
    </xdr:from>
    <xdr:to>
      <xdr:col>15</xdr:col>
      <xdr:colOff>50800</xdr:colOff>
      <xdr:row>84</xdr:row>
      <xdr:rowOff>104394</xdr:rowOff>
    </xdr:to>
    <xdr:cxnSp macro="">
      <xdr:nvCxnSpPr>
        <xdr:cNvPr id="307" name="直線コネクタ 306">
          <a:extLst>
            <a:ext uri="{FF2B5EF4-FFF2-40B4-BE49-F238E27FC236}">
              <a16:creationId xmlns:a16="http://schemas.microsoft.com/office/drawing/2014/main" id="{E54BF7FB-3E28-4378-9BBC-EC0763E3D8F8}"/>
            </a:ext>
          </a:extLst>
        </xdr:cNvPr>
        <xdr:cNvCxnSpPr/>
      </xdr:nvCxnSpPr>
      <xdr:spPr>
        <a:xfrm>
          <a:off x="2019300" y="14460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08" name="楕円 307">
          <a:extLst>
            <a:ext uri="{FF2B5EF4-FFF2-40B4-BE49-F238E27FC236}">
              <a16:creationId xmlns:a16="http://schemas.microsoft.com/office/drawing/2014/main" id="{26B5EF34-8AA1-422F-85AC-4FEFC9B465D3}"/>
            </a:ext>
          </a:extLst>
        </xdr:cNvPr>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58674</xdr:rowOff>
    </xdr:to>
    <xdr:cxnSp macro="">
      <xdr:nvCxnSpPr>
        <xdr:cNvPr id="309" name="直線コネクタ 308">
          <a:extLst>
            <a:ext uri="{FF2B5EF4-FFF2-40B4-BE49-F238E27FC236}">
              <a16:creationId xmlns:a16="http://schemas.microsoft.com/office/drawing/2014/main" id="{3F6B732D-BB41-4D6C-BD02-24FB296F63A0}"/>
            </a:ext>
          </a:extLst>
        </xdr:cNvPr>
        <xdr:cNvCxnSpPr/>
      </xdr:nvCxnSpPr>
      <xdr:spPr>
        <a:xfrm>
          <a:off x="1130300" y="1440561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5312765B-27F5-472B-9422-478B7B68C075}"/>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B1D90B08-206E-4B5B-AB99-99E5D3C6276E}"/>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DBDD0427-8846-43C3-86E8-1AA7F893E1C7}"/>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3820A931-F431-4FA9-95F3-54E0F3B653FA}"/>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14" name="n_1mainValue【福祉施設】&#10;有形固定資産減価償却率">
          <a:extLst>
            <a:ext uri="{FF2B5EF4-FFF2-40B4-BE49-F238E27FC236}">
              <a16:creationId xmlns:a16="http://schemas.microsoft.com/office/drawing/2014/main" id="{E328D0D4-7E7F-4EE2-8368-1500D84CC01F}"/>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146321</xdr:rowOff>
    </xdr:from>
    <xdr:ext cx="405111" cy="259045"/>
    <xdr:sp macro="" textlink="">
      <xdr:nvSpPr>
        <xdr:cNvPr id="315" name="n_2mainValue【福祉施設】&#10;有形固定資産減価償却率">
          <a:extLst>
            <a:ext uri="{FF2B5EF4-FFF2-40B4-BE49-F238E27FC236}">
              <a16:creationId xmlns:a16="http://schemas.microsoft.com/office/drawing/2014/main" id="{7D40109A-C076-45BF-8DEE-09ACEA53BAC0}"/>
            </a:ext>
          </a:extLst>
        </xdr:cNvPr>
        <xdr:cNvSpPr txBox="1"/>
      </xdr:nvSpPr>
      <xdr:spPr>
        <a:xfrm>
          <a:off x="2705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100601</xdr:rowOff>
    </xdr:from>
    <xdr:ext cx="405111" cy="259045"/>
    <xdr:sp macro="" textlink="">
      <xdr:nvSpPr>
        <xdr:cNvPr id="316" name="n_3mainValue【福祉施設】&#10;有形固定資産減価償却率">
          <a:extLst>
            <a:ext uri="{FF2B5EF4-FFF2-40B4-BE49-F238E27FC236}">
              <a16:creationId xmlns:a16="http://schemas.microsoft.com/office/drawing/2014/main" id="{1FA6C8FB-60F0-47C2-B9DE-90D67DE176C4}"/>
            </a:ext>
          </a:extLst>
        </xdr:cNvPr>
        <xdr:cNvSpPr txBox="1"/>
      </xdr:nvSpPr>
      <xdr:spPr>
        <a:xfrm>
          <a:off x="1816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17" name="n_4mainValue【福祉施設】&#10;有形固定資産減価償却率">
          <a:extLst>
            <a:ext uri="{FF2B5EF4-FFF2-40B4-BE49-F238E27FC236}">
              <a16:creationId xmlns:a16="http://schemas.microsoft.com/office/drawing/2014/main" id="{E8D3FF42-8FD5-4F52-937A-B1860C64A77B}"/>
            </a:ext>
          </a:extLst>
        </xdr:cNvPr>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FCF08604-8B90-42C5-BC78-02BA717DD2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E82221A-AB69-47DE-85A0-4F4318982E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FA9FB17-01C2-4743-ABE4-2399D44075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CECA553-6E5B-4602-A9BB-6FECA73788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EEF2D90-DAF2-4464-BD91-6CD2FD4EFC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D2748DC-AF56-442C-9348-2378B46A44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AE01939-054E-4905-8274-459313A6F1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6A83B60-1EA5-426E-A3B5-F1DEE5D86A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8DA6276-E1F5-4B14-8AA0-DE73EDB470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B48D8DA-DF09-4D6C-B570-B6DCDD956D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7E845DDC-72F9-4B77-904B-86C1AE072A1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C54351F7-604B-4D40-80FC-2F5458B2CFF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E43A11D5-20FE-4844-9E6E-06716306F6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F010CD61-4B11-4314-B969-93C018F4B3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9994261-75A6-44D6-BCF2-3824BE12AF0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CA954076-A9CA-4FC4-8765-624C3E39DF0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9876D342-74AD-4EFD-B078-999F9B856F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6AFAFC1-00BF-4D55-8C76-E21A9EDB70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4091E7AA-3ADB-49D5-8F85-2739A2819E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812E9AEC-3A55-4C7C-AD8D-5023C5570441}"/>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BA6F3E66-FEE0-41F2-9434-ACB53F474D6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7DA244F7-5A9D-40B1-9E38-386A46D17E03}"/>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E353FF20-BBB6-4957-8D64-E08B56EEDB3E}"/>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F5C8ED1E-78BF-4B8D-AF8B-075ABAA22323}"/>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4B98D786-2FF4-4650-8E76-E7ADE0A254C3}"/>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47AE075A-ABAA-4B97-AE35-DC9E0E4A36C4}"/>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62FB22E7-9387-4A60-B771-A506BDF5E682}"/>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40A72905-979F-4CEE-BBE3-6D5D19B21CFB}"/>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78865AF3-FE91-4C89-8CD7-D30C2A5590CD}"/>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34055178-25E7-416C-BD82-EF54C67FAE9B}"/>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6E0E555-FC96-4044-8D11-15D7F10593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DD35D700-1014-47B5-BDB8-48FE2EB114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297DD87-66CE-4939-B6F7-CD2E941414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AE4A557-CB82-4B14-9024-7B3121DA88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E82190D-775F-4747-8F1B-EEC6AADF0D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107314</xdr:rowOff>
    </xdr:from>
    <xdr:to>
      <xdr:col>55</xdr:col>
      <xdr:colOff>50800</xdr:colOff>
      <xdr:row>85</xdr:row>
      <xdr:rowOff>37464</xdr:rowOff>
    </xdr:to>
    <xdr:sp macro="" textlink="">
      <xdr:nvSpPr>
        <xdr:cNvPr id="353" name="楕円 352">
          <a:extLst>
            <a:ext uri="{FF2B5EF4-FFF2-40B4-BE49-F238E27FC236}">
              <a16:creationId xmlns:a16="http://schemas.microsoft.com/office/drawing/2014/main" id="{B3E1D8C8-1F16-403E-A9E1-CD794AF94D33}"/>
            </a:ext>
          </a:extLst>
        </xdr:cNvPr>
        <xdr:cNvSpPr/>
      </xdr:nvSpPr>
      <xdr:spPr>
        <a:xfrm>
          <a:off x="10426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22241</xdr:rowOff>
    </xdr:from>
    <xdr:ext cx="469744" cy="259045"/>
    <xdr:sp macro="" textlink="">
      <xdr:nvSpPr>
        <xdr:cNvPr id="354" name="【福祉施設】&#10;一人当たり面積該当値テキスト">
          <a:extLst>
            <a:ext uri="{FF2B5EF4-FFF2-40B4-BE49-F238E27FC236}">
              <a16:creationId xmlns:a16="http://schemas.microsoft.com/office/drawing/2014/main" id="{82D5E457-9F48-4DC1-BBD6-C4BFD9B5427B}"/>
            </a:ext>
          </a:extLst>
        </xdr:cNvPr>
        <xdr:cNvSpPr txBox="1"/>
      </xdr:nvSpPr>
      <xdr:spPr>
        <a:xfrm>
          <a:off x="10515600" y="144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355" name="楕円 354">
          <a:extLst>
            <a:ext uri="{FF2B5EF4-FFF2-40B4-BE49-F238E27FC236}">
              <a16:creationId xmlns:a16="http://schemas.microsoft.com/office/drawing/2014/main" id="{6B0A4879-047D-4B20-A3BA-1625DB2675B4}"/>
            </a:ext>
          </a:extLst>
        </xdr:cNvPr>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158114</xdr:rowOff>
    </xdr:from>
    <xdr:to>
      <xdr:col>55</xdr:col>
      <xdr:colOff>0</xdr:colOff>
      <xdr:row>84</xdr:row>
      <xdr:rowOff>158114</xdr:rowOff>
    </xdr:to>
    <xdr:cxnSp macro="">
      <xdr:nvCxnSpPr>
        <xdr:cNvPr id="356" name="直線コネクタ 355">
          <a:extLst>
            <a:ext uri="{FF2B5EF4-FFF2-40B4-BE49-F238E27FC236}">
              <a16:creationId xmlns:a16="http://schemas.microsoft.com/office/drawing/2014/main" id="{87671D10-3C51-44CE-86B3-EE125CD411A0}"/>
            </a:ext>
          </a:extLst>
        </xdr:cNvPr>
        <xdr:cNvCxnSpPr/>
      </xdr:nvCxnSpPr>
      <xdr:spPr>
        <a:xfrm>
          <a:off x="9639300" y="14559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107314</xdr:rowOff>
    </xdr:from>
    <xdr:to>
      <xdr:col>46</xdr:col>
      <xdr:colOff>38100</xdr:colOff>
      <xdr:row>85</xdr:row>
      <xdr:rowOff>37464</xdr:rowOff>
    </xdr:to>
    <xdr:sp macro="" textlink="">
      <xdr:nvSpPr>
        <xdr:cNvPr id="357" name="楕円 356">
          <a:extLst>
            <a:ext uri="{FF2B5EF4-FFF2-40B4-BE49-F238E27FC236}">
              <a16:creationId xmlns:a16="http://schemas.microsoft.com/office/drawing/2014/main" id="{E60DB7C9-D501-445D-9743-667651A2F678}"/>
            </a:ext>
          </a:extLst>
        </xdr:cNvPr>
        <xdr:cNvSpPr/>
      </xdr:nvSpPr>
      <xdr:spPr>
        <a:xfrm>
          <a:off x="8699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158114</xdr:rowOff>
    </xdr:to>
    <xdr:cxnSp macro="">
      <xdr:nvCxnSpPr>
        <xdr:cNvPr id="358" name="直線コネクタ 357">
          <a:extLst>
            <a:ext uri="{FF2B5EF4-FFF2-40B4-BE49-F238E27FC236}">
              <a16:creationId xmlns:a16="http://schemas.microsoft.com/office/drawing/2014/main" id="{60F4024E-BC8D-417A-9422-765335EA0930}"/>
            </a:ext>
          </a:extLst>
        </xdr:cNvPr>
        <xdr:cNvCxnSpPr/>
      </xdr:nvCxnSpPr>
      <xdr:spPr>
        <a:xfrm>
          <a:off x="8750300" y="1455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59" name="楕円 358">
          <a:extLst>
            <a:ext uri="{FF2B5EF4-FFF2-40B4-BE49-F238E27FC236}">
              <a16:creationId xmlns:a16="http://schemas.microsoft.com/office/drawing/2014/main" id="{B8E69658-9A68-4F90-84AE-D2A439F21C3B}"/>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163830</xdr:rowOff>
    </xdr:to>
    <xdr:cxnSp macro="">
      <xdr:nvCxnSpPr>
        <xdr:cNvPr id="360" name="直線コネクタ 359">
          <a:extLst>
            <a:ext uri="{FF2B5EF4-FFF2-40B4-BE49-F238E27FC236}">
              <a16:creationId xmlns:a16="http://schemas.microsoft.com/office/drawing/2014/main" id="{7BF7896E-5505-45F8-BC4E-A155CA911D79}"/>
            </a:ext>
          </a:extLst>
        </xdr:cNvPr>
        <xdr:cNvCxnSpPr/>
      </xdr:nvCxnSpPr>
      <xdr:spPr>
        <a:xfrm flipV="1">
          <a:off x="7861300" y="1455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361" name="楕円 360">
          <a:extLst>
            <a:ext uri="{FF2B5EF4-FFF2-40B4-BE49-F238E27FC236}">
              <a16:creationId xmlns:a16="http://schemas.microsoft.com/office/drawing/2014/main" id="{2BC1101C-F46A-48DF-9181-A69835890DB9}"/>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163830</xdr:rowOff>
    </xdr:to>
    <xdr:cxnSp macro="">
      <xdr:nvCxnSpPr>
        <xdr:cNvPr id="362" name="直線コネクタ 361">
          <a:extLst>
            <a:ext uri="{FF2B5EF4-FFF2-40B4-BE49-F238E27FC236}">
              <a16:creationId xmlns:a16="http://schemas.microsoft.com/office/drawing/2014/main" id="{340293B6-AEE4-455A-A23D-7A29E5456C8E}"/>
            </a:ext>
          </a:extLst>
        </xdr:cNvPr>
        <xdr:cNvCxnSpPr/>
      </xdr:nvCxnSpPr>
      <xdr:spPr>
        <a:xfrm>
          <a:off x="6972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5B4DC913-575E-48FF-8B88-BEC1ED8E9E65}"/>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9B87DEE4-76FE-402B-907E-CB20D5733CD3}"/>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659B0843-9B35-4A54-B72E-C50439798E7E}"/>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7F8FE4D7-4C91-42F4-BEEF-4F6A9929085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28591</xdr:rowOff>
    </xdr:from>
    <xdr:ext cx="469744" cy="259045"/>
    <xdr:sp macro="" textlink="">
      <xdr:nvSpPr>
        <xdr:cNvPr id="367" name="n_1mainValue【福祉施設】&#10;一人当たり面積">
          <a:extLst>
            <a:ext uri="{FF2B5EF4-FFF2-40B4-BE49-F238E27FC236}">
              <a16:creationId xmlns:a16="http://schemas.microsoft.com/office/drawing/2014/main" id="{AB5C8B72-C6AA-4EDF-82BD-9E5CE67969A7}"/>
            </a:ext>
          </a:extLst>
        </xdr:cNvPr>
        <xdr:cNvSpPr txBox="1"/>
      </xdr:nvSpPr>
      <xdr:spPr>
        <a:xfrm>
          <a:off x="93917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28591</xdr:rowOff>
    </xdr:from>
    <xdr:ext cx="469744" cy="259045"/>
    <xdr:sp macro="" textlink="">
      <xdr:nvSpPr>
        <xdr:cNvPr id="368" name="n_2mainValue【福祉施設】&#10;一人当たり面積">
          <a:extLst>
            <a:ext uri="{FF2B5EF4-FFF2-40B4-BE49-F238E27FC236}">
              <a16:creationId xmlns:a16="http://schemas.microsoft.com/office/drawing/2014/main" id="{11C2C36E-13F9-4483-B5DC-1055827702AA}"/>
            </a:ext>
          </a:extLst>
        </xdr:cNvPr>
        <xdr:cNvSpPr txBox="1"/>
      </xdr:nvSpPr>
      <xdr:spPr>
        <a:xfrm>
          <a:off x="8515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369" name="n_3mainValue【福祉施設】&#10;一人当たり面積">
          <a:extLst>
            <a:ext uri="{FF2B5EF4-FFF2-40B4-BE49-F238E27FC236}">
              <a16:creationId xmlns:a16="http://schemas.microsoft.com/office/drawing/2014/main" id="{6D4B37D5-6E50-444C-9395-26141462F87E}"/>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370" name="n_4mainValue【福祉施設】&#10;一人当たり面積">
          <a:extLst>
            <a:ext uri="{FF2B5EF4-FFF2-40B4-BE49-F238E27FC236}">
              <a16:creationId xmlns:a16="http://schemas.microsoft.com/office/drawing/2014/main" id="{3ECCC75F-974C-44F7-99CD-25D9BABF5F72}"/>
            </a:ext>
          </a:extLst>
        </xdr:cNvPr>
        <xdr:cNvSpPr txBox="1"/>
      </xdr:nvSpPr>
      <xdr:spPr>
        <a:xfrm>
          <a:off x="6737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18AC319-48E9-4B2F-A1B8-04F99A8222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3F969156-983F-4391-896B-ECF4B9D229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A7BD89EB-7BF9-4F48-BC00-914044451D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1995A874-60E6-4906-B228-F119FBCBDC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C3BA6062-0559-4D28-8F3C-9D4D21BCFC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389879F6-6C5A-4773-A7BC-D2DB092D4D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34F746D2-C343-4468-A808-0B329912BF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0B00774-935F-4952-BBCE-C6BC54A365D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061A63E-1AD6-4053-9AF0-C6330432BD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40ABA604-3257-4C0C-867A-16DA66D359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22B42266-5BD5-4B38-A60D-B588B029E2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CF73B6FA-D8F8-4273-8D8A-4EF18AB95A4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896785FD-170A-4236-9A95-F2CF3110B67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6D7382CB-0C15-41BC-8BD3-C48543A51AF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739421D0-0343-4060-B8D0-266125C5564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D604D539-4116-4D93-81EC-9B604A00607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288C9590-288D-4C67-8061-BB05E2096BE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A328E08A-A9FE-4FBE-832F-0077AA66B97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B6359A5C-F9C7-4163-A1B5-4F436BEE582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207F3543-DE3B-4C28-B572-FC68BFA5A79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E7EDAB6-F659-4B69-B35A-9266457DE0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6D41A425-F98D-4CC8-8937-1C60F96587A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3AC60D4B-5D53-4579-8254-9F6836A2F8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09EC190-6C5C-4314-B638-8682B728C9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DE013116-C334-41CE-98E6-378CB7CA12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552332DA-3DE5-403C-B0F8-306B919033E1}"/>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2D91888A-EDC6-4DC5-8BCB-656A343D656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DFACACDB-2FD1-420D-8EF9-DCAF1AC2F77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99B43AB3-7B24-4FFA-9FD7-0438D57261A2}"/>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6EB8D359-3671-4D9F-8BEF-D20AEFAA54AD}"/>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3242A86D-F273-4C5D-AD48-6519F9886D73}"/>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32E5F8BA-C2A1-4689-81B2-C082C9C05E9C}"/>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EF26A94C-126C-4E52-9A2B-A6E3072EA10D}"/>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DF012080-151A-426D-814C-98963C2756F2}"/>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64703199-2E23-4995-B811-2D241BE65D76}"/>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4CFC0038-15BE-4CC0-98EE-0E0C8D3C2A0E}"/>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C83559F-4577-480E-8A2E-086C82A4398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8C0983F-5F06-4401-B09F-EDB45D05F6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C5E62A8-BB7C-4FDA-956A-10EBC93EB1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6088B1E-CEC1-46B2-92E2-391A30B808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A1D8226-7FD1-46CF-9D49-BFAF685076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149498</xdr:rowOff>
    </xdr:from>
    <xdr:to>
      <xdr:col>24</xdr:col>
      <xdr:colOff>114300</xdr:colOff>
      <xdr:row>106</xdr:row>
      <xdr:rowOff>79648</xdr:rowOff>
    </xdr:to>
    <xdr:sp macro="" textlink="">
      <xdr:nvSpPr>
        <xdr:cNvPr id="412" name="楕円 411">
          <a:extLst>
            <a:ext uri="{FF2B5EF4-FFF2-40B4-BE49-F238E27FC236}">
              <a16:creationId xmlns:a16="http://schemas.microsoft.com/office/drawing/2014/main" id="{1FF27395-D6E8-40A4-A2B6-560A607961B2}"/>
            </a:ext>
          </a:extLst>
        </xdr:cNvPr>
        <xdr:cNvSpPr/>
      </xdr:nvSpPr>
      <xdr:spPr>
        <a:xfrm>
          <a:off x="4584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127925</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3EEF9C25-A11E-46AE-9DF4-E5C76776D7EF}"/>
            </a:ext>
          </a:extLst>
        </xdr:cNvPr>
        <xdr:cNvSpPr txBox="1"/>
      </xdr:nvSpPr>
      <xdr:spPr>
        <a:xfrm>
          <a:off x="4673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125005</xdr:rowOff>
    </xdr:from>
    <xdr:to>
      <xdr:col>20</xdr:col>
      <xdr:colOff>38100</xdr:colOff>
      <xdr:row>106</xdr:row>
      <xdr:rowOff>55155</xdr:rowOff>
    </xdr:to>
    <xdr:sp macro="" textlink="">
      <xdr:nvSpPr>
        <xdr:cNvPr id="414" name="楕円 413">
          <a:extLst>
            <a:ext uri="{FF2B5EF4-FFF2-40B4-BE49-F238E27FC236}">
              <a16:creationId xmlns:a16="http://schemas.microsoft.com/office/drawing/2014/main" id="{30D9D1D3-8CB1-4CFC-936F-589CEF423C16}"/>
            </a:ext>
          </a:extLst>
        </xdr:cNvPr>
        <xdr:cNvSpPr/>
      </xdr:nvSpPr>
      <xdr:spPr>
        <a:xfrm>
          <a:off x="3746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4355</xdr:rowOff>
    </xdr:from>
    <xdr:to>
      <xdr:col>24</xdr:col>
      <xdr:colOff>63500</xdr:colOff>
      <xdr:row>106</xdr:row>
      <xdr:rowOff>28848</xdr:rowOff>
    </xdr:to>
    <xdr:cxnSp macro="">
      <xdr:nvCxnSpPr>
        <xdr:cNvPr id="415" name="直線コネクタ 414">
          <a:extLst>
            <a:ext uri="{FF2B5EF4-FFF2-40B4-BE49-F238E27FC236}">
              <a16:creationId xmlns:a16="http://schemas.microsoft.com/office/drawing/2014/main" id="{01C8287E-6478-4DED-B631-89E4A5EB26F9}"/>
            </a:ext>
          </a:extLst>
        </xdr:cNvPr>
        <xdr:cNvCxnSpPr/>
      </xdr:nvCxnSpPr>
      <xdr:spPr>
        <a:xfrm>
          <a:off x="3797300" y="1817805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97245</xdr:rowOff>
    </xdr:from>
    <xdr:to>
      <xdr:col>15</xdr:col>
      <xdr:colOff>101600</xdr:colOff>
      <xdr:row>106</xdr:row>
      <xdr:rowOff>27395</xdr:rowOff>
    </xdr:to>
    <xdr:sp macro="" textlink="">
      <xdr:nvSpPr>
        <xdr:cNvPr id="416" name="楕円 415">
          <a:extLst>
            <a:ext uri="{FF2B5EF4-FFF2-40B4-BE49-F238E27FC236}">
              <a16:creationId xmlns:a16="http://schemas.microsoft.com/office/drawing/2014/main" id="{13EB1D33-EFC0-493E-B844-EF9AAAA663B6}"/>
            </a:ext>
          </a:extLst>
        </xdr:cNvPr>
        <xdr:cNvSpPr/>
      </xdr:nvSpPr>
      <xdr:spPr>
        <a:xfrm>
          <a:off x="2857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148045</xdr:rowOff>
    </xdr:from>
    <xdr:to>
      <xdr:col>19</xdr:col>
      <xdr:colOff>177800</xdr:colOff>
      <xdr:row>106</xdr:row>
      <xdr:rowOff>4355</xdr:rowOff>
    </xdr:to>
    <xdr:cxnSp macro="">
      <xdr:nvCxnSpPr>
        <xdr:cNvPr id="417" name="直線コネクタ 416">
          <a:extLst>
            <a:ext uri="{FF2B5EF4-FFF2-40B4-BE49-F238E27FC236}">
              <a16:creationId xmlns:a16="http://schemas.microsoft.com/office/drawing/2014/main" id="{197483E6-9F0B-402C-A32E-123AAF14EB13}"/>
            </a:ext>
          </a:extLst>
        </xdr:cNvPr>
        <xdr:cNvCxnSpPr/>
      </xdr:nvCxnSpPr>
      <xdr:spPr>
        <a:xfrm>
          <a:off x="2908300" y="181502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72752</xdr:rowOff>
    </xdr:from>
    <xdr:to>
      <xdr:col>10</xdr:col>
      <xdr:colOff>165100</xdr:colOff>
      <xdr:row>106</xdr:row>
      <xdr:rowOff>2902</xdr:rowOff>
    </xdr:to>
    <xdr:sp macro="" textlink="">
      <xdr:nvSpPr>
        <xdr:cNvPr id="418" name="楕円 417">
          <a:extLst>
            <a:ext uri="{FF2B5EF4-FFF2-40B4-BE49-F238E27FC236}">
              <a16:creationId xmlns:a16="http://schemas.microsoft.com/office/drawing/2014/main" id="{DC31F164-2E9F-4391-89BA-FAEE9848B38A}"/>
            </a:ext>
          </a:extLst>
        </xdr:cNvPr>
        <xdr:cNvSpPr/>
      </xdr:nvSpPr>
      <xdr:spPr>
        <a:xfrm>
          <a:off x="1968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105</xdr:row>
      <xdr:rowOff>148045</xdr:rowOff>
    </xdr:to>
    <xdr:cxnSp macro="">
      <xdr:nvCxnSpPr>
        <xdr:cNvPr id="419" name="直線コネクタ 418">
          <a:extLst>
            <a:ext uri="{FF2B5EF4-FFF2-40B4-BE49-F238E27FC236}">
              <a16:creationId xmlns:a16="http://schemas.microsoft.com/office/drawing/2014/main" id="{F8134118-6F4F-4C9C-AFE8-CBB361D95D48}"/>
            </a:ext>
          </a:extLst>
        </xdr:cNvPr>
        <xdr:cNvCxnSpPr/>
      </xdr:nvCxnSpPr>
      <xdr:spPr>
        <a:xfrm>
          <a:off x="2019300" y="181258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53158</xdr:rowOff>
    </xdr:from>
    <xdr:to>
      <xdr:col>6</xdr:col>
      <xdr:colOff>38100</xdr:colOff>
      <xdr:row>105</xdr:row>
      <xdr:rowOff>154758</xdr:rowOff>
    </xdr:to>
    <xdr:sp macro="" textlink="">
      <xdr:nvSpPr>
        <xdr:cNvPr id="420" name="楕円 419">
          <a:extLst>
            <a:ext uri="{FF2B5EF4-FFF2-40B4-BE49-F238E27FC236}">
              <a16:creationId xmlns:a16="http://schemas.microsoft.com/office/drawing/2014/main" id="{508E0D04-D7DF-424C-AE94-919142D7B772}"/>
            </a:ext>
          </a:extLst>
        </xdr:cNvPr>
        <xdr:cNvSpPr/>
      </xdr:nvSpPr>
      <xdr:spPr>
        <a:xfrm>
          <a:off x="1079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103958</xdr:rowOff>
    </xdr:from>
    <xdr:to>
      <xdr:col>10</xdr:col>
      <xdr:colOff>114300</xdr:colOff>
      <xdr:row>105</xdr:row>
      <xdr:rowOff>123552</xdr:rowOff>
    </xdr:to>
    <xdr:cxnSp macro="">
      <xdr:nvCxnSpPr>
        <xdr:cNvPr id="421" name="直線コネクタ 420">
          <a:extLst>
            <a:ext uri="{FF2B5EF4-FFF2-40B4-BE49-F238E27FC236}">
              <a16:creationId xmlns:a16="http://schemas.microsoft.com/office/drawing/2014/main" id="{6132906E-7317-4F22-B662-73817457B5AB}"/>
            </a:ext>
          </a:extLst>
        </xdr:cNvPr>
        <xdr:cNvCxnSpPr/>
      </xdr:nvCxnSpPr>
      <xdr:spPr>
        <a:xfrm>
          <a:off x="1130300" y="181062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58F8404C-F4D4-4CDA-B042-7B5769F303AA}"/>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66463A5-F760-43D0-A62F-EA618417A1FE}"/>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47E6553B-6E79-4AC7-9902-6A63546254BB}"/>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26F32267-B9A8-437B-A193-9AB95FBBF357}"/>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46282</xdr:rowOff>
    </xdr:from>
    <xdr:ext cx="405111" cy="259045"/>
    <xdr:sp macro="" textlink="">
      <xdr:nvSpPr>
        <xdr:cNvPr id="426" name="n_1mainValue【市民会館】&#10;有形固定資産減価償却率">
          <a:extLst>
            <a:ext uri="{FF2B5EF4-FFF2-40B4-BE49-F238E27FC236}">
              <a16:creationId xmlns:a16="http://schemas.microsoft.com/office/drawing/2014/main" id="{BBC1AE6E-B8E2-4D27-BFE0-D95DF967CB77}"/>
            </a:ext>
          </a:extLst>
        </xdr:cNvPr>
        <xdr:cNvSpPr txBox="1"/>
      </xdr:nvSpPr>
      <xdr:spPr>
        <a:xfrm>
          <a:off x="3582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18522</xdr:rowOff>
    </xdr:from>
    <xdr:ext cx="405111" cy="259045"/>
    <xdr:sp macro="" textlink="">
      <xdr:nvSpPr>
        <xdr:cNvPr id="427" name="n_2mainValue【市民会館】&#10;有形固定資産減価償却率">
          <a:extLst>
            <a:ext uri="{FF2B5EF4-FFF2-40B4-BE49-F238E27FC236}">
              <a16:creationId xmlns:a16="http://schemas.microsoft.com/office/drawing/2014/main" id="{1CF70613-EE75-4655-91B9-BA55303B82A0}"/>
            </a:ext>
          </a:extLst>
        </xdr:cNvPr>
        <xdr:cNvSpPr txBox="1"/>
      </xdr:nvSpPr>
      <xdr:spPr>
        <a:xfrm>
          <a:off x="2705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165479</xdr:rowOff>
    </xdr:from>
    <xdr:ext cx="405111" cy="259045"/>
    <xdr:sp macro="" textlink="">
      <xdr:nvSpPr>
        <xdr:cNvPr id="428" name="n_3mainValue【市民会館】&#10;有形固定資産減価償却率">
          <a:extLst>
            <a:ext uri="{FF2B5EF4-FFF2-40B4-BE49-F238E27FC236}">
              <a16:creationId xmlns:a16="http://schemas.microsoft.com/office/drawing/2014/main" id="{1F83ED88-6DBE-479A-89BA-1DA02302612F}"/>
            </a:ext>
          </a:extLst>
        </xdr:cNvPr>
        <xdr:cNvSpPr txBox="1"/>
      </xdr:nvSpPr>
      <xdr:spPr>
        <a:xfrm>
          <a:off x="1816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145885</xdr:rowOff>
    </xdr:from>
    <xdr:ext cx="405111" cy="259045"/>
    <xdr:sp macro="" textlink="">
      <xdr:nvSpPr>
        <xdr:cNvPr id="429" name="n_4mainValue【市民会館】&#10;有形固定資産減価償却率">
          <a:extLst>
            <a:ext uri="{FF2B5EF4-FFF2-40B4-BE49-F238E27FC236}">
              <a16:creationId xmlns:a16="http://schemas.microsoft.com/office/drawing/2014/main" id="{76AB58CD-B064-40C3-BA2A-5BD6D879239D}"/>
            </a:ext>
          </a:extLst>
        </xdr:cNvPr>
        <xdr:cNvSpPr txBox="1"/>
      </xdr:nvSpPr>
      <xdr:spPr>
        <a:xfrm>
          <a:off x="927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CD7E1146-A287-4336-AEC1-13EC674FA3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C1BC191-196F-4BB6-89CE-6F749DD2F7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5F1E04A-10A4-4823-B91B-99DB8293DE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32709D7A-03EC-4804-AF53-906A99AD30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A1B8EF91-5EC8-4EBE-81CE-55876CAF8E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21AF5D89-462F-4475-A6C0-DE0167F106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D64A6A07-2604-4E42-A32F-E778C80038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8CFE6929-2882-4CF4-93F4-783A1A1C018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6828D66F-026E-4F03-85B9-80C059F0E79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E5CA3019-2EBF-483A-8614-01C1BB7F14C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E8677313-9EA0-45E9-BD87-D6988E653B5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DCED799C-B0DC-4AD6-A1B6-091DBFB6481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514A08E6-52B5-46AD-A2A1-674033E85DA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326C90BF-5445-48DD-8D28-29061DFD6E3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39C30F15-B8C7-4D69-B667-00B4BABB618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628D7AC7-7F2A-4087-8173-AD2ED7E7CFA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81FBB5F5-99C4-464B-A5D3-976521DBE2A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EFA632B1-3F0A-42E4-89FD-88451F3C39B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94FE7606-FE65-496F-8784-CA08E729455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8E4422F7-B054-4A38-ACEA-2CD686CBD59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4A10BC86-8155-49A1-9DA5-66CADB5F300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6A08F150-F69C-45E0-9E90-63CD3F43227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4E173E2E-E664-4D81-90E5-8BFF32B75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B15FFA8A-9FC5-4B77-80DF-87CA4518A6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A3E1A15D-D565-432C-8598-A82D98D5A3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9DE9014C-0F17-4175-9AE8-BCC05F1E6471}"/>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A222127B-4930-4875-AB04-A63273CEA384}"/>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791E9ADF-D530-43AC-9676-CC279C106648}"/>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AFED7DDE-271F-4D01-8E12-03B562A35E7C}"/>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74416E0B-B605-4191-92A1-2FE6F8B29718}"/>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E730B1AD-47AB-4265-9420-3781976D38E1}"/>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B3EBFF37-E38A-44FC-96ED-8140967DC947}"/>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6D6EA542-E114-44D1-A264-0F397B8BBBB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F80EF412-DDB1-4C67-BFA4-55CA3986EA67}"/>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1EABEB6-5271-4E7C-B39B-C1A8B1185FCD}"/>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657CAC21-8E4D-4BF6-B11F-A39D5D2BEB2E}"/>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A5EFD19-690B-49B8-8CAA-38971FB7D8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DB33CD0-3806-4252-8A30-19F5DE097CA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B2DC527-5F26-4751-839C-D8C55B83FA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57ACF6E-0A54-4333-8CB1-C03A1FFD70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F82FD5C-820B-41E5-AC4F-AFC134CBA7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71" name="楕円 470">
          <a:extLst>
            <a:ext uri="{FF2B5EF4-FFF2-40B4-BE49-F238E27FC236}">
              <a16:creationId xmlns:a16="http://schemas.microsoft.com/office/drawing/2014/main" id="{861C80D0-20D8-4F4E-AACF-234A6FDF07AC}"/>
            </a:ext>
          </a:extLst>
        </xdr:cNvPr>
        <xdr:cNvSpPr/>
      </xdr:nvSpPr>
      <xdr:spPr>
        <a:xfrm>
          <a:off x="10426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45011</xdr:rowOff>
    </xdr:from>
    <xdr:ext cx="469744" cy="259045"/>
    <xdr:sp macro="" textlink="">
      <xdr:nvSpPr>
        <xdr:cNvPr id="472" name="【市民会館】&#10;一人当たり面積該当値テキスト">
          <a:extLst>
            <a:ext uri="{FF2B5EF4-FFF2-40B4-BE49-F238E27FC236}">
              <a16:creationId xmlns:a16="http://schemas.microsoft.com/office/drawing/2014/main" id="{BA492AB5-252C-4135-BD69-52C60668CEC1}"/>
            </a:ext>
          </a:extLst>
        </xdr:cNvPr>
        <xdr:cNvSpPr txBox="1"/>
      </xdr:nvSpPr>
      <xdr:spPr>
        <a:xfrm>
          <a:off x="10515600" y="177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31931</xdr:rowOff>
    </xdr:from>
    <xdr:to>
      <xdr:col>50</xdr:col>
      <xdr:colOff>165100</xdr:colOff>
      <xdr:row>104</xdr:row>
      <xdr:rowOff>133531</xdr:rowOff>
    </xdr:to>
    <xdr:sp macro="" textlink="">
      <xdr:nvSpPr>
        <xdr:cNvPr id="473" name="楕円 472">
          <a:extLst>
            <a:ext uri="{FF2B5EF4-FFF2-40B4-BE49-F238E27FC236}">
              <a16:creationId xmlns:a16="http://schemas.microsoft.com/office/drawing/2014/main" id="{112DD4BB-F06F-42EA-B762-16FFB4AEFFB9}"/>
            </a:ext>
          </a:extLst>
        </xdr:cNvPr>
        <xdr:cNvSpPr/>
      </xdr:nvSpPr>
      <xdr:spPr>
        <a:xfrm>
          <a:off x="958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72934</xdr:rowOff>
    </xdr:from>
    <xdr:to>
      <xdr:col>55</xdr:col>
      <xdr:colOff>0</xdr:colOff>
      <xdr:row>104</xdr:row>
      <xdr:rowOff>82731</xdr:rowOff>
    </xdr:to>
    <xdr:cxnSp macro="">
      <xdr:nvCxnSpPr>
        <xdr:cNvPr id="474" name="直線コネクタ 473">
          <a:extLst>
            <a:ext uri="{FF2B5EF4-FFF2-40B4-BE49-F238E27FC236}">
              <a16:creationId xmlns:a16="http://schemas.microsoft.com/office/drawing/2014/main" id="{C1A9DE19-BD9B-4B13-8D63-906202AEE219}"/>
            </a:ext>
          </a:extLst>
        </xdr:cNvPr>
        <xdr:cNvCxnSpPr/>
      </xdr:nvCxnSpPr>
      <xdr:spPr>
        <a:xfrm flipV="1">
          <a:off x="9639300" y="179037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41729</xdr:rowOff>
    </xdr:from>
    <xdr:to>
      <xdr:col>46</xdr:col>
      <xdr:colOff>38100</xdr:colOff>
      <xdr:row>104</xdr:row>
      <xdr:rowOff>143329</xdr:rowOff>
    </xdr:to>
    <xdr:sp macro="" textlink="">
      <xdr:nvSpPr>
        <xdr:cNvPr id="475" name="楕円 474">
          <a:extLst>
            <a:ext uri="{FF2B5EF4-FFF2-40B4-BE49-F238E27FC236}">
              <a16:creationId xmlns:a16="http://schemas.microsoft.com/office/drawing/2014/main" id="{19E5E23A-AE11-4D10-926E-1A756925356C}"/>
            </a:ext>
          </a:extLst>
        </xdr:cNvPr>
        <xdr:cNvSpPr/>
      </xdr:nvSpPr>
      <xdr:spPr>
        <a:xfrm>
          <a:off x="8699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82731</xdr:rowOff>
    </xdr:from>
    <xdr:to>
      <xdr:col>50</xdr:col>
      <xdr:colOff>114300</xdr:colOff>
      <xdr:row>104</xdr:row>
      <xdr:rowOff>92529</xdr:rowOff>
    </xdr:to>
    <xdr:cxnSp macro="">
      <xdr:nvCxnSpPr>
        <xdr:cNvPr id="476" name="直線コネクタ 475">
          <a:extLst>
            <a:ext uri="{FF2B5EF4-FFF2-40B4-BE49-F238E27FC236}">
              <a16:creationId xmlns:a16="http://schemas.microsoft.com/office/drawing/2014/main" id="{273584D3-951F-49A4-889E-F88B624D0263}"/>
            </a:ext>
          </a:extLst>
        </xdr:cNvPr>
        <xdr:cNvCxnSpPr/>
      </xdr:nvCxnSpPr>
      <xdr:spPr>
        <a:xfrm flipV="1">
          <a:off x="8750300" y="179135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77" name="楕円 476">
          <a:extLst>
            <a:ext uri="{FF2B5EF4-FFF2-40B4-BE49-F238E27FC236}">
              <a16:creationId xmlns:a16="http://schemas.microsoft.com/office/drawing/2014/main" id="{09045990-CA15-4A2D-919C-22D95FC48873}"/>
            </a:ext>
          </a:extLst>
        </xdr:cNvPr>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92529</xdr:rowOff>
    </xdr:from>
    <xdr:to>
      <xdr:col>45</xdr:col>
      <xdr:colOff>177800</xdr:colOff>
      <xdr:row>104</xdr:row>
      <xdr:rowOff>99061</xdr:rowOff>
    </xdr:to>
    <xdr:cxnSp macro="">
      <xdr:nvCxnSpPr>
        <xdr:cNvPr id="478" name="直線コネクタ 477">
          <a:extLst>
            <a:ext uri="{FF2B5EF4-FFF2-40B4-BE49-F238E27FC236}">
              <a16:creationId xmlns:a16="http://schemas.microsoft.com/office/drawing/2014/main" id="{FA67F220-CC7E-4EB5-8590-CDB7083ECEE1}"/>
            </a:ext>
          </a:extLst>
        </xdr:cNvPr>
        <xdr:cNvCxnSpPr/>
      </xdr:nvCxnSpPr>
      <xdr:spPr>
        <a:xfrm flipV="1">
          <a:off x="7861300" y="179233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58057</xdr:rowOff>
    </xdr:from>
    <xdr:to>
      <xdr:col>36</xdr:col>
      <xdr:colOff>165100</xdr:colOff>
      <xdr:row>104</xdr:row>
      <xdr:rowOff>159657</xdr:rowOff>
    </xdr:to>
    <xdr:sp macro="" textlink="">
      <xdr:nvSpPr>
        <xdr:cNvPr id="479" name="楕円 478">
          <a:extLst>
            <a:ext uri="{FF2B5EF4-FFF2-40B4-BE49-F238E27FC236}">
              <a16:creationId xmlns:a16="http://schemas.microsoft.com/office/drawing/2014/main" id="{7E93A1A6-CE2B-4D0E-B57A-E86B59D1A2AA}"/>
            </a:ext>
          </a:extLst>
        </xdr:cNvPr>
        <xdr:cNvSpPr/>
      </xdr:nvSpPr>
      <xdr:spPr>
        <a:xfrm>
          <a:off x="692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104</xdr:row>
      <xdr:rowOff>108857</xdr:rowOff>
    </xdr:to>
    <xdr:cxnSp macro="">
      <xdr:nvCxnSpPr>
        <xdr:cNvPr id="480" name="直線コネクタ 479">
          <a:extLst>
            <a:ext uri="{FF2B5EF4-FFF2-40B4-BE49-F238E27FC236}">
              <a16:creationId xmlns:a16="http://schemas.microsoft.com/office/drawing/2014/main" id="{1E0CA422-2676-42EF-A31C-10CBC41ED7B8}"/>
            </a:ext>
          </a:extLst>
        </xdr:cNvPr>
        <xdr:cNvCxnSpPr/>
      </xdr:nvCxnSpPr>
      <xdr:spPr>
        <a:xfrm flipV="1">
          <a:off x="6972300" y="179298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2EB505DD-F836-4C6A-907A-73DAEE908E6B}"/>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A4757903-8628-41E8-8C45-41F91CA47BA6}"/>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46489E78-CB4C-40A1-975D-EF8262EA7052}"/>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71F26832-52A1-409A-93FE-5418EF9010CF}"/>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150058</xdr:rowOff>
    </xdr:from>
    <xdr:ext cx="469744" cy="259045"/>
    <xdr:sp macro="" textlink="">
      <xdr:nvSpPr>
        <xdr:cNvPr id="485" name="n_1mainValue【市民会館】&#10;一人当たり面積">
          <a:extLst>
            <a:ext uri="{FF2B5EF4-FFF2-40B4-BE49-F238E27FC236}">
              <a16:creationId xmlns:a16="http://schemas.microsoft.com/office/drawing/2014/main" id="{5514504B-B897-4DDD-B10E-67794A0FABEE}"/>
            </a:ext>
          </a:extLst>
        </xdr:cNvPr>
        <xdr:cNvSpPr txBox="1"/>
      </xdr:nvSpPr>
      <xdr:spPr>
        <a:xfrm>
          <a:off x="93917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159856</xdr:rowOff>
    </xdr:from>
    <xdr:ext cx="469744" cy="259045"/>
    <xdr:sp macro="" textlink="">
      <xdr:nvSpPr>
        <xdr:cNvPr id="486" name="n_2mainValue【市民会館】&#10;一人当たり面積">
          <a:extLst>
            <a:ext uri="{FF2B5EF4-FFF2-40B4-BE49-F238E27FC236}">
              <a16:creationId xmlns:a16="http://schemas.microsoft.com/office/drawing/2014/main" id="{81FD6D43-4548-4248-93AC-748B926D8EAA}"/>
            </a:ext>
          </a:extLst>
        </xdr:cNvPr>
        <xdr:cNvSpPr txBox="1"/>
      </xdr:nvSpPr>
      <xdr:spPr>
        <a:xfrm>
          <a:off x="8515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87" name="n_3mainValue【市民会館】&#10;一人当たり面積">
          <a:extLst>
            <a:ext uri="{FF2B5EF4-FFF2-40B4-BE49-F238E27FC236}">
              <a16:creationId xmlns:a16="http://schemas.microsoft.com/office/drawing/2014/main" id="{C3737109-C21C-464F-A1D2-527D6BF82DD7}"/>
            </a:ext>
          </a:extLst>
        </xdr:cNvPr>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4734</xdr:rowOff>
    </xdr:from>
    <xdr:ext cx="469744" cy="259045"/>
    <xdr:sp macro="" textlink="">
      <xdr:nvSpPr>
        <xdr:cNvPr id="488" name="n_4mainValue【市民会館】&#10;一人当たり面積">
          <a:extLst>
            <a:ext uri="{FF2B5EF4-FFF2-40B4-BE49-F238E27FC236}">
              <a16:creationId xmlns:a16="http://schemas.microsoft.com/office/drawing/2014/main" id="{3AD8035E-06CF-49B6-A1A2-1C136C853F33}"/>
            </a:ext>
          </a:extLst>
        </xdr:cNvPr>
        <xdr:cNvSpPr txBox="1"/>
      </xdr:nvSpPr>
      <xdr:spPr>
        <a:xfrm>
          <a:off x="6737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856AA8C-0470-4D17-88C2-9306A5EB5B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29B10D5B-C84A-4F9B-8E62-6C7E3354FE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D02B80C-8157-4778-80EF-35CAF7769F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50134D1-F492-450F-852A-0309DABE5A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1A8DBCF2-AD99-480D-87D2-F4C59C5860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44BBE4CA-C276-458A-889C-54DADEB0D3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B78E19B7-E1FA-495E-BE1C-DFC6ABACF6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E7972A7-16B8-405E-8E58-EDC144CBCF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C7A4735-7EFC-44E9-A4C3-83E858A1D0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36C467DC-C3B1-4817-A24C-3E7E2985A5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AF914D91-EA13-4AB9-9CDC-0E6DD21741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A56383B-EC7B-4517-A98C-61121D73F7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BF6BF65D-9267-4A92-8071-313324AE849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62099978-19E3-41C8-8657-58DFE0FDC7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B8EFDA7A-A2D1-4ADE-9D92-98B5A670D9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DC28AB1-88C7-4A15-A5F0-63DDA659698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5DEF9611-5737-45BF-8195-9FA3C39DA6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EBED2085-6CB5-4786-AC39-3E00109D30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F4A184CD-6E5E-4BCB-9E66-0AE96CC70FD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BD894C07-2698-44DF-99ED-8B392C8DBFE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B10ECF27-D0C4-4D4E-BE07-257DD4A2D3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2D0B50F1-8125-4CF3-8984-1F95B38F1C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3CBD5FC7-209E-4513-88CF-EAAE232BECF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B9A6944F-AD14-4410-9ABA-8E906B39E7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FBAA9D81-6E75-4FE4-9065-2C96555A829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284E4DB4-6949-458C-A3BA-6A6DF85AF8B5}"/>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C83098BF-7BCC-4FA0-BB3A-A6D169C95D46}"/>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CA90E92-F27C-4C80-84A6-2B5093DA1443}"/>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118B0F1B-976B-422D-90DA-817652BB45BF}"/>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6BE8D45-BE5E-43E1-AB15-C1FACD168FA7}"/>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6A1ECF26-1A5F-4604-8D8E-DDFD2084FC31}"/>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7D21444C-BA99-43DE-8A53-8084B8A12136}"/>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1A2201E9-AED0-4E51-B11B-EFFDB02F3072}"/>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442ACC2E-31DF-48D3-A958-336BCE01FAD8}"/>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69796433-939C-4269-A212-F8D515095217}"/>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173F211-020E-498B-896E-1B84A3A5DD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AA22835-D163-44E5-8D9B-B689178032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A4CD6DB-4291-48EA-93A4-032A15075C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8819C42-9E77-4AD1-A4CA-2B7B9CF397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B4F223F-DC08-4FF2-B912-F46F4B1EDB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9" name="楕円 528">
          <a:extLst>
            <a:ext uri="{FF2B5EF4-FFF2-40B4-BE49-F238E27FC236}">
              <a16:creationId xmlns:a16="http://schemas.microsoft.com/office/drawing/2014/main" id="{171EE4BB-03B4-40BC-9A0A-89C3C3DF7B52}"/>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C43C9BCB-563C-435E-908D-2D6ED8EF4C7D}"/>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531" name="楕円 530">
          <a:extLst>
            <a:ext uri="{FF2B5EF4-FFF2-40B4-BE49-F238E27FC236}">
              <a16:creationId xmlns:a16="http://schemas.microsoft.com/office/drawing/2014/main" id="{1D786F5B-7F55-4E61-AF07-C7BD099C1642}"/>
            </a:ext>
          </a:extLst>
        </xdr:cNvPr>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76200</xdr:rowOff>
    </xdr:to>
    <xdr:cxnSp macro="">
      <xdr:nvCxnSpPr>
        <xdr:cNvPr id="532" name="直線コネクタ 531">
          <a:extLst>
            <a:ext uri="{FF2B5EF4-FFF2-40B4-BE49-F238E27FC236}">
              <a16:creationId xmlns:a16="http://schemas.microsoft.com/office/drawing/2014/main" id="{C13B97E9-C110-4ABF-AE8D-DBD0844F4682}"/>
            </a:ext>
          </a:extLst>
        </xdr:cNvPr>
        <xdr:cNvCxnSpPr/>
      </xdr:nvCxnSpPr>
      <xdr:spPr>
        <a:xfrm>
          <a:off x="15481300" y="65665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33" name="楕円 532">
          <a:extLst>
            <a:ext uri="{FF2B5EF4-FFF2-40B4-BE49-F238E27FC236}">
              <a16:creationId xmlns:a16="http://schemas.microsoft.com/office/drawing/2014/main" id="{1858E729-3129-4CED-9378-0AA1DC509048}"/>
            </a:ext>
          </a:extLst>
        </xdr:cNvPr>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51435</xdr:rowOff>
    </xdr:to>
    <xdr:cxnSp macro="">
      <xdr:nvCxnSpPr>
        <xdr:cNvPr id="534" name="直線コネクタ 533">
          <a:extLst>
            <a:ext uri="{FF2B5EF4-FFF2-40B4-BE49-F238E27FC236}">
              <a16:creationId xmlns:a16="http://schemas.microsoft.com/office/drawing/2014/main" id="{360ED3B8-5514-434A-842F-2C41DDD24FC4}"/>
            </a:ext>
          </a:extLst>
        </xdr:cNvPr>
        <xdr:cNvCxnSpPr/>
      </xdr:nvCxnSpPr>
      <xdr:spPr>
        <a:xfrm>
          <a:off x="14592300" y="65151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5" name="楕円 534">
          <a:extLst>
            <a:ext uri="{FF2B5EF4-FFF2-40B4-BE49-F238E27FC236}">
              <a16:creationId xmlns:a16="http://schemas.microsoft.com/office/drawing/2014/main" id="{C7284E96-401F-4385-83A1-FDC155E0392C}"/>
            </a:ext>
          </a:extLst>
        </xdr:cNvPr>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0</xdr:rowOff>
    </xdr:from>
    <xdr:to>
      <xdr:col>76</xdr:col>
      <xdr:colOff>114300</xdr:colOff>
      <xdr:row>38</xdr:row>
      <xdr:rowOff>24765</xdr:rowOff>
    </xdr:to>
    <xdr:cxnSp macro="">
      <xdr:nvCxnSpPr>
        <xdr:cNvPr id="536" name="直線コネクタ 535">
          <a:extLst>
            <a:ext uri="{FF2B5EF4-FFF2-40B4-BE49-F238E27FC236}">
              <a16:creationId xmlns:a16="http://schemas.microsoft.com/office/drawing/2014/main" id="{70FADBA0-7861-4064-B9AF-4BA2201AA621}"/>
            </a:ext>
          </a:extLst>
        </xdr:cNvPr>
        <xdr:cNvCxnSpPr/>
      </xdr:nvCxnSpPr>
      <xdr:spPr>
        <a:xfrm flipV="1">
          <a:off x="13703300" y="6515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537" name="楕円 536">
          <a:extLst>
            <a:ext uri="{FF2B5EF4-FFF2-40B4-BE49-F238E27FC236}">
              <a16:creationId xmlns:a16="http://schemas.microsoft.com/office/drawing/2014/main" id="{2089DCEA-7769-4443-9835-E928A89ECAC0}"/>
            </a:ext>
          </a:extLst>
        </xdr:cNvPr>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55245</xdr:rowOff>
    </xdr:to>
    <xdr:cxnSp macro="">
      <xdr:nvCxnSpPr>
        <xdr:cNvPr id="538" name="直線コネクタ 537">
          <a:extLst>
            <a:ext uri="{FF2B5EF4-FFF2-40B4-BE49-F238E27FC236}">
              <a16:creationId xmlns:a16="http://schemas.microsoft.com/office/drawing/2014/main" id="{51ACABB3-7BE2-4E3B-B232-FD2C71352692}"/>
            </a:ext>
          </a:extLst>
        </xdr:cNvPr>
        <xdr:cNvCxnSpPr/>
      </xdr:nvCxnSpPr>
      <xdr:spPr>
        <a:xfrm flipV="1">
          <a:off x="12814300" y="6539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A2D857EE-CB94-401E-8444-D53102989EE4}"/>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C3CEF1D5-9E3E-469C-9438-84B75D301B3C}"/>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2D89FD7-4822-4436-B0C4-C253E18647BD}"/>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2B74C378-7167-491B-BE9E-00E352310EE7}"/>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A0F050D-3E92-4350-AD5D-92745B7195DB}"/>
            </a:ext>
          </a:extLst>
        </xdr:cNvPr>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43E35A8F-C1B7-43F1-AFCD-7802B252610A}"/>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7026684B-CE84-4092-AD02-8212B38A45B5}"/>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2E8E86D3-4346-472F-A025-99A83A3C57D1}"/>
            </a:ext>
          </a:extLst>
        </xdr:cNvPr>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5561A7A-2338-42B6-AEAE-DBCE5A7E9B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3E32E99A-DE8E-4A48-849A-F89FDBD742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A3B8A016-6BC1-4574-9A37-E877137F0C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02D5E6B-0D71-4430-A5C9-4F5710475A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215409-CA22-4026-BFC2-D0A35964A4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FFD09AF1-1B68-4617-BAE1-BEC0D94A2A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7F9D327-A5A9-4469-8BA7-72474D4C30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2A0BA901-A4F9-4BB7-B53B-5513B7ACA1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419471C-E493-472A-9D1B-435563F3DD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9E51B90-E833-4470-9636-97D90C0BAC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6AE4D6EF-8E23-4537-8487-F1DF31217906}"/>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7561695C-44B4-4B0B-9D48-9F925C787B1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5D94DE23-F804-4094-B250-B409F74F35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341F8264-08DC-42D0-8EF8-9DFC69E1C16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24F502AA-527A-4FCA-95AB-406AFD98F3C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3DAE0483-3F39-496F-B7CB-A4C1F015418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23265F89-F1C9-4EFD-B47D-95D36B019D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7D250B9E-1354-47B2-93B7-82920811E97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B3995471-C220-4B4D-AF85-1FC4A2DF18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2D1ECF6E-AF6F-4514-B3E6-D8D4805EA7EE}"/>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F9A622A4-9C65-4CCC-9DDB-4F4DD47BE5E5}"/>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B7E59E77-8B91-4707-8DA8-A7E4221C5C95}"/>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FDBD9817-B2CD-4D3B-9755-E313F2BCE2E4}"/>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4E77B1AE-DB76-4C21-A8B8-88B6A55856DA}"/>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E77C0C20-C87F-484C-B7D7-D90E935BC3A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16F85AAB-5902-4D44-8B95-B397C08B52C6}"/>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A95B0F4A-64C9-4A11-9721-6DF872967047}"/>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90BAE7AF-A151-4628-AB0A-8F4B006B2CE3}"/>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75B4B56-88A4-4ED0-A439-450B1342EB04}"/>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FF40B231-1ECA-4623-8C98-B34C293F43CC}"/>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D6BC23E-321D-4C9A-9B91-CD4733480E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7D26201-064E-4F32-8E27-70F6594D71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88013E6-1580-4073-B8F1-14F26DD8B5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E703E72-AEA6-46C2-B085-DF939A1216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1E24C32-FB56-4668-AA9D-85120C3B24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13239</xdr:rowOff>
    </xdr:from>
    <xdr:to>
      <xdr:col>116</xdr:col>
      <xdr:colOff>114300</xdr:colOff>
      <xdr:row>40</xdr:row>
      <xdr:rowOff>114839</xdr:rowOff>
    </xdr:to>
    <xdr:sp macro="" textlink="">
      <xdr:nvSpPr>
        <xdr:cNvPr id="582" name="楕円 581">
          <a:extLst>
            <a:ext uri="{FF2B5EF4-FFF2-40B4-BE49-F238E27FC236}">
              <a16:creationId xmlns:a16="http://schemas.microsoft.com/office/drawing/2014/main" id="{7201B1CC-7A7B-488E-A0C7-A4C1CDAB080A}"/>
            </a:ext>
          </a:extLst>
        </xdr:cNvPr>
        <xdr:cNvSpPr/>
      </xdr:nvSpPr>
      <xdr:spPr>
        <a:xfrm>
          <a:off x="22110700" y="6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99616</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47E2CF05-B6DD-42C2-AE90-405FD70B7337}"/>
            </a:ext>
          </a:extLst>
        </xdr:cNvPr>
        <xdr:cNvSpPr txBox="1"/>
      </xdr:nvSpPr>
      <xdr:spPr>
        <a:xfrm>
          <a:off x="22199600" y="67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16885</xdr:rowOff>
    </xdr:from>
    <xdr:to>
      <xdr:col>112</xdr:col>
      <xdr:colOff>38100</xdr:colOff>
      <xdr:row>40</xdr:row>
      <xdr:rowOff>118485</xdr:rowOff>
    </xdr:to>
    <xdr:sp macro="" textlink="">
      <xdr:nvSpPr>
        <xdr:cNvPr id="584" name="楕円 583">
          <a:extLst>
            <a:ext uri="{FF2B5EF4-FFF2-40B4-BE49-F238E27FC236}">
              <a16:creationId xmlns:a16="http://schemas.microsoft.com/office/drawing/2014/main" id="{7BAB9BBC-36DC-4DEF-890B-0775E0AF9EA7}"/>
            </a:ext>
          </a:extLst>
        </xdr:cNvPr>
        <xdr:cNvSpPr/>
      </xdr:nvSpPr>
      <xdr:spPr>
        <a:xfrm>
          <a:off x="21272500" y="6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64039</xdr:rowOff>
    </xdr:from>
    <xdr:to>
      <xdr:col>116</xdr:col>
      <xdr:colOff>63500</xdr:colOff>
      <xdr:row>40</xdr:row>
      <xdr:rowOff>67685</xdr:rowOff>
    </xdr:to>
    <xdr:cxnSp macro="">
      <xdr:nvCxnSpPr>
        <xdr:cNvPr id="585" name="直線コネクタ 584">
          <a:extLst>
            <a:ext uri="{FF2B5EF4-FFF2-40B4-BE49-F238E27FC236}">
              <a16:creationId xmlns:a16="http://schemas.microsoft.com/office/drawing/2014/main" id="{19543B4E-208D-4D25-B495-8BCC1570FAC7}"/>
            </a:ext>
          </a:extLst>
        </xdr:cNvPr>
        <xdr:cNvCxnSpPr/>
      </xdr:nvCxnSpPr>
      <xdr:spPr>
        <a:xfrm flipV="1">
          <a:off x="21323300" y="6922039"/>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18062</xdr:rowOff>
    </xdr:from>
    <xdr:to>
      <xdr:col>107</xdr:col>
      <xdr:colOff>101600</xdr:colOff>
      <xdr:row>40</xdr:row>
      <xdr:rowOff>119662</xdr:rowOff>
    </xdr:to>
    <xdr:sp macro="" textlink="">
      <xdr:nvSpPr>
        <xdr:cNvPr id="586" name="楕円 585">
          <a:extLst>
            <a:ext uri="{FF2B5EF4-FFF2-40B4-BE49-F238E27FC236}">
              <a16:creationId xmlns:a16="http://schemas.microsoft.com/office/drawing/2014/main" id="{7CC98233-3162-4783-8FA0-5E0F6B356F57}"/>
            </a:ext>
          </a:extLst>
        </xdr:cNvPr>
        <xdr:cNvSpPr/>
      </xdr:nvSpPr>
      <xdr:spPr>
        <a:xfrm>
          <a:off x="20383500" y="68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67685</xdr:rowOff>
    </xdr:from>
    <xdr:to>
      <xdr:col>111</xdr:col>
      <xdr:colOff>177800</xdr:colOff>
      <xdr:row>40</xdr:row>
      <xdr:rowOff>68862</xdr:rowOff>
    </xdr:to>
    <xdr:cxnSp macro="">
      <xdr:nvCxnSpPr>
        <xdr:cNvPr id="587" name="直線コネクタ 586">
          <a:extLst>
            <a:ext uri="{FF2B5EF4-FFF2-40B4-BE49-F238E27FC236}">
              <a16:creationId xmlns:a16="http://schemas.microsoft.com/office/drawing/2014/main" id="{D6BD78DB-B0D5-44CE-8E39-8D74450BFCFB}"/>
            </a:ext>
          </a:extLst>
        </xdr:cNvPr>
        <xdr:cNvCxnSpPr/>
      </xdr:nvCxnSpPr>
      <xdr:spPr>
        <a:xfrm flipV="1">
          <a:off x="20434300" y="6925685"/>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26566</xdr:rowOff>
    </xdr:from>
    <xdr:to>
      <xdr:col>102</xdr:col>
      <xdr:colOff>165100</xdr:colOff>
      <xdr:row>40</xdr:row>
      <xdr:rowOff>128166</xdr:rowOff>
    </xdr:to>
    <xdr:sp macro="" textlink="">
      <xdr:nvSpPr>
        <xdr:cNvPr id="588" name="楕円 587">
          <a:extLst>
            <a:ext uri="{FF2B5EF4-FFF2-40B4-BE49-F238E27FC236}">
              <a16:creationId xmlns:a16="http://schemas.microsoft.com/office/drawing/2014/main" id="{6AA249FC-2F06-4F7C-8691-3FDDEE2B8D96}"/>
            </a:ext>
          </a:extLst>
        </xdr:cNvPr>
        <xdr:cNvSpPr/>
      </xdr:nvSpPr>
      <xdr:spPr>
        <a:xfrm>
          <a:off x="19494500" y="6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68862</xdr:rowOff>
    </xdr:from>
    <xdr:to>
      <xdr:col>107</xdr:col>
      <xdr:colOff>50800</xdr:colOff>
      <xdr:row>40</xdr:row>
      <xdr:rowOff>77366</xdr:rowOff>
    </xdr:to>
    <xdr:cxnSp macro="">
      <xdr:nvCxnSpPr>
        <xdr:cNvPr id="589" name="直線コネクタ 588">
          <a:extLst>
            <a:ext uri="{FF2B5EF4-FFF2-40B4-BE49-F238E27FC236}">
              <a16:creationId xmlns:a16="http://schemas.microsoft.com/office/drawing/2014/main" id="{BA46E574-2D46-4691-8B45-6FA5D29CFA5B}"/>
            </a:ext>
          </a:extLst>
        </xdr:cNvPr>
        <xdr:cNvCxnSpPr/>
      </xdr:nvCxnSpPr>
      <xdr:spPr>
        <a:xfrm flipV="1">
          <a:off x="19545300" y="692686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34961</xdr:rowOff>
    </xdr:from>
    <xdr:to>
      <xdr:col>98</xdr:col>
      <xdr:colOff>38100</xdr:colOff>
      <xdr:row>40</xdr:row>
      <xdr:rowOff>136561</xdr:rowOff>
    </xdr:to>
    <xdr:sp macro="" textlink="">
      <xdr:nvSpPr>
        <xdr:cNvPr id="590" name="楕円 589">
          <a:extLst>
            <a:ext uri="{FF2B5EF4-FFF2-40B4-BE49-F238E27FC236}">
              <a16:creationId xmlns:a16="http://schemas.microsoft.com/office/drawing/2014/main" id="{80840762-CAF8-44AB-AA0C-99CD572E5D04}"/>
            </a:ext>
          </a:extLst>
        </xdr:cNvPr>
        <xdr:cNvSpPr/>
      </xdr:nvSpPr>
      <xdr:spPr>
        <a:xfrm>
          <a:off x="18605500" y="68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77366</xdr:rowOff>
    </xdr:from>
    <xdr:to>
      <xdr:col>102</xdr:col>
      <xdr:colOff>114300</xdr:colOff>
      <xdr:row>40</xdr:row>
      <xdr:rowOff>85761</xdr:rowOff>
    </xdr:to>
    <xdr:cxnSp macro="">
      <xdr:nvCxnSpPr>
        <xdr:cNvPr id="591" name="直線コネクタ 590">
          <a:extLst>
            <a:ext uri="{FF2B5EF4-FFF2-40B4-BE49-F238E27FC236}">
              <a16:creationId xmlns:a16="http://schemas.microsoft.com/office/drawing/2014/main" id="{DFE8AEC8-E46D-4973-BB28-EF53F629CE5D}"/>
            </a:ext>
          </a:extLst>
        </xdr:cNvPr>
        <xdr:cNvCxnSpPr/>
      </xdr:nvCxnSpPr>
      <xdr:spPr>
        <a:xfrm flipV="1">
          <a:off x="18656300" y="693536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6D80D4A7-FB22-4C95-8542-50E2DE83669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5BA2B605-9F41-4203-BB9A-D4607E9AC735}"/>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18BA17F6-77B1-4EAC-9FDE-639D01851985}"/>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97C36105-9D4D-4474-9D4F-98374E053E65}"/>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109612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DD566507-78C1-463B-8A0A-A39B7033BC2E}"/>
            </a:ext>
          </a:extLst>
        </xdr:cNvPr>
        <xdr:cNvSpPr txBox="1"/>
      </xdr:nvSpPr>
      <xdr:spPr>
        <a:xfrm>
          <a:off x="21043411" y="69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110789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449F6C7-1331-456C-88FA-C092C41B1274}"/>
            </a:ext>
          </a:extLst>
        </xdr:cNvPr>
        <xdr:cNvSpPr txBox="1"/>
      </xdr:nvSpPr>
      <xdr:spPr>
        <a:xfrm>
          <a:off x="20167111" y="69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119293</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5F19DA84-8EE1-412A-B54D-51F5485EAC71}"/>
            </a:ext>
          </a:extLst>
        </xdr:cNvPr>
        <xdr:cNvSpPr txBox="1"/>
      </xdr:nvSpPr>
      <xdr:spPr>
        <a:xfrm>
          <a:off x="19278111" y="6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127688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6006ED72-936E-4EE5-9FF3-AEA6789390F0}"/>
            </a:ext>
          </a:extLst>
        </xdr:cNvPr>
        <xdr:cNvSpPr txBox="1"/>
      </xdr:nvSpPr>
      <xdr:spPr>
        <a:xfrm>
          <a:off x="18389111" y="69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1648CCE7-A592-40B9-B29B-F94BE94C07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93A48670-591E-40E8-BC86-DEB46E5880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7DE6D8DC-9F4F-4417-9EF2-8560716132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1B10CD39-7FCD-4A5D-AC8B-E2653C9783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7D5B94F9-50E7-45C3-805C-DCB7B71F6A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2F38C08E-B420-4734-8DC5-E453BDFC46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807629FE-FB17-44D4-8A3B-5AD522D295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E256C2AD-B1B5-4E6E-8A89-891F6759B9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E781B6CB-F110-4413-9D91-47D9AB51F4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49B466E1-F74B-4B16-864C-F60C772479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64F62484-88DC-466E-B42E-827E7E7E25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716C6569-0123-4B02-BB42-896E7F5C9BD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909CC45D-549B-4AEE-B032-ABEC8966507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67F084E4-68E4-468D-987E-3775E8BEF0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29C7E5F2-E7CF-4D8D-A122-004AB1F3F43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686C387A-74D5-446D-A7FB-3A52D1AE0EB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6DA28B1-D54E-49E8-8A6A-05E46C88B95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7B301AE2-3C93-42BA-B85F-9671F570DA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BEAAFF64-575A-4D8E-8BA6-0CF0247F066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2EE0736-C503-46C8-8E7A-87AA4DBCE08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28D98F5D-6E99-49C7-92D6-A5551CA3D1E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E8E804F-6458-4029-85AF-989D962605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23941159-DD30-4BB6-AA0B-3F39B353571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F9C987CD-4F46-41AF-B378-F2716886BA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FABDB6E5-EC70-4C9F-8829-A5030F0CD8DB}"/>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19FCD0AE-1239-47C8-896A-D1E112E4694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C3236A48-8332-4685-83DB-FD462E91086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73DFDB5E-C601-496D-80D8-6F13EE678D5C}"/>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6AD9A3F6-9C59-4865-8984-EEF15C79D85A}"/>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CCA56A4A-710D-40F2-A802-B9FBF015F355}"/>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FB233142-3ADE-4618-92FB-DE7DD9FB65D8}"/>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C46B73AA-D0AB-4BE2-85DE-EEA8B6BBAAE1}"/>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8BDEF96A-4752-49FA-9A96-3DD1E821540E}"/>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73AA37F6-C812-4A09-90CD-CBB6C4338706}"/>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2DDC9A59-9AE8-472A-B000-934D6B21DC61}"/>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0C0D1FC-1C28-478D-862E-6F57475C32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C5853DF0-556E-4149-A01D-E8A62E828C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55F775CD-2AF1-4855-97D3-E2442071B0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0B13216-66E5-4327-B9D3-FB830B52D4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FB6651D-CBE3-4B36-AE0D-5F21BD6A0B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640" name="楕円 639">
          <a:extLst>
            <a:ext uri="{FF2B5EF4-FFF2-40B4-BE49-F238E27FC236}">
              <a16:creationId xmlns:a16="http://schemas.microsoft.com/office/drawing/2014/main" id="{0022C5BB-9E29-4B8A-ACC5-B5F1D3973819}"/>
            </a:ext>
          </a:extLst>
        </xdr:cNvPr>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97FFF16-46AD-471E-B144-B946FE37C695}"/>
            </a:ext>
          </a:extLst>
        </xdr:cNvPr>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42" name="楕円 641">
          <a:extLst>
            <a:ext uri="{FF2B5EF4-FFF2-40B4-BE49-F238E27FC236}">
              <a16:creationId xmlns:a16="http://schemas.microsoft.com/office/drawing/2014/main" id="{E8FC575D-0500-407B-A73C-FF9DB864177A}"/>
            </a:ext>
          </a:extLst>
        </xdr:cNvPr>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118110</xdr:rowOff>
    </xdr:to>
    <xdr:cxnSp macro="">
      <xdr:nvCxnSpPr>
        <xdr:cNvPr id="643" name="直線コネクタ 642">
          <a:extLst>
            <a:ext uri="{FF2B5EF4-FFF2-40B4-BE49-F238E27FC236}">
              <a16:creationId xmlns:a16="http://schemas.microsoft.com/office/drawing/2014/main" id="{AEFBD7B9-0482-4EB6-8F65-C6D0813A1EEC}"/>
            </a:ext>
          </a:extLst>
        </xdr:cNvPr>
        <xdr:cNvCxnSpPr/>
      </xdr:nvCxnSpPr>
      <xdr:spPr>
        <a:xfrm>
          <a:off x="15481300" y="105479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44" name="楕円 643">
          <a:extLst>
            <a:ext uri="{FF2B5EF4-FFF2-40B4-BE49-F238E27FC236}">
              <a16:creationId xmlns:a16="http://schemas.microsoft.com/office/drawing/2014/main" id="{1AF5FA17-F382-407F-92B3-90D559771EFC}"/>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89535</xdr:rowOff>
    </xdr:to>
    <xdr:cxnSp macro="">
      <xdr:nvCxnSpPr>
        <xdr:cNvPr id="645" name="直線コネクタ 644">
          <a:extLst>
            <a:ext uri="{FF2B5EF4-FFF2-40B4-BE49-F238E27FC236}">
              <a16:creationId xmlns:a16="http://schemas.microsoft.com/office/drawing/2014/main" id="{FA11965A-FB22-4367-A42B-D51C61E40782}"/>
            </a:ext>
          </a:extLst>
        </xdr:cNvPr>
        <xdr:cNvCxnSpPr/>
      </xdr:nvCxnSpPr>
      <xdr:spPr>
        <a:xfrm>
          <a:off x="14592300" y="105156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646" name="楕円 645">
          <a:extLst>
            <a:ext uri="{FF2B5EF4-FFF2-40B4-BE49-F238E27FC236}">
              <a16:creationId xmlns:a16="http://schemas.microsoft.com/office/drawing/2014/main" id="{FFDF705F-D6C9-4CDE-BEF0-7D24716811A6}"/>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57150</xdr:rowOff>
    </xdr:to>
    <xdr:cxnSp macro="">
      <xdr:nvCxnSpPr>
        <xdr:cNvPr id="647" name="直線コネクタ 646">
          <a:extLst>
            <a:ext uri="{FF2B5EF4-FFF2-40B4-BE49-F238E27FC236}">
              <a16:creationId xmlns:a16="http://schemas.microsoft.com/office/drawing/2014/main" id="{1C970865-E640-496C-9289-F05B6A86B8D8}"/>
            </a:ext>
          </a:extLst>
        </xdr:cNvPr>
        <xdr:cNvCxnSpPr/>
      </xdr:nvCxnSpPr>
      <xdr:spPr>
        <a:xfrm>
          <a:off x="13703300" y="105022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648" name="楕円 647">
          <a:extLst>
            <a:ext uri="{FF2B5EF4-FFF2-40B4-BE49-F238E27FC236}">
              <a16:creationId xmlns:a16="http://schemas.microsoft.com/office/drawing/2014/main" id="{44448E9B-7344-49A1-AF96-CF2AEE177FF5}"/>
            </a:ext>
          </a:extLst>
        </xdr:cNvPr>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43815</xdr:rowOff>
    </xdr:from>
    <xdr:to>
      <xdr:col>71</xdr:col>
      <xdr:colOff>177800</xdr:colOff>
      <xdr:row>61</xdr:row>
      <xdr:rowOff>68580</xdr:rowOff>
    </xdr:to>
    <xdr:cxnSp macro="">
      <xdr:nvCxnSpPr>
        <xdr:cNvPr id="649" name="直線コネクタ 648">
          <a:extLst>
            <a:ext uri="{FF2B5EF4-FFF2-40B4-BE49-F238E27FC236}">
              <a16:creationId xmlns:a16="http://schemas.microsoft.com/office/drawing/2014/main" id="{5C839CEA-E69C-4E2B-81F8-50A2699D3B77}"/>
            </a:ext>
          </a:extLst>
        </xdr:cNvPr>
        <xdr:cNvCxnSpPr/>
      </xdr:nvCxnSpPr>
      <xdr:spPr>
        <a:xfrm flipV="1">
          <a:off x="12814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B2483D96-429B-4790-B84F-70E7934429D7}"/>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9951A403-70D2-4310-AFC5-524BA8890403}"/>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7CA2FEC6-72DC-4109-9650-759C82879E92}"/>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E9981EDF-B726-40AA-A8F9-F34D79C59B57}"/>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B7772095-1518-4725-BDBB-0511BFC619BE}"/>
            </a:ext>
          </a:extLst>
        </xdr:cNvPr>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47F9864B-D729-4798-AA24-8D17973F4166}"/>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7D7A770B-F8F2-4A04-A53D-792D01BE84E9}"/>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C2EB40C0-7812-498D-BAD7-AADCD44E0B9F}"/>
            </a:ext>
          </a:extLst>
        </xdr:cNvPr>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7E9CFC0D-7EAB-4349-9CF7-CD1ED90CB4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4141FCF6-C9DB-4531-97D6-A4EFFDDAEC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C52990F6-1905-4EC1-A013-E04FF7A3FD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19FF1BAD-010A-4A2B-802C-A524599FF3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99DF2463-EE0E-484B-B9AC-EBE9B4E300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248467AA-32CD-4212-998F-745191FCCF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C1AD37DC-9BDD-48F7-91E4-E361CAB2B2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44119C69-BF70-4653-831A-CB2F7FC3C3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FB5CD8D3-E18B-4245-9CEE-BE4D4EA25E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75432C65-3B7B-4667-8E2C-8DB9BCC5B7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EB90E7A6-7929-447D-A10B-C36D31480FD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8D65A686-B610-4781-ACF7-686A625063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664FDF49-1855-4F17-9FC5-1317A5ED11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AB021859-F9DC-4014-BD22-BF6658914D2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DC9B5B88-B041-47CE-ADA0-A7C9C1A3A07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93F9692F-45D2-4C67-8C3B-F287D28D36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75B3FF84-EAB5-4B43-ACE0-86E52BE4E56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4F8FC8A7-D5FE-4A51-8999-272640D8CB8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BAE7273-0880-4F29-B8C2-4CCDE3968D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26AF3F4A-C6EF-4BF7-A225-0EC8E58087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E3A86C24-EC29-4924-BAC9-373319AC8C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10367FB1-D124-4256-B577-46E3D79DC8DF}"/>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392C07F9-26A8-4999-A938-DB2F4A56A188}"/>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73640C8B-AD39-4A4D-89DC-A59864FFAD5A}"/>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A39CA87C-636F-4A46-B1D7-F81BB5C1DF21}"/>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806F035B-1ED1-4ABC-9FCD-0D3CD7EF6A12}"/>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1E39BB8-2018-4DCA-A6F2-646DE01F0A8B}"/>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1563B380-1D59-4116-80AF-F9749130EC34}"/>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E1CD0BB6-B7BD-4E39-A1BD-D7F65337E4AC}"/>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D96F19BC-45E3-4DC5-9566-B4C85CD07949}"/>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572F265-4946-47DF-B5D5-EF39DB66F0B1}"/>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536D0FAC-57EB-469C-A848-FFCF6BB51FAF}"/>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A28C1159-2174-4F13-BF72-A5EE1C48E5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558C01E1-9594-4DF2-AEC3-DF0848B825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FE732F99-63B4-4999-92DE-67427C5C3A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14FCF0F-92EE-41D8-ACD3-F2CC4C17E0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D96CB03-C6A1-427E-94B1-CACC1A0990C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5" name="楕円 694">
          <a:extLst>
            <a:ext uri="{FF2B5EF4-FFF2-40B4-BE49-F238E27FC236}">
              <a16:creationId xmlns:a16="http://schemas.microsoft.com/office/drawing/2014/main" id="{A785ED04-C708-42B5-96AC-BA52E203AB56}"/>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8C791C0D-A4FD-4901-9A5B-609C17D71088}"/>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7" name="楕円 696">
          <a:extLst>
            <a:ext uri="{FF2B5EF4-FFF2-40B4-BE49-F238E27FC236}">
              <a16:creationId xmlns:a16="http://schemas.microsoft.com/office/drawing/2014/main" id="{9D809DB0-4144-4294-976B-402DF98A8859}"/>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8" name="直線コネクタ 697">
          <a:extLst>
            <a:ext uri="{FF2B5EF4-FFF2-40B4-BE49-F238E27FC236}">
              <a16:creationId xmlns:a16="http://schemas.microsoft.com/office/drawing/2014/main" id="{CCDC7EE5-9D7F-45FF-93B8-F35B70C5F8C2}"/>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9" name="楕円 698">
          <a:extLst>
            <a:ext uri="{FF2B5EF4-FFF2-40B4-BE49-F238E27FC236}">
              <a16:creationId xmlns:a16="http://schemas.microsoft.com/office/drawing/2014/main" id="{F4DEC0AC-FCF3-4342-A4D2-6FDD85AA5F1D}"/>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0" name="直線コネクタ 699">
          <a:extLst>
            <a:ext uri="{FF2B5EF4-FFF2-40B4-BE49-F238E27FC236}">
              <a16:creationId xmlns:a16="http://schemas.microsoft.com/office/drawing/2014/main" id="{7E8A23CF-B6AB-4EFC-9E44-C9E4D2DE8421}"/>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701" name="楕円 700">
          <a:extLst>
            <a:ext uri="{FF2B5EF4-FFF2-40B4-BE49-F238E27FC236}">
              <a16:creationId xmlns:a16="http://schemas.microsoft.com/office/drawing/2014/main" id="{C42348A0-5984-451F-94E7-88DBAE121DD0}"/>
            </a:ext>
          </a:extLst>
        </xdr:cNvPr>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702" name="直線コネクタ 701">
          <a:extLst>
            <a:ext uri="{FF2B5EF4-FFF2-40B4-BE49-F238E27FC236}">
              <a16:creationId xmlns:a16="http://schemas.microsoft.com/office/drawing/2014/main" id="{560F88FA-827D-4538-A30A-6F53507BEA3C}"/>
            </a:ext>
          </a:extLst>
        </xdr:cNvPr>
        <xdr:cNvCxnSpPr/>
      </xdr:nvCxnSpPr>
      <xdr:spPr>
        <a:xfrm flipV="1">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03" name="楕円 702">
          <a:extLst>
            <a:ext uri="{FF2B5EF4-FFF2-40B4-BE49-F238E27FC236}">
              <a16:creationId xmlns:a16="http://schemas.microsoft.com/office/drawing/2014/main" id="{2B62FB20-C1B5-40A4-952D-0B9F6A02D092}"/>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29718</xdr:rowOff>
    </xdr:to>
    <xdr:cxnSp macro="">
      <xdr:nvCxnSpPr>
        <xdr:cNvPr id="704" name="直線コネクタ 703">
          <a:extLst>
            <a:ext uri="{FF2B5EF4-FFF2-40B4-BE49-F238E27FC236}">
              <a16:creationId xmlns:a16="http://schemas.microsoft.com/office/drawing/2014/main" id="{FC73AB58-1591-4D4F-BA01-F91A6EAC5AFA}"/>
            </a:ext>
          </a:extLst>
        </xdr:cNvPr>
        <xdr:cNvCxnSpPr/>
      </xdr:nvCxnSpPr>
      <xdr:spPr>
        <a:xfrm>
          <a:off x="18656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D1B20185-7331-4657-A831-5DE7FD457CDC}"/>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7D6901FA-0FD1-4D4B-9BD4-10E5B0EDE62A}"/>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44DD6856-5F1A-4331-BECE-674F949E063D}"/>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A2D9B293-43BF-4811-8AAC-D357856CDE3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9" name="n_1mainValue【保健センター・保健所】&#10;一人当たり面積">
          <a:extLst>
            <a:ext uri="{FF2B5EF4-FFF2-40B4-BE49-F238E27FC236}">
              <a16:creationId xmlns:a16="http://schemas.microsoft.com/office/drawing/2014/main" id="{257B4CE4-E0A0-4734-9709-8C8CE3290C1D}"/>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0" name="n_2mainValue【保健センター・保健所】&#10;一人当たり面積">
          <a:extLst>
            <a:ext uri="{FF2B5EF4-FFF2-40B4-BE49-F238E27FC236}">
              <a16:creationId xmlns:a16="http://schemas.microsoft.com/office/drawing/2014/main" id="{2A03D24F-0D44-4447-BC2C-A3B045B474C1}"/>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711" name="n_3mainValue【保健センター・保健所】&#10;一人当たり面積">
          <a:extLst>
            <a:ext uri="{FF2B5EF4-FFF2-40B4-BE49-F238E27FC236}">
              <a16:creationId xmlns:a16="http://schemas.microsoft.com/office/drawing/2014/main" id="{6AD5A8F4-F6B2-4BD4-A7EE-84896656292E}"/>
            </a:ext>
          </a:extLst>
        </xdr:cNvPr>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12" name="n_4mainValue【保健センター・保健所】&#10;一人当たり面積">
          <a:extLst>
            <a:ext uri="{FF2B5EF4-FFF2-40B4-BE49-F238E27FC236}">
              <a16:creationId xmlns:a16="http://schemas.microsoft.com/office/drawing/2014/main" id="{27DB74F4-2B0B-4E54-BAE5-7B628A78FF43}"/>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5581199-0C40-422E-B94D-851E864A4B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983CFB1A-A3E6-45C0-86B0-A8375058B1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C60FF676-3474-453E-9938-7525FBF5DF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14C51C4E-403B-4246-8145-E2A54F1B63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3F2DC201-F383-4D0B-BBA4-6BFCCF2AF5E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F2919F6B-5ED8-4010-8F67-2AE8DCC47D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7A8A9FCA-65F7-4DD5-A26E-4735F0C346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43CA7252-42F7-4B8A-9459-FA8E603452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9E3C9A0C-2235-4B0C-ADFF-EB469D3A82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4A245382-0792-4DEA-AE75-8BFAD71A7F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E90F578D-6336-4E46-83F1-E93455C98EA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962CD91E-F273-4990-9D8C-5F9919D5A5F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B9762C0-8D74-4EAE-9E69-F10F65A26EE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30F7D463-F056-419E-A150-16353B3D94D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A503487C-C46D-43D8-A275-203C469B42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7353B25D-D17E-47CE-BC93-2049E4F0BBB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3532F772-5F42-40E9-8B24-23160A3859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A6D9F221-A829-41CA-9F23-014BFC2306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8FF3B73C-1CA8-4D76-BFDF-2601FD0E26E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BE3B705-2794-4D53-8714-4AD5FB0A31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58072A89-10B9-4C21-B349-A5551446F4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60D5E80D-217E-4C0F-A906-8A43492DAFF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E068C82F-106E-4C86-A625-84DA9773F2B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A27B1377-ABC3-47D6-A388-40C63EF117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576EBE24-1036-4213-8396-E5E6A19EB1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EB586B36-986D-4FC1-AE87-39A4A086042D}"/>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DA52E872-DEFD-4E60-A35A-B412AA18CC6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05BC549F-C7E3-45F9-BE43-7653778228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BBB6429D-C1DB-4B8E-9FB6-AC9BD48877E5}"/>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B1888919-D710-40DA-B524-F57060B2B9F3}"/>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2D2D6672-B5F5-4E0B-A2BA-E32BD69525B8}"/>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65286FA1-F4A6-4086-934C-F9FE7FED4683}"/>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901D084A-4C03-43EF-A902-A2DC0AA60D12}"/>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FFAF37AD-E4C7-43C5-8404-7663DE33F506}"/>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5DF91554-BD4D-4E89-B1BB-39327FD6CCF7}"/>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C79DD33E-B665-4A1B-83B1-D99EC382B40F}"/>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AAFBCB7-1041-4380-B4F7-14C54E4457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90C2D5B-31C9-40FA-8DC6-66571A27B7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148FCFA-42B0-4C63-9961-38533B5185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7807272-AA6C-40CD-AECC-C7DA43F39C6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2BFBDBE9-C06E-48BC-AC21-B228D6DD0A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54" name="楕円 753">
          <a:extLst>
            <a:ext uri="{FF2B5EF4-FFF2-40B4-BE49-F238E27FC236}">
              <a16:creationId xmlns:a16="http://schemas.microsoft.com/office/drawing/2014/main" id="{7E62FE44-EF0E-4DF1-80D7-E60DBDD8CB8F}"/>
            </a:ext>
          </a:extLst>
        </xdr:cNvPr>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DF4F757C-50E4-4900-863E-963BF9BCF201}"/>
            </a:ext>
          </a:extLst>
        </xdr:cNvPr>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756" name="楕円 755">
          <a:extLst>
            <a:ext uri="{FF2B5EF4-FFF2-40B4-BE49-F238E27FC236}">
              <a16:creationId xmlns:a16="http://schemas.microsoft.com/office/drawing/2014/main" id="{87EE6C0C-7B0C-4763-8A45-CDB2385BA556}"/>
            </a:ext>
          </a:extLst>
        </xdr:cNvPr>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82</xdr:row>
      <xdr:rowOff>168729</xdr:rowOff>
    </xdr:to>
    <xdr:cxnSp macro="">
      <xdr:nvCxnSpPr>
        <xdr:cNvPr id="757" name="直線コネクタ 756">
          <a:extLst>
            <a:ext uri="{FF2B5EF4-FFF2-40B4-BE49-F238E27FC236}">
              <a16:creationId xmlns:a16="http://schemas.microsoft.com/office/drawing/2014/main" id="{0F837E98-4C33-48D1-AF67-148DE37FC853}"/>
            </a:ext>
          </a:extLst>
        </xdr:cNvPr>
        <xdr:cNvCxnSpPr/>
      </xdr:nvCxnSpPr>
      <xdr:spPr>
        <a:xfrm>
          <a:off x="15481300" y="1418027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8" name="楕円 757">
          <a:extLst>
            <a:ext uri="{FF2B5EF4-FFF2-40B4-BE49-F238E27FC236}">
              <a16:creationId xmlns:a16="http://schemas.microsoft.com/office/drawing/2014/main" id="{2BE81ACD-0BFB-403A-905B-DEF10676DD22}"/>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121376</xdr:rowOff>
    </xdr:to>
    <xdr:cxnSp macro="">
      <xdr:nvCxnSpPr>
        <xdr:cNvPr id="759" name="直線コネクタ 758">
          <a:extLst>
            <a:ext uri="{FF2B5EF4-FFF2-40B4-BE49-F238E27FC236}">
              <a16:creationId xmlns:a16="http://schemas.microsoft.com/office/drawing/2014/main" id="{2B3B8C7E-CAF1-44DF-BA69-B96A033B1D88}"/>
            </a:ext>
          </a:extLst>
        </xdr:cNvPr>
        <xdr:cNvCxnSpPr/>
      </xdr:nvCxnSpPr>
      <xdr:spPr>
        <a:xfrm>
          <a:off x="14592300" y="1413128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760" name="楕円 759">
          <a:extLst>
            <a:ext uri="{FF2B5EF4-FFF2-40B4-BE49-F238E27FC236}">
              <a16:creationId xmlns:a16="http://schemas.microsoft.com/office/drawing/2014/main" id="{DEE79012-144E-464B-BC72-3859DE41A6B6}"/>
            </a:ext>
          </a:extLst>
        </xdr:cNvPr>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83</xdr:row>
      <xdr:rowOff>544</xdr:rowOff>
    </xdr:to>
    <xdr:cxnSp macro="">
      <xdr:nvCxnSpPr>
        <xdr:cNvPr id="761" name="直線コネクタ 760">
          <a:extLst>
            <a:ext uri="{FF2B5EF4-FFF2-40B4-BE49-F238E27FC236}">
              <a16:creationId xmlns:a16="http://schemas.microsoft.com/office/drawing/2014/main" id="{B2B3A3C2-4998-472B-93EE-E086BC90F988}"/>
            </a:ext>
          </a:extLst>
        </xdr:cNvPr>
        <xdr:cNvCxnSpPr/>
      </xdr:nvCxnSpPr>
      <xdr:spPr>
        <a:xfrm flipV="1">
          <a:off x="13703300" y="14131289"/>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83638</xdr:rowOff>
    </xdr:from>
    <xdr:to>
      <xdr:col>67</xdr:col>
      <xdr:colOff>101600</xdr:colOff>
      <xdr:row>83</xdr:row>
      <xdr:rowOff>13788</xdr:rowOff>
    </xdr:to>
    <xdr:sp macro="" textlink="">
      <xdr:nvSpPr>
        <xdr:cNvPr id="762" name="楕円 761">
          <a:extLst>
            <a:ext uri="{FF2B5EF4-FFF2-40B4-BE49-F238E27FC236}">
              <a16:creationId xmlns:a16="http://schemas.microsoft.com/office/drawing/2014/main" id="{D21F5F92-FDF0-47F5-9F21-30C7783A6D88}"/>
            </a:ext>
          </a:extLst>
        </xdr:cNvPr>
        <xdr:cNvSpPr/>
      </xdr:nvSpPr>
      <xdr:spPr>
        <a:xfrm>
          <a:off x="12763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134438</xdr:rowOff>
    </xdr:from>
    <xdr:to>
      <xdr:col>71</xdr:col>
      <xdr:colOff>177800</xdr:colOff>
      <xdr:row>83</xdr:row>
      <xdr:rowOff>544</xdr:rowOff>
    </xdr:to>
    <xdr:cxnSp macro="">
      <xdr:nvCxnSpPr>
        <xdr:cNvPr id="763" name="直線コネクタ 762">
          <a:extLst>
            <a:ext uri="{FF2B5EF4-FFF2-40B4-BE49-F238E27FC236}">
              <a16:creationId xmlns:a16="http://schemas.microsoft.com/office/drawing/2014/main" id="{DAE76C5F-8B87-4E75-BCE1-5678EF4F7BB2}"/>
            </a:ext>
          </a:extLst>
        </xdr:cNvPr>
        <xdr:cNvCxnSpPr/>
      </xdr:nvCxnSpPr>
      <xdr:spPr>
        <a:xfrm>
          <a:off x="12814300" y="1419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6483B7C0-5360-44F9-A2E6-F1F848CCC464}"/>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2DE27ED7-16B4-43CA-AF24-3836F12D2995}"/>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39ACD1A0-D876-4885-9180-DAB2872E382F}"/>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8F0D828E-DF25-4E94-8277-86063C423D4D}"/>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17253</xdr:rowOff>
    </xdr:from>
    <xdr:ext cx="405111" cy="259045"/>
    <xdr:sp macro="" textlink="">
      <xdr:nvSpPr>
        <xdr:cNvPr id="768" name="n_1mainValue【消防施設】&#10;有形固定資産減価償却率">
          <a:extLst>
            <a:ext uri="{FF2B5EF4-FFF2-40B4-BE49-F238E27FC236}">
              <a16:creationId xmlns:a16="http://schemas.microsoft.com/office/drawing/2014/main" id="{FCC967B8-BB86-47C7-93AF-2BE65C6481FB}"/>
            </a:ext>
          </a:extLst>
        </xdr:cNvPr>
        <xdr:cNvSpPr txBox="1"/>
      </xdr:nvSpPr>
      <xdr:spPr>
        <a:xfrm>
          <a:off x="15266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69" name="n_2mainValue【消防施設】&#10;有形固定資産減価償却率">
          <a:extLst>
            <a:ext uri="{FF2B5EF4-FFF2-40B4-BE49-F238E27FC236}">
              <a16:creationId xmlns:a16="http://schemas.microsoft.com/office/drawing/2014/main" id="{FD3BA822-1708-491A-8988-EBD99D636CDA}"/>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67871</xdr:rowOff>
    </xdr:from>
    <xdr:ext cx="405111" cy="259045"/>
    <xdr:sp macro="" textlink="">
      <xdr:nvSpPr>
        <xdr:cNvPr id="770" name="n_3mainValue【消防施設】&#10;有形固定資産減価償却率">
          <a:extLst>
            <a:ext uri="{FF2B5EF4-FFF2-40B4-BE49-F238E27FC236}">
              <a16:creationId xmlns:a16="http://schemas.microsoft.com/office/drawing/2014/main" id="{171C6014-B196-419A-97AF-7AA0B95F60E5}"/>
            </a:ext>
          </a:extLst>
        </xdr:cNvPr>
        <xdr:cNvSpPr txBox="1"/>
      </xdr:nvSpPr>
      <xdr:spPr>
        <a:xfrm>
          <a:off x="13500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30315</xdr:rowOff>
    </xdr:from>
    <xdr:ext cx="405111" cy="259045"/>
    <xdr:sp macro="" textlink="">
      <xdr:nvSpPr>
        <xdr:cNvPr id="771" name="n_4mainValue【消防施設】&#10;有形固定資産減価償却率">
          <a:extLst>
            <a:ext uri="{FF2B5EF4-FFF2-40B4-BE49-F238E27FC236}">
              <a16:creationId xmlns:a16="http://schemas.microsoft.com/office/drawing/2014/main" id="{091777CD-3938-4948-87FC-CCFCFDB85EEE}"/>
            </a:ext>
          </a:extLst>
        </xdr:cNvPr>
        <xdr:cNvSpPr txBox="1"/>
      </xdr:nvSpPr>
      <xdr:spPr>
        <a:xfrm>
          <a:off x="12611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6A866B0F-37B8-4C07-B2EC-A64F02914C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865A78D9-F047-46A3-8DEC-51AFAB82FE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3EA03B37-3FED-4F18-ACA8-DF803BEFB1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A05C76D0-343F-40E9-8FA2-B939AF3113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6DFB9156-323A-4504-BB08-5D8DC26CB2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B659568E-1371-4BEC-B639-2AA5091143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74F34008-EDD4-423E-A0DF-1B45EE4394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8CE2E726-E763-41AC-B90E-58380FC7A0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21EE462F-C147-4C0F-9C05-FC5A139377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E3096BEE-B26C-4E05-B29B-ACBF00FAA4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7731D733-3FF9-4314-AA68-0442425C6F3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3815D277-4008-4821-A37B-FD0E01EE89B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95A59E66-BF62-4527-A85A-DE5C3F530EA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A8FF3E9B-0D82-458C-9F1F-B3D8627C45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D850F6EF-5DDF-4E14-8DF2-5508080D043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F396EAE6-A205-4BD6-A260-C867EF00457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85DCE66A-EA48-4196-8FDB-4A18AB094DB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FC418C07-1C7F-4411-BD97-DC9F729CF4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F6404141-BF56-40F0-8677-A6F28EE4C7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866C0CE3-BD61-4BF8-8DD7-D8EE18C468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AF39AA0C-4781-4970-8011-D391B43D15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BE14256A-ED68-4902-BA92-D40375E004E3}"/>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9814D98E-AD92-4FD4-9072-AF69295B7C3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84F8889C-1615-49DD-A8C1-E199F9B8E3A9}"/>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9F8ADD65-379D-4C7C-A4F4-5D9E45C5DDF2}"/>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B1E2D0AA-BA79-42C6-BB85-CA0E6FBE9533}"/>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E0BF9A5B-DFBE-4C0B-A4CF-7E97A4F4C7D3}"/>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7CE8EA8B-1543-4CD2-AA5D-2CE16B1EB855}"/>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C1E0496B-7C93-4C92-A4F7-12979BC0BAA5}"/>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5A328D11-A8C6-4541-B834-DE93C990ACD4}"/>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7B165BE8-6DAF-4F8C-8166-C8B580CADBDA}"/>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5CDE5607-80E4-4E51-ADFE-459F4325ACBC}"/>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E9C99CB7-DEBD-4920-BECE-4CBB741DF3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E04D662A-0AA6-4E1B-A8AF-A3830BEDA9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6D943EBA-07C2-459A-9EEE-F25166BEFD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84765379-834E-4C46-89A8-9AFBE89891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4F5A26E-FC4E-43FF-8235-30BF1C57E1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809" name="楕円 808">
          <a:extLst>
            <a:ext uri="{FF2B5EF4-FFF2-40B4-BE49-F238E27FC236}">
              <a16:creationId xmlns:a16="http://schemas.microsoft.com/office/drawing/2014/main" id="{776F01FE-AAF5-4868-92E0-15669CE94219}"/>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810" name="【消防施設】&#10;一人当たり面積該当値テキスト">
          <a:extLst>
            <a:ext uri="{FF2B5EF4-FFF2-40B4-BE49-F238E27FC236}">
              <a16:creationId xmlns:a16="http://schemas.microsoft.com/office/drawing/2014/main" id="{CDD53FEE-7A90-4F0C-998A-BC3BFB271966}"/>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811" name="楕円 810">
          <a:extLst>
            <a:ext uri="{FF2B5EF4-FFF2-40B4-BE49-F238E27FC236}">
              <a16:creationId xmlns:a16="http://schemas.microsoft.com/office/drawing/2014/main" id="{BD23A3DE-00CF-4D94-923A-1960F7542470}"/>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812" name="直線コネクタ 811">
          <a:extLst>
            <a:ext uri="{FF2B5EF4-FFF2-40B4-BE49-F238E27FC236}">
              <a16:creationId xmlns:a16="http://schemas.microsoft.com/office/drawing/2014/main" id="{E73327CD-EA39-4F6B-B4FF-4CF45DC9823C}"/>
            </a:ext>
          </a:extLst>
        </xdr:cNvPr>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813" name="楕円 812">
          <a:extLst>
            <a:ext uri="{FF2B5EF4-FFF2-40B4-BE49-F238E27FC236}">
              <a16:creationId xmlns:a16="http://schemas.microsoft.com/office/drawing/2014/main" id="{63239477-EE88-4B97-83DE-255E55772DA4}"/>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814" name="直線コネクタ 813">
          <a:extLst>
            <a:ext uri="{FF2B5EF4-FFF2-40B4-BE49-F238E27FC236}">
              <a16:creationId xmlns:a16="http://schemas.microsoft.com/office/drawing/2014/main" id="{6C3EB10B-20AA-4A1A-A80A-3087FDA6356E}"/>
            </a:ext>
          </a:extLst>
        </xdr:cNvPr>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15" name="楕円 814">
          <a:extLst>
            <a:ext uri="{FF2B5EF4-FFF2-40B4-BE49-F238E27FC236}">
              <a16:creationId xmlns:a16="http://schemas.microsoft.com/office/drawing/2014/main" id="{52C68BD4-8F35-4D79-A290-23CBE17E40C8}"/>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816" name="直線コネクタ 815">
          <a:extLst>
            <a:ext uri="{FF2B5EF4-FFF2-40B4-BE49-F238E27FC236}">
              <a16:creationId xmlns:a16="http://schemas.microsoft.com/office/drawing/2014/main" id="{D63A0C0C-C1CE-43A0-9B42-5D8DD4944DE7}"/>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817" name="楕円 816">
          <a:extLst>
            <a:ext uri="{FF2B5EF4-FFF2-40B4-BE49-F238E27FC236}">
              <a16:creationId xmlns:a16="http://schemas.microsoft.com/office/drawing/2014/main" id="{0005A755-685F-4553-A790-9DBC1A1EEAA4}"/>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818" name="直線コネクタ 817">
          <a:extLst>
            <a:ext uri="{FF2B5EF4-FFF2-40B4-BE49-F238E27FC236}">
              <a16:creationId xmlns:a16="http://schemas.microsoft.com/office/drawing/2014/main" id="{4223CE6A-67FA-4A54-8242-50381794ED18}"/>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42FF7537-680E-4AE4-93F1-C223CB509BDA}"/>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1D170EFA-200F-49EB-9230-62420BBF5A15}"/>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a:extLst>
            <a:ext uri="{FF2B5EF4-FFF2-40B4-BE49-F238E27FC236}">
              <a16:creationId xmlns:a16="http://schemas.microsoft.com/office/drawing/2014/main" id="{53D33F0E-9003-4B30-9E84-0B65AFF882CB}"/>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47CC6DEE-9283-4CB2-AF79-A1BE4A9217B9}"/>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823" name="n_1mainValue【消防施設】&#10;一人当たり面積">
          <a:extLst>
            <a:ext uri="{FF2B5EF4-FFF2-40B4-BE49-F238E27FC236}">
              <a16:creationId xmlns:a16="http://schemas.microsoft.com/office/drawing/2014/main" id="{2EC4F96B-88C1-41EE-A780-FF2647612671}"/>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824" name="n_2mainValue【消防施設】&#10;一人当たり面積">
          <a:extLst>
            <a:ext uri="{FF2B5EF4-FFF2-40B4-BE49-F238E27FC236}">
              <a16:creationId xmlns:a16="http://schemas.microsoft.com/office/drawing/2014/main" id="{799F01D5-FE99-49D4-AF15-BB49E747C465}"/>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825" name="n_3mainValue【消防施設】&#10;一人当たり面積">
          <a:extLst>
            <a:ext uri="{FF2B5EF4-FFF2-40B4-BE49-F238E27FC236}">
              <a16:creationId xmlns:a16="http://schemas.microsoft.com/office/drawing/2014/main" id="{41CA50F7-3FC2-40E7-B64E-B018B27D43FE}"/>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826" name="n_4mainValue【消防施設】&#10;一人当たり面積">
          <a:extLst>
            <a:ext uri="{FF2B5EF4-FFF2-40B4-BE49-F238E27FC236}">
              <a16:creationId xmlns:a16="http://schemas.microsoft.com/office/drawing/2014/main" id="{399A70C5-CA8C-4835-9162-B937A120E911}"/>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859D9BB-53DD-48C4-B4DA-62256EF20F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7BA9F9A6-FFEF-4B88-88DB-293610A642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DB629796-7005-40BF-8FC5-EC601AD2C6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3DAD7384-8428-4222-9A81-83A2276274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351DA488-3460-4EB1-9E06-C527DA48D2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E2173C3C-5A1B-4DFF-ABD4-6BBA2B3483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B16FA48F-DE25-4EB2-BE9A-3FF1173F98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1DDE5AD2-9374-4F0A-B1D4-8DAA6C671C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5A2C8DA9-F626-4D7E-BCA5-59D32E89A6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AF01DE32-B483-4F3F-A290-98298CF512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D3847387-11B8-42D4-B662-E55AF25420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5F141036-BD6E-4E8E-B95D-B089A3BC3A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6328DAF0-925B-441D-8034-235B9FCCF17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603C9447-E66A-4C86-97DD-94B21D0D33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1D69E9BB-36BC-4080-B596-EEF4C6A5A8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66B486EE-3E26-4B47-B8C6-70FB4C926A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4419FDEF-B4AD-479A-A083-BBCF50FDAD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DAE1CB6-0F36-4725-9FDE-F7B7633D843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9B19E7B9-0A3E-4529-A4C8-E1A7EE235C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F0F0A0C8-2AA5-453F-A3C3-CE052178FB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E0A11935-7D20-4433-814A-D9589F7E33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82937377-ACF7-47DE-AF05-D965FBF9D5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C9C4B359-9309-4EA9-BDBC-88DAA0EC2C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FE445C53-59EB-46CE-9722-E20D393F1F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60C55C47-F7FC-4FDA-8FCA-42EAD8E104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3FC0FAC6-A7C1-4A59-83EE-081F4B4CDCDF}"/>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BAB60860-6488-4AF3-BB64-0F3CC123A762}"/>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26309EC2-D9E6-4570-B06E-60F3F8FC39E4}"/>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D6E621D2-724A-43C9-A198-CD0835BFCFEF}"/>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540F53E1-823D-41AD-9138-7FE17C87628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0DB034D5-7EF1-45CF-AEF9-9EE69910CE1F}"/>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7E6D768A-CF76-4CFE-AD24-4915BD4CEBE9}"/>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D6BB9BFD-9E3A-47F3-BBFF-25B119A99B96}"/>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CE545BCF-104E-43B3-8237-A8F51285DAD5}"/>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3237E57B-4561-4BAF-A44D-4B5826F2A0C1}"/>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224CCF55-D514-4572-8DB3-5494E0590C43}"/>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BD3F2E42-7739-4BAD-AB34-43DBB9C22E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ED62CE7-AE74-4883-8830-6235B82CC5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8EA0583-9881-4064-8AB5-3E70FC411D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029933D-D5BC-4F6C-8EF4-F6079ED2EA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DD9666BE-DD61-4BF2-AAA0-B3118A960D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868" name="楕円 867">
          <a:extLst>
            <a:ext uri="{FF2B5EF4-FFF2-40B4-BE49-F238E27FC236}">
              <a16:creationId xmlns:a16="http://schemas.microsoft.com/office/drawing/2014/main" id="{0DC5222D-A393-46FE-B461-FBDFC9EA1104}"/>
            </a:ext>
          </a:extLst>
        </xdr:cNvPr>
        <xdr:cNvSpPr/>
      </xdr:nvSpPr>
      <xdr:spPr>
        <a:xfrm>
          <a:off x="16268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405111" cy="259045"/>
    <xdr:sp macro="" textlink="">
      <xdr:nvSpPr>
        <xdr:cNvPr id="869" name="【庁舎】&#10;有形固定資産減価償却率該当値テキスト">
          <a:extLst>
            <a:ext uri="{FF2B5EF4-FFF2-40B4-BE49-F238E27FC236}">
              <a16:creationId xmlns:a16="http://schemas.microsoft.com/office/drawing/2014/main" id="{5281A6C6-100D-4B7E-99B3-31B96D8E8F61}"/>
            </a:ext>
          </a:extLst>
        </xdr:cNvPr>
        <xdr:cNvSpPr txBox="1"/>
      </xdr:nvSpPr>
      <xdr:spPr>
        <a:xfrm>
          <a:off x="16357600" y="1855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115207</xdr:rowOff>
    </xdr:from>
    <xdr:to>
      <xdr:col>81</xdr:col>
      <xdr:colOff>101600</xdr:colOff>
      <xdr:row>109</xdr:row>
      <xdr:rowOff>45357</xdr:rowOff>
    </xdr:to>
    <xdr:sp macro="" textlink="">
      <xdr:nvSpPr>
        <xdr:cNvPr id="870" name="楕円 869">
          <a:extLst>
            <a:ext uri="{FF2B5EF4-FFF2-40B4-BE49-F238E27FC236}">
              <a16:creationId xmlns:a16="http://schemas.microsoft.com/office/drawing/2014/main" id="{153C3F1A-A677-4727-B247-E82D2796DDAE}"/>
            </a:ext>
          </a:extLst>
        </xdr:cNvPr>
        <xdr:cNvSpPr/>
      </xdr:nvSpPr>
      <xdr:spPr>
        <a:xfrm>
          <a:off x="15430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166007</xdr:rowOff>
    </xdr:from>
    <xdr:to>
      <xdr:col>85</xdr:col>
      <xdr:colOff>127000</xdr:colOff>
      <xdr:row>108</xdr:row>
      <xdr:rowOff>169273</xdr:rowOff>
    </xdr:to>
    <xdr:cxnSp macro="">
      <xdr:nvCxnSpPr>
        <xdr:cNvPr id="871" name="直線コネクタ 870">
          <a:extLst>
            <a:ext uri="{FF2B5EF4-FFF2-40B4-BE49-F238E27FC236}">
              <a16:creationId xmlns:a16="http://schemas.microsoft.com/office/drawing/2014/main" id="{72C037A7-C799-4AED-887E-ADC0019183D5}"/>
            </a:ext>
          </a:extLst>
        </xdr:cNvPr>
        <xdr:cNvCxnSpPr/>
      </xdr:nvCxnSpPr>
      <xdr:spPr>
        <a:xfrm>
          <a:off x="15481300" y="186826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111942</xdr:rowOff>
    </xdr:from>
    <xdr:to>
      <xdr:col>76</xdr:col>
      <xdr:colOff>165100</xdr:colOff>
      <xdr:row>109</xdr:row>
      <xdr:rowOff>42092</xdr:rowOff>
    </xdr:to>
    <xdr:sp macro="" textlink="">
      <xdr:nvSpPr>
        <xdr:cNvPr id="872" name="楕円 871">
          <a:extLst>
            <a:ext uri="{FF2B5EF4-FFF2-40B4-BE49-F238E27FC236}">
              <a16:creationId xmlns:a16="http://schemas.microsoft.com/office/drawing/2014/main" id="{9BB7E946-5235-4032-B7D3-17211C78BA5E}"/>
            </a:ext>
          </a:extLst>
        </xdr:cNvPr>
        <xdr:cNvSpPr/>
      </xdr:nvSpPr>
      <xdr:spPr>
        <a:xfrm>
          <a:off x="14541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162742</xdr:rowOff>
    </xdr:from>
    <xdr:to>
      <xdr:col>81</xdr:col>
      <xdr:colOff>50800</xdr:colOff>
      <xdr:row>108</xdr:row>
      <xdr:rowOff>166007</xdr:rowOff>
    </xdr:to>
    <xdr:cxnSp macro="">
      <xdr:nvCxnSpPr>
        <xdr:cNvPr id="873" name="直線コネクタ 872">
          <a:extLst>
            <a:ext uri="{FF2B5EF4-FFF2-40B4-BE49-F238E27FC236}">
              <a16:creationId xmlns:a16="http://schemas.microsoft.com/office/drawing/2014/main" id="{A62925C3-DE91-4DC4-B3AB-641204F6D20B}"/>
            </a:ext>
          </a:extLst>
        </xdr:cNvPr>
        <xdr:cNvCxnSpPr/>
      </xdr:nvCxnSpPr>
      <xdr:spPr>
        <a:xfrm>
          <a:off x="14592300" y="186793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107043</xdr:rowOff>
    </xdr:from>
    <xdr:to>
      <xdr:col>72</xdr:col>
      <xdr:colOff>38100</xdr:colOff>
      <xdr:row>109</xdr:row>
      <xdr:rowOff>37193</xdr:rowOff>
    </xdr:to>
    <xdr:sp macro="" textlink="">
      <xdr:nvSpPr>
        <xdr:cNvPr id="874" name="楕円 873">
          <a:extLst>
            <a:ext uri="{FF2B5EF4-FFF2-40B4-BE49-F238E27FC236}">
              <a16:creationId xmlns:a16="http://schemas.microsoft.com/office/drawing/2014/main" id="{19E768E2-D651-4BC6-81C7-DF8781A86E4F}"/>
            </a:ext>
          </a:extLst>
        </xdr:cNvPr>
        <xdr:cNvSpPr/>
      </xdr:nvSpPr>
      <xdr:spPr>
        <a:xfrm>
          <a:off x="1365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157843</xdr:rowOff>
    </xdr:from>
    <xdr:to>
      <xdr:col>76</xdr:col>
      <xdr:colOff>114300</xdr:colOff>
      <xdr:row>108</xdr:row>
      <xdr:rowOff>162742</xdr:rowOff>
    </xdr:to>
    <xdr:cxnSp macro="">
      <xdr:nvCxnSpPr>
        <xdr:cNvPr id="875" name="直線コネクタ 874">
          <a:extLst>
            <a:ext uri="{FF2B5EF4-FFF2-40B4-BE49-F238E27FC236}">
              <a16:creationId xmlns:a16="http://schemas.microsoft.com/office/drawing/2014/main" id="{3DD69D38-91C1-403F-B8E3-B266626044BB}"/>
            </a:ext>
          </a:extLst>
        </xdr:cNvPr>
        <xdr:cNvCxnSpPr/>
      </xdr:nvCxnSpPr>
      <xdr:spPr>
        <a:xfrm>
          <a:off x="13703300" y="1867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102144</xdr:rowOff>
    </xdr:from>
    <xdr:to>
      <xdr:col>67</xdr:col>
      <xdr:colOff>101600</xdr:colOff>
      <xdr:row>109</xdr:row>
      <xdr:rowOff>32294</xdr:rowOff>
    </xdr:to>
    <xdr:sp macro="" textlink="">
      <xdr:nvSpPr>
        <xdr:cNvPr id="876" name="楕円 875">
          <a:extLst>
            <a:ext uri="{FF2B5EF4-FFF2-40B4-BE49-F238E27FC236}">
              <a16:creationId xmlns:a16="http://schemas.microsoft.com/office/drawing/2014/main" id="{A0A344B8-F4D9-4DA5-AFA8-A2DBBDB5B7CB}"/>
            </a:ext>
          </a:extLst>
        </xdr:cNvPr>
        <xdr:cNvSpPr/>
      </xdr:nvSpPr>
      <xdr:spPr>
        <a:xfrm>
          <a:off x="12763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152944</xdr:rowOff>
    </xdr:from>
    <xdr:to>
      <xdr:col>71</xdr:col>
      <xdr:colOff>177800</xdr:colOff>
      <xdr:row>108</xdr:row>
      <xdr:rowOff>157843</xdr:rowOff>
    </xdr:to>
    <xdr:cxnSp macro="">
      <xdr:nvCxnSpPr>
        <xdr:cNvPr id="877" name="直線コネクタ 876">
          <a:extLst>
            <a:ext uri="{FF2B5EF4-FFF2-40B4-BE49-F238E27FC236}">
              <a16:creationId xmlns:a16="http://schemas.microsoft.com/office/drawing/2014/main" id="{E15B5B24-32B9-4049-8DD2-9ED5FE28C41E}"/>
            </a:ext>
          </a:extLst>
        </xdr:cNvPr>
        <xdr:cNvCxnSpPr/>
      </xdr:nvCxnSpPr>
      <xdr:spPr>
        <a:xfrm>
          <a:off x="12814300" y="186695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E531CD42-6FC6-45A6-9153-6B0AED192A8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ADE17825-E499-4CFA-9F47-82B746CD21CC}"/>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A21E2C54-3DB2-4762-8E24-21E61F1338FC}"/>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302C574D-A6C9-4B34-8A85-D59AE57AA835}"/>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36484</xdr:rowOff>
    </xdr:from>
    <xdr:ext cx="405111" cy="259045"/>
    <xdr:sp macro="" textlink="">
      <xdr:nvSpPr>
        <xdr:cNvPr id="882" name="n_1mainValue【庁舎】&#10;有形固定資産減価償却率">
          <a:extLst>
            <a:ext uri="{FF2B5EF4-FFF2-40B4-BE49-F238E27FC236}">
              <a16:creationId xmlns:a16="http://schemas.microsoft.com/office/drawing/2014/main" id="{E62B7ABA-A179-4997-A795-DBEE2C0B3D0B}"/>
            </a:ext>
          </a:extLst>
        </xdr:cNvPr>
        <xdr:cNvSpPr txBox="1"/>
      </xdr:nvSpPr>
      <xdr:spPr>
        <a:xfrm>
          <a:off x="152660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33219</xdr:rowOff>
    </xdr:from>
    <xdr:ext cx="405111" cy="259045"/>
    <xdr:sp macro="" textlink="">
      <xdr:nvSpPr>
        <xdr:cNvPr id="883" name="n_2mainValue【庁舎】&#10;有形固定資産減価償却率">
          <a:extLst>
            <a:ext uri="{FF2B5EF4-FFF2-40B4-BE49-F238E27FC236}">
              <a16:creationId xmlns:a16="http://schemas.microsoft.com/office/drawing/2014/main" id="{673907B1-AB07-4EFE-86E2-2BEE35BC6F75}"/>
            </a:ext>
          </a:extLst>
        </xdr:cNvPr>
        <xdr:cNvSpPr txBox="1"/>
      </xdr:nvSpPr>
      <xdr:spPr>
        <a:xfrm>
          <a:off x="143897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28320</xdr:rowOff>
    </xdr:from>
    <xdr:ext cx="405111" cy="259045"/>
    <xdr:sp macro="" textlink="">
      <xdr:nvSpPr>
        <xdr:cNvPr id="884" name="n_3mainValue【庁舎】&#10;有形固定資産減価償却率">
          <a:extLst>
            <a:ext uri="{FF2B5EF4-FFF2-40B4-BE49-F238E27FC236}">
              <a16:creationId xmlns:a16="http://schemas.microsoft.com/office/drawing/2014/main" id="{06D88FBD-E154-4442-8037-DECD19B1AE72}"/>
            </a:ext>
          </a:extLst>
        </xdr:cNvPr>
        <xdr:cNvSpPr txBox="1"/>
      </xdr:nvSpPr>
      <xdr:spPr>
        <a:xfrm>
          <a:off x="13500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23421</xdr:rowOff>
    </xdr:from>
    <xdr:ext cx="405111" cy="259045"/>
    <xdr:sp macro="" textlink="">
      <xdr:nvSpPr>
        <xdr:cNvPr id="885" name="n_4mainValue【庁舎】&#10;有形固定資産減価償却率">
          <a:extLst>
            <a:ext uri="{FF2B5EF4-FFF2-40B4-BE49-F238E27FC236}">
              <a16:creationId xmlns:a16="http://schemas.microsoft.com/office/drawing/2014/main" id="{8C2C670D-D7A3-4C9D-943D-2609A88D9DE0}"/>
            </a:ext>
          </a:extLst>
        </xdr:cNvPr>
        <xdr:cNvSpPr txBox="1"/>
      </xdr:nvSpPr>
      <xdr:spPr>
        <a:xfrm>
          <a:off x="12611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73406AB-3835-41BF-A140-13E54AABAB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5958B98A-33B1-4575-BADC-1F35E0FE5C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483ED70F-C649-4D8D-8A34-E10EA34CE7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B3296C60-4267-46FD-9633-33B1BDFD9B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D98FEAE0-39FB-4AA3-BFFB-CEDF2920DD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A2B76EF9-9E2E-40BD-B2C5-E540D717C3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1E43F1BD-B95E-4C00-A4FD-45801BEB24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1FC291E-D37F-4AC1-94EA-7BA805B49C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E3AF42EE-4D8B-4BF6-A332-A46A11035E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D4013139-74E3-4CA5-847F-17D2AF99FA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5C087A17-620B-458E-B280-59F61C289BC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FC72E422-E793-48B9-B3C4-08C56E9E518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3E682DF4-B9EE-4F54-8411-62D4A496871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B66EFAAB-B41B-44A2-8EB3-FCF1FFD69151}"/>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7CF6871D-78E0-41F6-86D9-FD481C5B3DC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93D12591-BC76-446A-8626-9584C273B20E}"/>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CDFFE9C9-9EA1-485B-9586-8F062403D4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C514B86E-FD09-4F4F-BD2F-C969D9E9AE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21F17233-C47A-4366-83E3-E876B99EF79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578501B2-0914-489F-A808-09612BD7229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66688F49-203B-454E-9ED1-CFA52D38D88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DDF60CB1-81C7-4725-91BD-A6B980B9449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F97C52B2-B8B2-4506-8351-56A7103CA61D}"/>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9D10209A-385B-4C5B-9B53-A89D4A013F9A}"/>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36023A24-0AA0-4D03-A476-07D2981BDE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B875E6A-6A30-465D-B8DB-235CDB1669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684D1292-F808-47FC-894D-2BB5B168A5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9095F63E-B2FE-4752-AB35-036A614F5A5D}"/>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167835D7-4CB1-44FF-9832-64AF7BF941B7}"/>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14BC3C77-F697-4406-830D-F0DD9AF31694}"/>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135DDF46-6BB8-4DD4-8E77-60D3FE3812ED}"/>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30D21DA1-F0BC-4DCD-BC75-076BD9E2CFDA}"/>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6B59B9C6-0F4B-42DB-ACF4-8F90690353DF}"/>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C7AB08A2-19CC-41AD-A8BC-63501DC606AE}"/>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710D51B8-02AC-4A51-9592-B0B79CC29D0B}"/>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64F325CF-A185-4976-9AC6-52879109355D}"/>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5C21DB02-2DC8-4135-87EF-DBE4A5F2E41A}"/>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2B98F3C6-9FDF-4249-A77D-00A8422027A2}"/>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7EC0B0EC-2B2B-4885-BC45-FC54314932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83841A44-6E99-4CC5-AFCC-72EF2EE99E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87F2606-2D8B-4A18-8933-027774A6DA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D24BA59F-5685-40B1-8D56-B634E06D151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6B4307E-6C0F-46F1-B4BA-93AC80F8BD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929" name="楕円 928">
          <a:extLst>
            <a:ext uri="{FF2B5EF4-FFF2-40B4-BE49-F238E27FC236}">
              <a16:creationId xmlns:a16="http://schemas.microsoft.com/office/drawing/2014/main" id="{830C84EC-33A7-45D9-B8B4-636B0FF7D886}"/>
            </a:ext>
          </a:extLst>
        </xdr:cNvPr>
        <xdr:cNvSpPr/>
      </xdr:nvSpPr>
      <xdr:spPr>
        <a:xfrm>
          <a:off x="22110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3191</xdr:rowOff>
    </xdr:from>
    <xdr:ext cx="469744" cy="259045"/>
    <xdr:sp macro="" textlink="">
      <xdr:nvSpPr>
        <xdr:cNvPr id="930" name="【庁舎】&#10;一人当たり面積該当値テキスト">
          <a:extLst>
            <a:ext uri="{FF2B5EF4-FFF2-40B4-BE49-F238E27FC236}">
              <a16:creationId xmlns:a16="http://schemas.microsoft.com/office/drawing/2014/main" id="{579E5E77-30ED-471B-AD01-B33DF022847F}"/>
            </a:ext>
          </a:extLst>
        </xdr:cNvPr>
        <xdr:cNvSpPr txBox="1"/>
      </xdr:nvSpPr>
      <xdr:spPr>
        <a:xfrm>
          <a:off x="22199600" y="18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91123</xdr:rowOff>
    </xdr:from>
    <xdr:to>
      <xdr:col>112</xdr:col>
      <xdr:colOff>38100</xdr:colOff>
      <xdr:row>108</xdr:row>
      <xdr:rowOff>21273</xdr:rowOff>
    </xdr:to>
    <xdr:sp macro="" textlink="">
      <xdr:nvSpPr>
        <xdr:cNvPr id="931" name="楕円 930">
          <a:extLst>
            <a:ext uri="{FF2B5EF4-FFF2-40B4-BE49-F238E27FC236}">
              <a16:creationId xmlns:a16="http://schemas.microsoft.com/office/drawing/2014/main" id="{F4784984-5ED7-43D9-BFE8-8C84328DE4B4}"/>
            </a:ext>
          </a:extLst>
        </xdr:cNvPr>
        <xdr:cNvSpPr/>
      </xdr:nvSpPr>
      <xdr:spPr>
        <a:xfrm>
          <a:off x="21272500" y="18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107</xdr:row>
      <xdr:rowOff>141923</xdr:rowOff>
    </xdr:to>
    <xdr:cxnSp macro="">
      <xdr:nvCxnSpPr>
        <xdr:cNvPr id="932" name="直線コネクタ 931">
          <a:extLst>
            <a:ext uri="{FF2B5EF4-FFF2-40B4-BE49-F238E27FC236}">
              <a16:creationId xmlns:a16="http://schemas.microsoft.com/office/drawing/2014/main" id="{854DED4C-CFDE-45DD-A5A8-29B7A8BAB253}"/>
            </a:ext>
          </a:extLst>
        </xdr:cNvPr>
        <xdr:cNvCxnSpPr/>
      </xdr:nvCxnSpPr>
      <xdr:spPr>
        <a:xfrm flipV="1">
          <a:off x="21323300" y="1848421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933" name="楕円 932">
          <a:extLst>
            <a:ext uri="{FF2B5EF4-FFF2-40B4-BE49-F238E27FC236}">
              <a16:creationId xmlns:a16="http://schemas.microsoft.com/office/drawing/2014/main" id="{9D321526-5B64-46FA-B12A-C98AAE876069}"/>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141923</xdr:rowOff>
    </xdr:from>
    <xdr:to>
      <xdr:col>111</xdr:col>
      <xdr:colOff>177800</xdr:colOff>
      <xdr:row>107</xdr:row>
      <xdr:rowOff>144780</xdr:rowOff>
    </xdr:to>
    <xdr:cxnSp macro="">
      <xdr:nvCxnSpPr>
        <xdr:cNvPr id="934" name="直線コネクタ 933">
          <a:extLst>
            <a:ext uri="{FF2B5EF4-FFF2-40B4-BE49-F238E27FC236}">
              <a16:creationId xmlns:a16="http://schemas.microsoft.com/office/drawing/2014/main" id="{A4D31413-F07F-43BD-B964-EA3B63F7D040}"/>
            </a:ext>
          </a:extLst>
        </xdr:cNvPr>
        <xdr:cNvCxnSpPr/>
      </xdr:nvCxnSpPr>
      <xdr:spPr>
        <a:xfrm flipV="1">
          <a:off x="20434300" y="184870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96838</xdr:rowOff>
    </xdr:from>
    <xdr:to>
      <xdr:col>102</xdr:col>
      <xdr:colOff>165100</xdr:colOff>
      <xdr:row>108</xdr:row>
      <xdr:rowOff>26988</xdr:rowOff>
    </xdr:to>
    <xdr:sp macro="" textlink="">
      <xdr:nvSpPr>
        <xdr:cNvPr id="935" name="楕円 934">
          <a:extLst>
            <a:ext uri="{FF2B5EF4-FFF2-40B4-BE49-F238E27FC236}">
              <a16:creationId xmlns:a16="http://schemas.microsoft.com/office/drawing/2014/main" id="{D9D48173-F1F7-4F94-86CB-749B6258314E}"/>
            </a:ext>
          </a:extLst>
        </xdr:cNvPr>
        <xdr:cNvSpPr/>
      </xdr:nvSpPr>
      <xdr:spPr>
        <a:xfrm>
          <a:off x="19494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147638</xdr:rowOff>
    </xdr:to>
    <xdr:cxnSp macro="">
      <xdr:nvCxnSpPr>
        <xdr:cNvPr id="936" name="直線コネクタ 935">
          <a:extLst>
            <a:ext uri="{FF2B5EF4-FFF2-40B4-BE49-F238E27FC236}">
              <a16:creationId xmlns:a16="http://schemas.microsoft.com/office/drawing/2014/main" id="{33CD7E61-76FE-479B-80A2-ECA73891EADB}"/>
            </a:ext>
          </a:extLst>
        </xdr:cNvPr>
        <xdr:cNvCxnSpPr/>
      </xdr:nvCxnSpPr>
      <xdr:spPr>
        <a:xfrm flipV="1">
          <a:off x="19545300" y="184899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99695</xdr:rowOff>
    </xdr:from>
    <xdr:to>
      <xdr:col>98</xdr:col>
      <xdr:colOff>38100</xdr:colOff>
      <xdr:row>108</xdr:row>
      <xdr:rowOff>29845</xdr:rowOff>
    </xdr:to>
    <xdr:sp macro="" textlink="">
      <xdr:nvSpPr>
        <xdr:cNvPr id="937" name="楕円 936">
          <a:extLst>
            <a:ext uri="{FF2B5EF4-FFF2-40B4-BE49-F238E27FC236}">
              <a16:creationId xmlns:a16="http://schemas.microsoft.com/office/drawing/2014/main" id="{3E1F0A48-32C2-409B-A2C8-B1B25BF2502E}"/>
            </a:ext>
          </a:extLst>
        </xdr:cNvPr>
        <xdr:cNvSpPr/>
      </xdr:nvSpPr>
      <xdr:spPr>
        <a:xfrm>
          <a:off x="18605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147638</xdr:rowOff>
    </xdr:from>
    <xdr:to>
      <xdr:col>102</xdr:col>
      <xdr:colOff>114300</xdr:colOff>
      <xdr:row>107</xdr:row>
      <xdr:rowOff>150495</xdr:rowOff>
    </xdr:to>
    <xdr:cxnSp macro="">
      <xdr:nvCxnSpPr>
        <xdr:cNvPr id="938" name="直線コネクタ 937">
          <a:extLst>
            <a:ext uri="{FF2B5EF4-FFF2-40B4-BE49-F238E27FC236}">
              <a16:creationId xmlns:a16="http://schemas.microsoft.com/office/drawing/2014/main" id="{BCB8B90B-F1E8-47B5-B19F-EC95F3C50C08}"/>
            </a:ext>
          </a:extLst>
        </xdr:cNvPr>
        <xdr:cNvCxnSpPr/>
      </xdr:nvCxnSpPr>
      <xdr:spPr>
        <a:xfrm flipV="1">
          <a:off x="18656300" y="184927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E320A2CE-473F-4493-919E-0606F2727882}"/>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52C63418-61C4-46E1-8266-0E0984622C5E}"/>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AB4FF112-7FCE-465C-BDEB-1CADCD789715}"/>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41A2BE87-A4AB-412C-9D0F-B25B541AA742}"/>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12400</xdr:rowOff>
    </xdr:from>
    <xdr:ext cx="469744" cy="259045"/>
    <xdr:sp macro="" textlink="">
      <xdr:nvSpPr>
        <xdr:cNvPr id="943" name="n_1mainValue【庁舎】&#10;一人当たり面積">
          <a:extLst>
            <a:ext uri="{FF2B5EF4-FFF2-40B4-BE49-F238E27FC236}">
              <a16:creationId xmlns:a16="http://schemas.microsoft.com/office/drawing/2014/main" id="{464A745F-06B0-4D4E-9542-467C212733D3}"/>
            </a:ext>
          </a:extLst>
        </xdr:cNvPr>
        <xdr:cNvSpPr txBox="1"/>
      </xdr:nvSpPr>
      <xdr:spPr>
        <a:xfrm>
          <a:off x="21075727" y="1852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944" name="n_2mainValue【庁舎】&#10;一人当たり面積">
          <a:extLst>
            <a:ext uri="{FF2B5EF4-FFF2-40B4-BE49-F238E27FC236}">
              <a16:creationId xmlns:a16="http://schemas.microsoft.com/office/drawing/2014/main" id="{3FDD9963-28F6-4D5B-8EFD-55A205DE1E3A}"/>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18115</xdr:rowOff>
    </xdr:from>
    <xdr:ext cx="469744" cy="259045"/>
    <xdr:sp macro="" textlink="">
      <xdr:nvSpPr>
        <xdr:cNvPr id="945" name="n_3mainValue【庁舎】&#10;一人当たり面積">
          <a:extLst>
            <a:ext uri="{FF2B5EF4-FFF2-40B4-BE49-F238E27FC236}">
              <a16:creationId xmlns:a16="http://schemas.microsoft.com/office/drawing/2014/main" id="{8F53C742-FF2A-4C74-8E93-31DB8BEE92A4}"/>
            </a:ext>
          </a:extLst>
        </xdr:cNvPr>
        <xdr:cNvSpPr txBox="1"/>
      </xdr:nvSpPr>
      <xdr:spPr>
        <a:xfrm>
          <a:off x="193104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20972</xdr:rowOff>
    </xdr:from>
    <xdr:ext cx="469744" cy="259045"/>
    <xdr:sp macro="" textlink="">
      <xdr:nvSpPr>
        <xdr:cNvPr id="946" name="n_4mainValue【庁舎】&#10;一人当たり面積">
          <a:extLst>
            <a:ext uri="{FF2B5EF4-FFF2-40B4-BE49-F238E27FC236}">
              <a16:creationId xmlns:a16="http://schemas.microsoft.com/office/drawing/2014/main" id="{D8D4A6E1-901B-48A0-9594-3CA4E3CF95FF}"/>
            </a:ext>
          </a:extLst>
        </xdr:cNvPr>
        <xdr:cNvSpPr txBox="1"/>
      </xdr:nvSpPr>
      <xdr:spPr>
        <a:xfrm>
          <a:off x="18421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91C414A9-5BD3-49B5-A6DD-9ADFD7836A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96D7AEF1-3B6D-4A54-B41A-3DEC87CBD5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C931F884-C985-4872-9E40-39BD715FEE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類似団体平均の値に比較的近く、６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％程度の減価償却率となっている施設である「図書館」「体育館・プール」「市民会館」「一般廃棄物処理施設」については、個々の施設の状況に応じた適正規模等を勘案した施設整備を進める必要がある。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「消防施設」については、前年度より３％悪化しているものの、平成３０年度に１施設の更新を行ったことにより、類似団体平均値より低い値を維持している。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また、類似団体平均の値に比べ、大きく減価償却が進んでいる施設である「福祉施設」については、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令和３年３月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総合福祉会館の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３年度に空調設備改修工事を行うなど、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同じく、類似団体に比べ、減価償却が進んでいる施設である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、令和３年３月に個別施設計画を策定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３年度に外壁と屋根の改修工事を行ったため、令和３年度より改善される見込みである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「庁舎」については、令和３年７月に新庁舎の建替えが完了したため、令和３年度より改善される。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人口の減少や高齢化の進展により伸び悩んでいた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収入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は、景気の緩やかな回復基調の影響もあり、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若干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年度については新型コロナウイルス禍における企業業績の落ち込み等により減少している。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と横ばいの傾向が続いており、類似団体平均を下回っている。そのため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地域手当等の職員手当や報酬の減額措置の継続による人件費の抑制及び地方税の徴収強化（</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年間で徴収率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ポイントの向上）等の取組みによる歳入の確保により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年度は扶助費で国庫負担金等の申請誤りによる比率の上昇要因があった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。当該上昇要因を除いた場合の比率は、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億円増加したことにより、類似団体同様、やや改善していたと考えられる。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、近年の職員補充による人件費の増加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により比率が上昇する要因が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和高田市財政健全化プログラム（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）」に基づく普通建設事業費の縮減の効果により、公債費は当面減少傾向ではあるが、職員手当の減額による人件費の抑制の継続及び歳入確保の取組により比率の改善を図る。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65</xdr:row>
      <xdr:rowOff>69004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282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076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65</xdr:row>
      <xdr:rowOff>4656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076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年度は類似団体平均とほぼ同水準の数値となっていたが、平成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は中学校給食の開始による施設運営経費及び調理業務の委託経費による物件費の増加が影響し、数値が上昇している。また、令和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年度は会計年度任用制度の導入により、類似団体同様、大幅な人件費の増加となって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おり、数値急増の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管理については、可能な部分において、指定管理者制度の導入等による委託化を進めているところであり、その他の業務についても外部委託によるコスト削減を図っており、今後も経費の抑制を図っていく方針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59725</xdr:rowOff>
    </xdr:from>
    <xdr:to>
      <xdr:col>23</xdr:col>
      <xdr:colOff>133350</xdr:colOff>
      <xdr:row>83</xdr:row>
      <xdr:rowOff>109444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8625"/>
          <a:ext cx="838200" cy="2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155666</xdr:rowOff>
    </xdr:from>
    <xdr:to>
      <xdr:col>19</xdr:col>
      <xdr:colOff>133350</xdr:colOff>
      <xdr:row>82</xdr:row>
      <xdr:rowOff>59725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3116"/>
          <a:ext cx="889000" cy="7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99771</xdr:rowOff>
    </xdr:from>
    <xdr:to>
      <xdr:col>15</xdr:col>
      <xdr:colOff>82550</xdr:colOff>
      <xdr:row>81</xdr:row>
      <xdr:rowOff>155666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7221"/>
          <a:ext cx="889000" cy="5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162652</xdr:rowOff>
    </xdr:from>
    <xdr:to>
      <xdr:col>11</xdr:col>
      <xdr:colOff>31750</xdr:colOff>
      <xdr:row>81</xdr:row>
      <xdr:rowOff>99771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8652"/>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58644</xdr:rowOff>
    </xdr:from>
    <xdr:to>
      <xdr:col>23</xdr:col>
      <xdr:colOff>184150</xdr:colOff>
      <xdr:row>83</xdr:row>
      <xdr:rowOff>160244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30721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6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8925</xdr:rowOff>
    </xdr:from>
    <xdr:to>
      <xdr:col>19</xdr:col>
      <xdr:colOff>184150</xdr:colOff>
      <xdr:row>82</xdr:row>
      <xdr:rowOff>110525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104866</xdr:rowOff>
    </xdr:from>
    <xdr:to>
      <xdr:col>15</xdr:col>
      <xdr:colOff>133350</xdr:colOff>
      <xdr:row>82</xdr:row>
      <xdr:rowOff>35016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19793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7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48971</xdr:rowOff>
    </xdr:from>
    <xdr:to>
      <xdr:col>11</xdr:col>
      <xdr:colOff>82550</xdr:colOff>
      <xdr:row>81</xdr:row>
      <xdr:rowOff>150571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135348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2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111852</xdr:rowOff>
    </xdr:from>
    <xdr:to>
      <xdr:col>7</xdr:col>
      <xdr:colOff>31750</xdr:colOff>
      <xdr:row>81</xdr:row>
      <xdr:rowOff>42002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52179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9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本市の行政職給料表は、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級までの給料表を適用していることが主な要因となり、平成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年度以降は、国との比較で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ポイント程度低い水準で推移している。類似団体と比較しても低い水準で推移していることについても、同様の要因である。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135164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保育所、こども園、高等学校及びごみ処理施設等の施設運営を直営で行っていることにより、職員数が類似団体平均と比較して多くなる基礎的な要因があり、「大和高田市財政健全化プログラム（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）」に基づき、退職者の補充を最低限とすることを原則として定員管理に取り組んだ結果、平成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年度に類似団体平均とほぼ同程度の数値となった。平成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退職者等の補充や人口減少の影響もあり、類似団体平均を上回る数値となっている。公共施設の管理については、可能な部分において、指定管理者制度の導入等による委託化を進めているところであり、その他の業務についても外部委託を行うことにより、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122344</xdr:rowOff>
    </xdr:from>
    <xdr:to>
      <xdr:col>81</xdr:col>
      <xdr:colOff>44450</xdr:colOff>
      <xdr:row>64</xdr:row>
      <xdr:rowOff>35348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23694"/>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122344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167111</xdr:rowOff>
    </xdr:from>
    <xdr:to>
      <xdr:col>72</xdr:col>
      <xdr:colOff>203200</xdr:colOff>
      <xdr:row>63</xdr:row>
      <xdr:rowOff>49954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9701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167111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22610"/>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155998</xdr:rowOff>
    </xdr:from>
    <xdr:to>
      <xdr:col>81</xdr:col>
      <xdr:colOff>95250</xdr:colOff>
      <xdr:row>64</xdr:row>
      <xdr:rowOff>86148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128075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71544</xdr:rowOff>
    </xdr:from>
    <xdr:to>
      <xdr:col>77</xdr:col>
      <xdr:colOff>95250</xdr:colOff>
      <xdr:row>64</xdr:row>
      <xdr:rowOff>1694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157921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116311</xdr:rowOff>
    </xdr:from>
    <xdr:to>
      <xdr:col>68</xdr:col>
      <xdr:colOff>203200</xdr:colOff>
      <xdr:row>63</xdr:row>
      <xdr:rowOff>46461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31238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年度以降に普通建設事業費の抑制を続けたことにより、元利償還金の減少傾向が続いて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比率は改善している。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年度に発行した退職手当債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年度以降に順次償還を終えているため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当面は元利償還金の減少を見込んでいる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504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162137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1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63077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年度以降に普通建設事業費の抑制を続けたことによ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減少により、将来負担額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令和元年度は新庁舎建設事業が本格的に始まったことにより将来負担比率がやや増加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年度から当面は減少するものの、今後、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大規模な普通建設事業にかかる起債を予定して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比率は増加していくと考えられる。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149376</xdr:rowOff>
    </xdr:from>
    <xdr:to>
      <xdr:col>81</xdr:col>
      <xdr:colOff>44450</xdr:colOff>
      <xdr:row>16</xdr:row>
      <xdr:rowOff>72148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21126"/>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29633</xdr:rowOff>
    </xdr:from>
    <xdr:to>
      <xdr:col>77</xdr:col>
      <xdr:colOff>44450</xdr:colOff>
      <xdr:row>16</xdr:row>
      <xdr:rowOff>72148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77283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29633</xdr:rowOff>
    </xdr:from>
    <xdr:to>
      <xdr:col>72</xdr:col>
      <xdr:colOff>203200</xdr:colOff>
      <xdr:row>16</xdr:row>
      <xdr:rowOff>169817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72833"/>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169817</xdr:rowOff>
    </xdr:from>
    <xdr:to>
      <xdr:col>68</xdr:col>
      <xdr:colOff>152400</xdr:colOff>
      <xdr:row>17</xdr:row>
      <xdr:rowOff>9858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1301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70653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4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21348</xdr:rowOff>
    </xdr:from>
    <xdr:to>
      <xdr:col>77</xdr:col>
      <xdr:colOff>95250</xdr:colOff>
      <xdr:row>16</xdr:row>
      <xdr:rowOff>122948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107725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5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150283</xdr:rowOff>
    </xdr:from>
    <xdr:to>
      <xdr:col>73</xdr:col>
      <xdr:colOff>44450</xdr:colOff>
      <xdr:row>16</xdr:row>
      <xdr:rowOff>80433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65210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119017</xdr:rowOff>
    </xdr:from>
    <xdr:to>
      <xdr:col>68</xdr:col>
      <xdr:colOff>203200</xdr:colOff>
      <xdr:row>17</xdr:row>
      <xdr:rowOff>49167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33944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4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130508</xdr:rowOff>
    </xdr:from>
    <xdr:to>
      <xdr:col>64</xdr:col>
      <xdr:colOff>152400</xdr:colOff>
      <xdr:row>17</xdr:row>
      <xdr:rowOff>60658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45435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人件費に係る経常収支比率は、平成</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職員補充（再任用含む。）によ</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増加により、類似団体平均を上回る状況となっている。</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とりわけ令和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会計年度任用制度の導入や</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退職者増による人件費の増加により</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ポイントの急増となっている。</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本市は、類似団体と比較して、ラスパイレス指数が低く、職員数（人口千人当たり職員数）が多いという状況であるが、保育所、こども園、高等学校及びごみ処理施設等の施設運営を直営で行っているなどの職員数が類似団体と比較して多くなる要因があり、行政サービスの提供方法の差異であると言える。公共施設の管理については、可能な部分については、指定管理者制度の導入等による委託化を進めているところであり、その他の業務についても外部委託を行うことにより、人件費の抑制に努める。</a:t>
          </a:r>
          <a:endParaRPr lang="ja-JP" altLang="ja-JP" sz="950">
            <a:effectLst/>
            <a:latin typeface="ＭＳ ゴシック" panose="020B0609070205080204" pitchFamily="49" charset="-128"/>
            <a:ea typeface="ＭＳ ゴシック" panose="020B0609070205080204" pitchFamily="49" charset="-128"/>
          </a:endParaRPr>
        </a:p>
        <a:p>
          <a:endParaRPr kumimoji="1" lang="ja-JP" altLang="en-US" sz="9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物件費に係る経常収支比率は、中学校給食の開始による施設運営経費及び調理業務の委託経費の増加による比率の上昇要因はあるものの、平成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物件費のマイナスシーリング等、内部管理経費の見直しに努めたこと、また、し尿処理業務や消防業務等を一部事務組合で行っており、その業務に関係する物件費が補助費等に計上されていることなどの影響により、類似団体平均より低い比率で推移し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年度については、会計年度任用制度の導入に伴い、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非常勤職員に</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る費用が物件費から人件費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たこと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455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91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令和元年度までは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類似団体平均を少し下回る水準で推移してい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た。しかしながら、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障害者自立支援</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給付費等負担金に係る国庫負担金及び県負担金の交付申請で、本来申請すべき額よりも過少に申請する事務誤りがあった影響で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類似団体を上回る結果となっている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今後、更に高齢化の進展が想定されるため、比率への影響に関しては留意が必要な項目である。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57</xdr:row>
      <xdr:rowOff>48078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57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年度以降は、類似団体と比較してほぼ同水準で推移していたが、平成</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年度から下水道事業の法適用企業への移行により繰出金が補助費等として計上され、比率が大きく下がる要因となった。それ以降は、高齢化の進展等の影響で後期高齢者医療</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保険関係の</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繰出金が増額したことにより比率が上昇している。</a:t>
          </a:r>
          <a:endParaRPr lang="ja-JP" altLang="ja-JP" sz="1000" baseline="0">
            <a:effectLst/>
            <a:latin typeface="ＭＳ ゴシック" panose="020B0609070205080204" pitchFamily="49" charset="-128"/>
            <a:ea typeface="ＭＳ ゴシック" panose="020B0609070205080204" pitchFamily="49"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25400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58</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29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補助費等にかかる経常収支比率が類似団体平均を上回っている要因として、市立の病院事業に対する補助金及びし尿処理業務、消防業務等を一部事務組合で行っていることが挙げられる。また、平成</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年度から下水道事業が公営企業法適用企業へ移行したため、下水道事業会計への繰出金が補助費等として計上されることとなり、比率が上昇する要因となっている。令和元年度</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は、下水道事業への繰出基準の見直しにより、比率が改善している。業務を一部事務組合で実施することは、広域化による業務の効率化及び経費の削減につながるものであり、比率の上昇については留意を要するが、広域化等の推進により経費の縮減に努めるものである。</a:t>
          </a:r>
          <a:endParaRPr lang="ja-JP" altLang="ja-JP" sz="1000" baseline="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77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年度に発行した退職手当債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年度以降に順次償還が終わるため、類似団体平均とほぼ同水準で推移している。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しかしながら、令和元年度から令和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にかかる起債</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をはじめ</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ごみ中継施設の建設やリサイクル施設の建設等、大規模な普通建設事業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にかかる起債</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を予定しており、公債費の償還が続々と開始される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年度頃</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上昇していくと見込んでいる。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74422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120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年度の比率の</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人件費や扶助費等</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増加が</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考えられる。今後も経費全般の節減により、数値の改善に努める。</a:t>
          </a:r>
          <a:endParaRPr lang="ja-JP" altLang="ja-JP" sz="1000" baseline="0">
            <a:effectLst/>
            <a:latin typeface="ＭＳ ゴシック" panose="020B0609070205080204" pitchFamily="49" charset="-128"/>
            <a:ea typeface="ＭＳ ゴシック" panose="020B0609070205080204" pitchFamily="49"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628115"/>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503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503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110507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70364</xdr:rowOff>
    </xdr:from>
    <xdr:to>
      <xdr:col>29</xdr:col>
      <xdr:colOff>127000</xdr:colOff>
      <xdr:row>14</xdr:row>
      <xdr:rowOff>152336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8289"/>
          <a:ext cx="647700" cy="8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152336</xdr:rowOff>
    </xdr:from>
    <xdr:to>
      <xdr:col>26</xdr:col>
      <xdr:colOff>50800</xdr:colOff>
      <xdr:row>15</xdr:row>
      <xdr:rowOff>47295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0261"/>
          <a:ext cx="698500" cy="66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47295</xdr:rowOff>
    </xdr:from>
    <xdr:to>
      <xdr:col>22</xdr:col>
      <xdr:colOff>114300</xdr:colOff>
      <xdr:row>15</xdr:row>
      <xdr:rowOff>107264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6670"/>
          <a:ext cx="6985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107264</xdr:rowOff>
    </xdr:from>
    <xdr:to>
      <xdr:col>18</xdr:col>
      <xdr:colOff>177800</xdr:colOff>
      <xdr:row>15</xdr:row>
      <xdr:rowOff>121476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6639"/>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19564</xdr:rowOff>
    </xdr:from>
    <xdr:to>
      <xdr:col>29</xdr:col>
      <xdr:colOff>177800</xdr:colOff>
      <xdr:row>14</xdr:row>
      <xdr:rowOff>121164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36091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1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101536</xdr:rowOff>
    </xdr:from>
    <xdr:to>
      <xdr:col>26</xdr:col>
      <xdr:colOff>101600</xdr:colOff>
      <xdr:row>15</xdr:row>
      <xdr:rowOff>31686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41863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167945</xdr:rowOff>
    </xdr:from>
    <xdr:to>
      <xdr:col>22</xdr:col>
      <xdr:colOff>165100</xdr:colOff>
      <xdr:row>15</xdr:row>
      <xdr:rowOff>98095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108272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56464</xdr:rowOff>
    </xdr:from>
    <xdr:to>
      <xdr:col>19</xdr:col>
      <xdr:colOff>38100</xdr:colOff>
      <xdr:row>15</xdr:row>
      <xdr:rowOff>158064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168241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70676</xdr:rowOff>
    </xdr:from>
    <xdr:to>
      <xdr:col>15</xdr:col>
      <xdr:colOff>101600</xdr:colOff>
      <xdr:row>16</xdr:row>
      <xdr:rowOff>826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98915</xdr:rowOff>
    </xdr:from>
    <xdr:to>
      <xdr:col>29</xdr:col>
      <xdr:colOff>127000</xdr:colOff>
      <xdr:row>35</xdr:row>
      <xdr:rowOff>189179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09265"/>
          <a:ext cx="647700" cy="9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98915</xdr:rowOff>
    </xdr:from>
    <xdr:to>
      <xdr:col>26</xdr:col>
      <xdr:colOff>50800</xdr:colOff>
      <xdr:row>35</xdr:row>
      <xdr:rowOff>99633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9265"/>
          <a:ext cx="6985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99633</xdr:rowOff>
    </xdr:from>
    <xdr:to>
      <xdr:col>22</xdr:col>
      <xdr:colOff>114300</xdr:colOff>
      <xdr:row>35</xdr:row>
      <xdr:rowOff>143394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09983"/>
          <a:ext cx="6985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72397</xdr:rowOff>
    </xdr:from>
    <xdr:to>
      <xdr:col>18</xdr:col>
      <xdr:colOff>177800</xdr:colOff>
      <xdr:row>35</xdr:row>
      <xdr:rowOff>143394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82747"/>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138379</xdr:rowOff>
    </xdr:from>
    <xdr:to>
      <xdr:col>29</xdr:col>
      <xdr:colOff>177800</xdr:colOff>
      <xdr:row>35</xdr:row>
      <xdr:rowOff>239979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326356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48115</xdr:rowOff>
    </xdr:from>
    <xdr:to>
      <xdr:col>26</xdr:col>
      <xdr:colOff>101600</xdr:colOff>
      <xdr:row>35</xdr:row>
      <xdr:rowOff>149715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159892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48833</xdr:rowOff>
    </xdr:from>
    <xdr:to>
      <xdr:col>22</xdr:col>
      <xdr:colOff>165100</xdr:colOff>
      <xdr:row>35</xdr:row>
      <xdr:rowOff>150433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160610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2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92594</xdr:rowOff>
    </xdr:from>
    <xdr:to>
      <xdr:col>19</xdr:col>
      <xdr:colOff>38100</xdr:colOff>
      <xdr:row>35</xdr:row>
      <xdr:rowOff>194194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204371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21597</xdr:rowOff>
    </xdr:from>
    <xdr:to>
      <xdr:col>15</xdr:col>
      <xdr:colOff>101600</xdr:colOff>
      <xdr:row>35</xdr:row>
      <xdr:rowOff>123197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133374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0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84341</xdr:rowOff>
    </xdr:from>
    <xdr:to>
      <xdr:col>24</xdr:col>
      <xdr:colOff>63500</xdr:colOff>
      <xdr:row>36</xdr:row>
      <xdr:rowOff>21799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3641"/>
          <a:ext cx="838200" cy="28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21799</xdr:rowOff>
    </xdr:from>
    <xdr:to>
      <xdr:col>19</xdr:col>
      <xdr:colOff>177800</xdr:colOff>
      <xdr:row>36</xdr:row>
      <xdr:rowOff>31572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3999"/>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31572</xdr:rowOff>
    </xdr:from>
    <xdr:to>
      <xdr:col>15</xdr:col>
      <xdr:colOff>50800</xdr:colOff>
      <xdr:row>36</xdr:row>
      <xdr:rowOff>114383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3772"/>
          <a:ext cx="88900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93085</xdr:rowOff>
    </xdr:from>
    <xdr:to>
      <xdr:col>10</xdr:col>
      <xdr:colOff>114300</xdr:colOff>
      <xdr:row>36</xdr:row>
      <xdr:rowOff>114383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6528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33541</xdr:rowOff>
    </xdr:from>
    <xdr:to>
      <xdr:col>24</xdr:col>
      <xdr:colOff>114300</xdr:colOff>
      <xdr:row>34</xdr:row>
      <xdr:rowOff>135141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142449</xdr:rowOff>
    </xdr:from>
    <xdr:to>
      <xdr:col>20</xdr:col>
      <xdr:colOff>38100</xdr:colOff>
      <xdr:row>36</xdr:row>
      <xdr:rowOff>72599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89126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152222</xdr:rowOff>
    </xdr:from>
    <xdr:to>
      <xdr:col>15</xdr:col>
      <xdr:colOff>101600</xdr:colOff>
      <xdr:row>36</xdr:row>
      <xdr:rowOff>82372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98899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63583</xdr:rowOff>
    </xdr:from>
    <xdr:to>
      <xdr:col>10</xdr:col>
      <xdr:colOff>165100</xdr:colOff>
      <xdr:row>36</xdr:row>
      <xdr:rowOff>165183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42285</xdr:rowOff>
    </xdr:from>
    <xdr:to>
      <xdr:col>6</xdr:col>
      <xdr:colOff>38100</xdr:colOff>
      <xdr:row>36</xdr:row>
      <xdr:rowOff>143885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160412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143495</xdr:rowOff>
    </xdr:from>
    <xdr:to>
      <xdr:col>24</xdr:col>
      <xdr:colOff>63500</xdr:colOff>
      <xdr:row>56</xdr:row>
      <xdr:rowOff>163657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4695"/>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143495</xdr:rowOff>
    </xdr:from>
    <xdr:to>
      <xdr:col>19</xdr:col>
      <xdr:colOff>177800</xdr:colOff>
      <xdr:row>57</xdr:row>
      <xdr:rowOff>8644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4695"/>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8644</xdr:rowOff>
    </xdr:from>
    <xdr:to>
      <xdr:col>15</xdr:col>
      <xdr:colOff>50800</xdr:colOff>
      <xdr:row>57</xdr:row>
      <xdr:rowOff>19731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8129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19731</xdr:rowOff>
    </xdr:from>
    <xdr:to>
      <xdr:col>10</xdr:col>
      <xdr:colOff>114300</xdr:colOff>
      <xdr:row>57</xdr:row>
      <xdr:rowOff>133093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2381"/>
          <a:ext cx="889000" cy="1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112857</xdr:rowOff>
    </xdr:from>
    <xdr:to>
      <xdr:col>24</xdr:col>
      <xdr:colOff>114300</xdr:colOff>
      <xdr:row>57</xdr:row>
      <xdr:rowOff>43007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91284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92695</xdr:rowOff>
    </xdr:from>
    <xdr:to>
      <xdr:col>20</xdr:col>
      <xdr:colOff>38100</xdr:colOff>
      <xdr:row>57</xdr:row>
      <xdr:rowOff>22845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39372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129294</xdr:rowOff>
    </xdr:from>
    <xdr:to>
      <xdr:col>15</xdr:col>
      <xdr:colOff>101600</xdr:colOff>
      <xdr:row>57</xdr:row>
      <xdr:rowOff>59444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75971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0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140381</xdr:rowOff>
    </xdr:from>
    <xdr:to>
      <xdr:col>10</xdr:col>
      <xdr:colOff>165100</xdr:colOff>
      <xdr:row>57</xdr:row>
      <xdr:rowOff>70531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82293</xdr:rowOff>
    </xdr:from>
    <xdr:to>
      <xdr:col>6</xdr:col>
      <xdr:colOff>38100</xdr:colOff>
      <xdr:row>58</xdr:row>
      <xdr:rowOff>12443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71760</xdr:rowOff>
    </xdr:from>
    <xdr:to>
      <xdr:col>24</xdr:col>
      <xdr:colOff>63500</xdr:colOff>
      <xdr:row>78</xdr:row>
      <xdr:rowOff>79442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4860"/>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79442</xdr:rowOff>
    </xdr:from>
    <xdr:to>
      <xdr:col>19</xdr:col>
      <xdr:colOff>177800</xdr:colOff>
      <xdr:row>78</xdr:row>
      <xdr:rowOff>88768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2542"/>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88768</xdr:rowOff>
    </xdr:from>
    <xdr:to>
      <xdr:col>15</xdr:col>
      <xdr:colOff>50800</xdr:colOff>
      <xdr:row>78</xdr:row>
      <xdr:rowOff>91740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186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89545</xdr:rowOff>
    </xdr:from>
    <xdr:to>
      <xdr:col>10</xdr:col>
      <xdr:colOff>114300</xdr:colOff>
      <xdr:row>78</xdr:row>
      <xdr:rowOff>91740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264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20960</xdr:rowOff>
    </xdr:from>
    <xdr:to>
      <xdr:col>24</xdr:col>
      <xdr:colOff>114300</xdr:colOff>
      <xdr:row>78</xdr:row>
      <xdr:rowOff>122560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107337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28642</xdr:rowOff>
    </xdr:from>
    <xdr:to>
      <xdr:col>20</xdr:col>
      <xdr:colOff>38100</xdr:colOff>
      <xdr:row>78</xdr:row>
      <xdr:rowOff>130242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121369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37968</xdr:rowOff>
    </xdr:from>
    <xdr:to>
      <xdr:col>15</xdr:col>
      <xdr:colOff>101600</xdr:colOff>
      <xdr:row>78</xdr:row>
      <xdr:rowOff>139568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38745</xdr:rowOff>
    </xdr:from>
    <xdr:to>
      <xdr:col>6</xdr:col>
      <xdr:colOff>38100</xdr:colOff>
      <xdr:row>78</xdr:row>
      <xdr:rowOff>140345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43231</xdr:rowOff>
    </xdr:from>
    <xdr:to>
      <xdr:col>24</xdr:col>
      <xdr:colOff>63500</xdr:colOff>
      <xdr:row>96</xdr:row>
      <xdr:rowOff>73724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02431"/>
          <a:ext cx="8382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73724</xdr:rowOff>
    </xdr:from>
    <xdr:to>
      <xdr:col>19</xdr:col>
      <xdr:colOff>177800</xdr:colOff>
      <xdr:row>96</xdr:row>
      <xdr:rowOff>135040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32924"/>
          <a:ext cx="889000" cy="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77800</xdr:rowOff>
    </xdr:from>
    <xdr:to>
      <xdr:col>15</xdr:col>
      <xdr:colOff>50800</xdr:colOff>
      <xdr:row>96</xdr:row>
      <xdr:rowOff>135040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37000"/>
          <a:ext cx="8890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77800</xdr:rowOff>
    </xdr:from>
    <xdr:to>
      <xdr:col>10</xdr:col>
      <xdr:colOff>114300</xdr:colOff>
      <xdr:row>96</xdr:row>
      <xdr:rowOff>144983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37000"/>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163881</xdr:rowOff>
    </xdr:from>
    <xdr:to>
      <xdr:col>24</xdr:col>
      <xdr:colOff>114300</xdr:colOff>
      <xdr:row>96</xdr:row>
      <xdr:rowOff>94031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15308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0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22924</xdr:rowOff>
    </xdr:from>
    <xdr:to>
      <xdr:col>20</xdr:col>
      <xdr:colOff>38100</xdr:colOff>
      <xdr:row>96</xdr:row>
      <xdr:rowOff>124524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141051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2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84240</xdr:rowOff>
    </xdr:from>
    <xdr:to>
      <xdr:col>15</xdr:col>
      <xdr:colOff>101600</xdr:colOff>
      <xdr:row>97</xdr:row>
      <xdr:rowOff>14390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30917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27000</xdr:rowOff>
    </xdr:from>
    <xdr:to>
      <xdr:col>10</xdr:col>
      <xdr:colOff>165100</xdr:colOff>
      <xdr:row>96</xdr:row>
      <xdr:rowOff>128600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145127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94183</xdr:rowOff>
    </xdr:from>
    <xdr:to>
      <xdr:col>6</xdr:col>
      <xdr:colOff>38100</xdr:colOff>
      <xdr:row>97</xdr:row>
      <xdr:rowOff>24333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40860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58062</xdr:rowOff>
    </xdr:from>
    <xdr:to>
      <xdr:col>55</xdr:col>
      <xdr:colOff>0</xdr:colOff>
      <xdr:row>37</xdr:row>
      <xdr:rowOff>54858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87362"/>
          <a:ext cx="838200" cy="5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48178</xdr:rowOff>
    </xdr:from>
    <xdr:to>
      <xdr:col>50</xdr:col>
      <xdr:colOff>114300</xdr:colOff>
      <xdr:row>37</xdr:row>
      <xdr:rowOff>54858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391828"/>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48178</xdr:rowOff>
    </xdr:from>
    <xdr:to>
      <xdr:col>45</xdr:col>
      <xdr:colOff>177800</xdr:colOff>
      <xdr:row>37</xdr:row>
      <xdr:rowOff>61491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91828"/>
          <a:ext cx="889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61491</xdr:rowOff>
    </xdr:from>
    <xdr:to>
      <xdr:col>41</xdr:col>
      <xdr:colOff>50800</xdr:colOff>
      <xdr:row>37</xdr:row>
      <xdr:rowOff>117851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05141"/>
          <a:ext cx="889000" cy="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7262</xdr:rowOff>
    </xdr:from>
    <xdr:to>
      <xdr:col>55</xdr:col>
      <xdr:colOff>50800</xdr:colOff>
      <xdr:row>34</xdr:row>
      <xdr:rowOff>108862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30139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4058</xdr:rowOff>
    </xdr:from>
    <xdr:to>
      <xdr:col>50</xdr:col>
      <xdr:colOff>165100</xdr:colOff>
      <xdr:row>37</xdr:row>
      <xdr:rowOff>105658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122185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168828</xdr:rowOff>
    </xdr:from>
    <xdr:to>
      <xdr:col>46</xdr:col>
      <xdr:colOff>38100</xdr:colOff>
      <xdr:row>37</xdr:row>
      <xdr:rowOff>98978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115505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10691</xdr:rowOff>
    </xdr:from>
    <xdr:to>
      <xdr:col>41</xdr:col>
      <xdr:colOff>101600</xdr:colOff>
      <xdr:row>37</xdr:row>
      <xdr:rowOff>112291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128818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67051</xdr:rowOff>
    </xdr:from>
    <xdr:to>
      <xdr:col>36</xdr:col>
      <xdr:colOff>165100</xdr:colOff>
      <xdr:row>37</xdr:row>
      <xdr:rowOff>168650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07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151308</xdr:rowOff>
    </xdr:from>
    <xdr:to>
      <xdr:col>55</xdr:col>
      <xdr:colOff>0</xdr:colOff>
      <xdr:row>55</xdr:row>
      <xdr:rowOff>165557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238158"/>
          <a:ext cx="838200" cy="3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151308</xdr:rowOff>
    </xdr:from>
    <xdr:to>
      <xdr:col>50</xdr:col>
      <xdr:colOff>114300</xdr:colOff>
      <xdr:row>57</xdr:row>
      <xdr:rowOff>49632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238158"/>
          <a:ext cx="889000" cy="5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49632</xdr:rowOff>
    </xdr:from>
    <xdr:to>
      <xdr:col>45</xdr:col>
      <xdr:colOff>177800</xdr:colOff>
      <xdr:row>57</xdr:row>
      <xdr:rowOff>108356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22282"/>
          <a:ext cx="889000" cy="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67449</xdr:rowOff>
    </xdr:from>
    <xdr:to>
      <xdr:col>41</xdr:col>
      <xdr:colOff>50800</xdr:colOff>
      <xdr:row>57</xdr:row>
      <xdr:rowOff>108356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40099"/>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114757</xdr:rowOff>
    </xdr:from>
    <xdr:to>
      <xdr:col>55</xdr:col>
      <xdr:colOff>50800</xdr:colOff>
      <xdr:row>56</xdr:row>
      <xdr:rowOff>44907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93184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100508</xdr:rowOff>
    </xdr:from>
    <xdr:to>
      <xdr:col>50</xdr:col>
      <xdr:colOff>165100</xdr:colOff>
      <xdr:row>54</xdr:row>
      <xdr:rowOff>30658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1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47185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9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170282</xdr:rowOff>
    </xdr:from>
    <xdr:to>
      <xdr:col>46</xdr:col>
      <xdr:colOff>38100</xdr:colOff>
      <xdr:row>57</xdr:row>
      <xdr:rowOff>100432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91559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57556</xdr:rowOff>
    </xdr:from>
    <xdr:to>
      <xdr:col>41</xdr:col>
      <xdr:colOff>101600</xdr:colOff>
      <xdr:row>57</xdr:row>
      <xdr:rowOff>159156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150283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2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16649</xdr:rowOff>
    </xdr:from>
    <xdr:to>
      <xdr:col>36</xdr:col>
      <xdr:colOff>165100</xdr:colOff>
      <xdr:row>57</xdr:row>
      <xdr:rowOff>118249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109376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24867</xdr:rowOff>
    </xdr:from>
    <xdr:to>
      <xdr:col>55</xdr:col>
      <xdr:colOff>0</xdr:colOff>
      <xdr:row>79</xdr:row>
      <xdr:rowOff>38830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69417"/>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13703</xdr:rowOff>
    </xdr:from>
    <xdr:to>
      <xdr:col>50</xdr:col>
      <xdr:colOff>114300</xdr:colOff>
      <xdr:row>79</xdr:row>
      <xdr:rowOff>38830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58253"/>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13703</xdr:rowOff>
    </xdr:from>
    <xdr:to>
      <xdr:col>45</xdr:col>
      <xdr:colOff>177800</xdr:colOff>
      <xdr:row>79</xdr:row>
      <xdr:rowOff>20352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58253"/>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123813</xdr:rowOff>
    </xdr:from>
    <xdr:to>
      <xdr:col>41</xdr:col>
      <xdr:colOff>50800</xdr:colOff>
      <xdr:row>79</xdr:row>
      <xdr:rowOff>20352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25463"/>
          <a:ext cx="889000" cy="23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145517</xdr:rowOff>
    </xdr:from>
    <xdr:to>
      <xdr:col>55</xdr:col>
      <xdr:colOff>50800</xdr:colOff>
      <xdr:row>79</xdr:row>
      <xdr:rowOff>75667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60444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159480</xdr:rowOff>
    </xdr:from>
    <xdr:to>
      <xdr:col>50</xdr:col>
      <xdr:colOff>165100</xdr:colOff>
      <xdr:row>79</xdr:row>
      <xdr:rowOff>89630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80757</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62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134353</xdr:rowOff>
    </xdr:from>
    <xdr:to>
      <xdr:col>46</xdr:col>
      <xdr:colOff>38100</xdr:colOff>
      <xdr:row>79</xdr:row>
      <xdr:rowOff>64503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55630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141002</xdr:rowOff>
    </xdr:from>
    <xdr:to>
      <xdr:col>41</xdr:col>
      <xdr:colOff>101600</xdr:colOff>
      <xdr:row>79</xdr:row>
      <xdr:rowOff>71152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62279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0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73013</xdr:rowOff>
    </xdr:from>
    <xdr:to>
      <xdr:col>36</xdr:col>
      <xdr:colOff>165100</xdr:colOff>
      <xdr:row>78</xdr:row>
      <xdr:rowOff>3163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19690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62306</xdr:rowOff>
    </xdr:from>
    <xdr:to>
      <xdr:col>55</xdr:col>
      <xdr:colOff>0</xdr:colOff>
      <xdr:row>96</xdr:row>
      <xdr:rowOff>45008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178606"/>
          <a:ext cx="838200" cy="3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62306</xdr:rowOff>
    </xdr:from>
    <xdr:to>
      <xdr:col>50</xdr:col>
      <xdr:colOff>114300</xdr:colOff>
      <xdr:row>97</xdr:row>
      <xdr:rowOff>86030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178606"/>
          <a:ext cx="889000" cy="5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86030</xdr:rowOff>
    </xdr:from>
    <xdr:to>
      <xdr:col>45</xdr:col>
      <xdr:colOff>177800</xdr:colOff>
      <xdr:row>98</xdr:row>
      <xdr:rowOff>7365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16680"/>
          <a:ext cx="889000" cy="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7365</xdr:rowOff>
    </xdr:from>
    <xdr:to>
      <xdr:col>41</xdr:col>
      <xdr:colOff>50800</xdr:colOff>
      <xdr:row>98</xdr:row>
      <xdr:rowOff>88722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09465"/>
          <a:ext cx="889000" cy="8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165658</xdr:rowOff>
    </xdr:from>
    <xdr:to>
      <xdr:col>55</xdr:col>
      <xdr:colOff>50800</xdr:colOff>
      <xdr:row>96</xdr:row>
      <xdr:rowOff>95808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17085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11506</xdr:rowOff>
    </xdr:from>
    <xdr:to>
      <xdr:col>50</xdr:col>
      <xdr:colOff>165100</xdr:colOff>
      <xdr:row>94</xdr:row>
      <xdr:rowOff>113106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1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129633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9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35230</xdr:rowOff>
    </xdr:from>
    <xdr:to>
      <xdr:col>46</xdr:col>
      <xdr:colOff>38100</xdr:colOff>
      <xdr:row>97</xdr:row>
      <xdr:rowOff>136830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153357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128015</xdr:rowOff>
    </xdr:from>
    <xdr:to>
      <xdr:col>41</xdr:col>
      <xdr:colOff>101600</xdr:colOff>
      <xdr:row>98</xdr:row>
      <xdr:rowOff>58165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49292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37922</xdr:rowOff>
    </xdr:from>
    <xdr:to>
      <xdr:col>36</xdr:col>
      <xdr:colOff>165100</xdr:colOff>
      <xdr:row>98</xdr:row>
      <xdr:rowOff>139522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130649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150673</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943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150673</xdr:rowOff>
    </xdr:from>
    <xdr:to>
      <xdr:col>76</xdr:col>
      <xdr:colOff>114300</xdr:colOff>
      <xdr:row>38</xdr:row>
      <xdr:rowOff>10826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94323"/>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10826</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25926"/>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99873</xdr:rowOff>
    </xdr:from>
    <xdr:to>
      <xdr:col>76</xdr:col>
      <xdr:colOff>165100</xdr:colOff>
      <xdr:row>38</xdr:row>
      <xdr:rowOff>30023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21150</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131477</xdr:rowOff>
    </xdr:from>
    <xdr:to>
      <xdr:col>72</xdr:col>
      <xdr:colOff>38100</xdr:colOff>
      <xdr:row>38</xdr:row>
      <xdr:rowOff>61627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52753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6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35491</xdr:rowOff>
    </xdr:from>
    <xdr:to>
      <xdr:col>85</xdr:col>
      <xdr:colOff>127000</xdr:colOff>
      <xdr:row>76</xdr:row>
      <xdr:rowOff>69013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065691"/>
          <a:ext cx="8382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35491</xdr:rowOff>
    </xdr:from>
    <xdr:to>
      <xdr:col>81</xdr:col>
      <xdr:colOff>50800</xdr:colOff>
      <xdr:row>76</xdr:row>
      <xdr:rowOff>35753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6569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35753</xdr:rowOff>
    </xdr:from>
    <xdr:to>
      <xdr:col>76</xdr:col>
      <xdr:colOff>114300</xdr:colOff>
      <xdr:row>76</xdr:row>
      <xdr:rowOff>37223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6595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23620</xdr:rowOff>
    </xdr:from>
    <xdr:to>
      <xdr:col>71</xdr:col>
      <xdr:colOff>177800</xdr:colOff>
      <xdr:row>76</xdr:row>
      <xdr:rowOff>37223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053820"/>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18213</xdr:rowOff>
    </xdr:from>
    <xdr:to>
      <xdr:col>85</xdr:col>
      <xdr:colOff>177800</xdr:colOff>
      <xdr:row>76</xdr:row>
      <xdr:rowOff>119813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168090</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156141</xdr:rowOff>
    </xdr:from>
    <xdr:to>
      <xdr:col>81</xdr:col>
      <xdr:colOff>101600</xdr:colOff>
      <xdr:row>76</xdr:row>
      <xdr:rowOff>86291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156403</xdr:rowOff>
    </xdr:from>
    <xdr:to>
      <xdr:col>76</xdr:col>
      <xdr:colOff>165100</xdr:colOff>
      <xdr:row>76</xdr:row>
      <xdr:rowOff>86553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103079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157873</xdr:rowOff>
    </xdr:from>
    <xdr:to>
      <xdr:col>72</xdr:col>
      <xdr:colOff>38100</xdr:colOff>
      <xdr:row>76</xdr:row>
      <xdr:rowOff>88023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79150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144270</xdr:rowOff>
    </xdr:from>
    <xdr:to>
      <xdr:col>67</xdr:col>
      <xdr:colOff>101600</xdr:colOff>
      <xdr:row>76</xdr:row>
      <xdr:rowOff>74420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65547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9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74092</xdr:rowOff>
    </xdr:from>
    <xdr:to>
      <xdr:col>85</xdr:col>
      <xdr:colOff>127000</xdr:colOff>
      <xdr:row>99</xdr:row>
      <xdr:rowOff>34734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6192"/>
          <a:ext cx="8382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132138</xdr:rowOff>
    </xdr:from>
    <xdr:to>
      <xdr:col>81</xdr:col>
      <xdr:colOff>50800</xdr:colOff>
      <xdr:row>99</xdr:row>
      <xdr:rowOff>34734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62788"/>
          <a:ext cx="889000" cy="2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132138</xdr:rowOff>
    </xdr:from>
    <xdr:to>
      <xdr:col>76</xdr:col>
      <xdr:colOff>114300</xdr:colOff>
      <xdr:row>99</xdr:row>
      <xdr:rowOff>39021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62788"/>
          <a:ext cx="889000" cy="2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39021</xdr:rowOff>
    </xdr:from>
    <xdr:to>
      <xdr:col>71</xdr:col>
      <xdr:colOff>177800</xdr:colOff>
      <xdr:row>99</xdr:row>
      <xdr:rowOff>43345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7012571"/>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23292</xdr:rowOff>
    </xdr:from>
    <xdr:to>
      <xdr:col>85</xdr:col>
      <xdr:colOff>177800</xdr:colOff>
      <xdr:row>98</xdr:row>
      <xdr:rowOff>124892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1719</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155384</xdr:rowOff>
    </xdr:from>
    <xdr:to>
      <xdr:col>81</xdr:col>
      <xdr:colOff>101600</xdr:colOff>
      <xdr:row>99</xdr:row>
      <xdr:rowOff>85534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76661</xdr:rowOff>
    </xdr:from>
    <xdr:ext cx="378565"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2017" y="1705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81338</xdr:rowOff>
    </xdr:from>
    <xdr:to>
      <xdr:col>76</xdr:col>
      <xdr:colOff>165100</xdr:colOff>
      <xdr:row>98</xdr:row>
      <xdr:rowOff>11488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28015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159671</xdr:rowOff>
    </xdr:from>
    <xdr:to>
      <xdr:col>72</xdr:col>
      <xdr:colOff>38100</xdr:colOff>
      <xdr:row>99</xdr:row>
      <xdr:rowOff>89821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80948</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4017" y="17054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163995</xdr:rowOff>
    </xdr:from>
    <xdr:to>
      <xdr:col>67</xdr:col>
      <xdr:colOff>101600</xdr:colOff>
      <xdr:row>99</xdr:row>
      <xdr:rowOff>94145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85272</xdr:rowOff>
    </xdr:from>
    <xdr:ext cx="313932"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57333" y="17058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69062</xdr:rowOff>
    </xdr:from>
    <xdr:to>
      <xdr:col>116</xdr:col>
      <xdr:colOff>63500</xdr:colOff>
      <xdr:row>75</xdr:row>
      <xdr:rowOff>9969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56362"/>
          <a:ext cx="8382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9969</xdr:rowOff>
    </xdr:from>
    <xdr:to>
      <xdr:col>111</xdr:col>
      <xdr:colOff>177800</xdr:colOff>
      <xdr:row>75</xdr:row>
      <xdr:rowOff>41783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6871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41783</xdr:rowOff>
    </xdr:from>
    <xdr:to>
      <xdr:col>107</xdr:col>
      <xdr:colOff>50800</xdr:colOff>
      <xdr:row>75</xdr:row>
      <xdr:rowOff>85827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00533"/>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81559</xdr:rowOff>
    </xdr:from>
    <xdr:to>
      <xdr:col>102</xdr:col>
      <xdr:colOff>114300</xdr:colOff>
      <xdr:row>75</xdr:row>
      <xdr:rowOff>85827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597409"/>
          <a:ext cx="889000" cy="3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18262</xdr:rowOff>
    </xdr:from>
    <xdr:to>
      <xdr:col>116</xdr:col>
      <xdr:colOff>114300</xdr:colOff>
      <xdr:row>74</xdr:row>
      <xdr:rowOff>119862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41139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130619</xdr:rowOff>
    </xdr:from>
    <xdr:to>
      <xdr:col>112</xdr:col>
      <xdr:colOff>38100</xdr:colOff>
      <xdr:row>75</xdr:row>
      <xdr:rowOff>60769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77296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162433</xdr:rowOff>
    </xdr:from>
    <xdr:to>
      <xdr:col>107</xdr:col>
      <xdr:colOff>101600</xdr:colOff>
      <xdr:row>75</xdr:row>
      <xdr:rowOff>92583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109110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35027</xdr:rowOff>
    </xdr:from>
    <xdr:to>
      <xdr:col>102</xdr:col>
      <xdr:colOff>165100</xdr:colOff>
      <xdr:row>75</xdr:row>
      <xdr:rowOff>136627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127754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30759</xdr:rowOff>
    </xdr:from>
    <xdr:to>
      <xdr:col>98</xdr:col>
      <xdr:colOff>38100</xdr:colOff>
      <xdr:row>73</xdr:row>
      <xdr:rowOff>132359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148886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まず、人件費について、住民一人当たり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82,906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急増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している。これは、保育所・こども園・高等学校及びごみ処理施設等の施設運営を直営で行っている等、職員数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（会計年度任用職員を含む。）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が類似団体と比較して多くなる要因があることも影響している。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年度以降、中学校給食の開始により施設運営経費及び調理業務の委託経費が増加したことが影響し、類似団体平均を上回る状況が続いて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年度は会計年度任用制度の導入に伴い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、非常勤職員にかかる費用が物件費から人件費となったこと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新庁舎建設事業が本格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り急増したものの、令和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類似団体平均とほぼ同水準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積立金は令和元年度から財政調整基金への積立てを歳計剰余金処分の方法により行っているため、この点に留意する必要がある。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繰出金については、高齢化の進展等の影響により後期高齢者医療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や介護保険事業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関係の繰出金が増えたことが主な増加要因となっている。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63,781
63,122
16.48
34,362,652
34,051,819
36,097
15,185,752
22,127,505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104953</xdr:rowOff>
    </xdr:from>
    <xdr:to>
      <xdr:col>24</xdr:col>
      <xdr:colOff>63500</xdr:colOff>
      <xdr:row>34</xdr:row>
      <xdr:rowOff>118212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3425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108610</xdr:rowOff>
    </xdr:from>
    <xdr:to>
      <xdr:col>19</xdr:col>
      <xdr:colOff>177800</xdr:colOff>
      <xdr:row>34</xdr:row>
      <xdr:rowOff>118212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7910"/>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108610</xdr:rowOff>
    </xdr:from>
    <xdr:to>
      <xdr:col>15</xdr:col>
      <xdr:colOff>50800</xdr:colOff>
      <xdr:row>34</xdr:row>
      <xdr:rowOff>128727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791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100381</xdr:rowOff>
    </xdr:from>
    <xdr:to>
      <xdr:col>10</xdr:col>
      <xdr:colOff>114300</xdr:colOff>
      <xdr:row>34</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2968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54153</xdr:rowOff>
    </xdr:from>
    <xdr:to>
      <xdr:col>24</xdr:col>
      <xdr:colOff>114300</xdr:colOff>
      <xdr:row>34</xdr:row>
      <xdr:rowOff>155753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77030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67412</xdr:rowOff>
    </xdr:from>
    <xdr:to>
      <xdr:col>20</xdr:col>
      <xdr:colOff>38100</xdr:colOff>
      <xdr:row>34</xdr:row>
      <xdr:rowOff>169012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14089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57810</xdr:rowOff>
    </xdr:from>
    <xdr:to>
      <xdr:col>15</xdr:col>
      <xdr:colOff>101600</xdr:colOff>
      <xdr:row>34</xdr:row>
      <xdr:rowOff>159410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77927</xdr:rowOff>
    </xdr:from>
    <xdr:to>
      <xdr:col>10</xdr:col>
      <xdr:colOff>165100</xdr:colOff>
      <xdr:row>35</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24604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49581</xdr:rowOff>
    </xdr:from>
    <xdr:to>
      <xdr:col>6</xdr:col>
      <xdr:colOff>38100</xdr:colOff>
      <xdr:row>34</xdr:row>
      <xdr:rowOff>151181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59168</xdr:rowOff>
    </xdr:from>
    <xdr:to>
      <xdr:col>24</xdr:col>
      <xdr:colOff>63500</xdr:colOff>
      <xdr:row>57</xdr:row>
      <xdr:rowOff>17230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317468"/>
          <a:ext cx="838200" cy="4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36575</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294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17230</xdr:rowOff>
    </xdr:from>
    <xdr:to>
      <xdr:col>19</xdr:col>
      <xdr:colOff>177800</xdr:colOff>
      <xdr:row>57</xdr:row>
      <xdr:rowOff>126185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789880"/>
          <a:ext cx="889000" cy="10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120687</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126185</xdr:rowOff>
    </xdr:from>
    <xdr:to>
      <xdr:col>15</xdr:col>
      <xdr:colOff>50800</xdr:colOff>
      <xdr:row>57</xdr:row>
      <xdr:rowOff>160334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8835"/>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160334</xdr:rowOff>
    </xdr:from>
    <xdr:to>
      <xdr:col>10</xdr:col>
      <xdr:colOff>114300</xdr:colOff>
      <xdr:row>57</xdr:row>
      <xdr:rowOff>170163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3298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8368</xdr:rowOff>
    </xdr:from>
    <xdr:to>
      <xdr:col>24</xdr:col>
      <xdr:colOff>114300</xdr:colOff>
      <xdr:row>54</xdr:row>
      <xdr:rowOff>109968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2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31245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137880</xdr:rowOff>
    </xdr:from>
    <xdr:to>
      <xdr:col>20</xdr:col>
      <xdr:colOff>38100</xdr:colOff>
      <xdr:row>57</xdr:row>
      <xdr:rowOff>68030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84557</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75385</xdr:rowOff>
    </xdr:from>
    <xdr:to>
      <xdr:col>15</xdr:col>
      <xdr:colOff>101600</xdr:colOff>
      <xdr:row>58</xdr:row>
      <xdr:rowOff>5535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168112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109534</xdr:rowOff>
    </xdr:from>
    <xdr:to>
      <xdr:col>10</xdr:col>
      <xdr:colOff>165100</xdr:colOff>
      <xdr:row>58</xdr:row>
      <xdr:rowOff>39684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30811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119363</xdr:rowOff>
    </xdr:from>
    <xdr:to>
      <xdr:col>6</xdr:col>
      <xdr:colOff>38100</xdr:colOff>
      <xdr:row>58</xdr:row>
      <xdr:rowOff>49513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102427</xdr:rowOff>
    </xdr:from>
    <xdr:to>
      <xdr:col>24</xdr:col>
      <xdr:colOff>63500</xdr:colOff>
      <xdr:row>73</xdr:row>
      <xdr:rowOff>167894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18277"/>
          <a:ext cx="838200" cy="6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167894</xdr:rowOff>
    </xdr:from>
    <xdr:to>
      <xdr:col>19</xdr:col>
      <xdr:colOff>177800</xdr:colOff>
      <xdr:row>74</xdr:row>
      <xdr:rowOff>99412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83744"/>
          <a:ext cx="889000" cy="10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92086</xdr:rowOff>
    </xdr:from>
    <xdr:to>
      <xdr:col>15</xdr:col>
      <xdr:colOff>50800</xdr:colOff>
      <xdr:row>74</xdr:row>
      <xdr:rowOff>99412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7938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92086</xdr:rowOff>
    </xdr:from>
    <xdr:to>
      <xdr:col>10</xdr:col>
      <xdr:colOff>114300</xdr:colOff>
      <xdr:row>75</xdr:row>
      <xdr:rowOff>13643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79386"/>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51627</xdr:rowOff>
    </xdr:from>
    <xdr:to>
      <xdr:col>24</xdr:col>
      <xdr:colOff>114300</xdr:colOff>
      <xdr:row>73</xdr:row>
      <xdr:rowOff>153227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74504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1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117094</xdr:rowOff>
    </xdr:from>
    <xdr:to>
      <xdr:col>20</xdr:col>
      <xdr:colOff>38100</xdr:colOff>
      <xdr:row>74</xdr:row>
      <xdr:rowOff>47244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63771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0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48612</xdr:rowOff>
    </xdr:from>
    <xdr:to>
      <xdr:col>15</xdr:col>
      <xdr:colOff>101600</xdr:colOff>
      <xdr:row>74</xdr:row>
      <xdr:rowOff>150212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166739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1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41286</xdr:rowOff>
    </xdr:from>
    <xdr:to>
      <xdr:col>10</xdr:col>
      <xdr:colOff>165100</xdr:colOff>
      <xdr:row>74</xdr:row>
      <xdr:rowOff>142886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159413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0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134293</xdr:rowOff>
    </xdr:from>
    <xdr:to>
      <xdr:col>6</xdr:col>
      <xdr:colOff>38100</xdr:colOff>
      <xdr:row>75</xdr:row>
      <xdr:rowOff>64443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80970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109970</xdr:rowOff>
    </xdr:from>
    <xdr:to>
      <xdr:col>24</xdr:col>
      <xdr:colOff>63500</xdr:colOff>
      <xdr:row>96</xdr:row>
      <xdr:rowOff>28130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97720"/>
          <a:ext cx="8382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21679</xdr:rowOff>
    </xdr:from>
    <xdr:to>
      <xdr:col>19</xdr:col>
      <xdr:colOff>177800</xdr:colOff>
      <xdr:row>96</xdr:row>
      <xdr:rowOff>28130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0879"/>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15735</xdr:rowOff>
    </xdr:from>
    <xdr:to>
      <xdr:col>15</xdr:col>
      <xdr:colOff>50800</xdr:colOff>
      <xdr:row>96</xdr:row>
      <xdr:rowOff>21679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7493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15735</xdr:rowOff>
    </xdr:from>
    <xdr:to>
      <xdr:col>10</xdr:col>
      <xdr:colOff>114300</xdr:colOff>
      <xdr:row>96</xdr:row>
      <xdr:rowOff>32804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7493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59170</xdr:rowOff>
    </xdr:from>
    <xdr:to>
      <xdr:col>24</xdr:col>
      <xdr:colOff>114300</xdr:colOff>
      <xdr:row>95</xdr:row>
      <xdr:rowOff>160770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82047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148780</xdr:rowOff>
    </xdr:from>
    <xdr:to>
      <xdr:col>20</xdr:col>
      <xdr:colOff>38100</xdr:colOff>
      <xdr:row>96</xdr:row>
      <xdr:rowOff>78930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142329</xdr:rowOff>
    </xdr:from>
    <xdr:to>
      <xdr:col>15</xdr:col>
      <xdr:colOff>101600</xdr:colOff>
      <xdr:row>96</xdr:row>
      <xdr:rowOff>72479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89006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136385</xdr:rowOff>
    </xdr:from>
    <xdr:to>
      <xdr:col>10</xdr:col>
      <xdr:colOff>165100</xdr:colOff>
      <xdr:row>96</xdr:row>
      <xdr:rowOff>66535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83062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153454</xdr:rowOff>
    </xdr:from>
    <xdr:to>
      <xdr:col>6</xdr:col>
      <xdr:colOff>38100</xdr:colOff>
      <xdr:row>96</xdr:row>
      <xdr:rowOff>83604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100131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91313</xdr:rowOff>
    </xdr:from>
    <xdr:to>
      <xdr:col>55</xdr:col>
      <xdr:colOff>0</xdr:colOff>
      <xdr:row>38</xdr:row>
      <xdr:rowOff>104648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0641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30353</xdr:rowOff>
    </xdr:from>
    <xdr:to>
      <xdr:col>50</xdr:col>
      <xdr:colOff>114300</xdr:colOff>
      <xdr:row>38</xdr:row>
      <xdr:rowOff>91313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4545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26162</xdr:rowOff>
    </xdr:from>
    <xdr:to>
      <xdr:col>45</xdr:col>
      <xdr:colOff>177800</xdr:colOff>
      <xdr:row>38</xdr:row>
      <xdr:rowOff>30353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412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26162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3249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53848</xdr:rowOff>
    </xdr:from>
    <xdr:to>
      <xdr:col>55</xdr:col>
      <xdr:colOff>50800</xdr:colOff>
      <xdr:row>38</xdr:row>
      <xdr:rowOff>155448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140225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40513</xdr:rowOff>
    </xdr:from>
    <xdr:to>
      <xdr:col>50</xdr:col>
      <xdr:colOff>165100</xdr:colOff>
      <xdr:row>38</xdr:row>
      <xdr:rowOff>142113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133240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151003</xdr:rowOff>
    </xdr:from>
    <xdr:to>
      <xdr:col>46</xdr:col>
      <xdr:colOff>38100</xdr:colOff>
      <xdr:row>38</xdr:row>
      <xdr:rowOff>81153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72280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146812</xdr:rowOff>
    </xdr:from>
    <xdr:to>
      <xdr:col>41</xdr:col>
      <xdr:colOff>101600</xdr:colOff>
      <xdr:row>38</xdr:row>
      <xdr:rowOff>76962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68089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59326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20762</xdr:rowOff>
    </xdr:from>
    <xdr:to>
      <xdr:col>55</xdr:col>
      <xdr:colOff>0</xdr:colOff>
      <xdr:row>59</xdr:row>
      <xdr:rowOff>37287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36312"/>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126572</xdr:rowOff>
    </xdr:from>
    <xdr:to>
      <xdr:col>50</xdr:col>
      <xdr:colOff>114300</xdr:colOff>
      <xdr:row>59</xdr:row>
      <xdr:rowOff>20762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70672"/>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126572</xdr:rowOff>
    </xdr:from>
    <xdr:to>
      <xdr:col>45</xdr:col>
      <xdr:colOff>177800</xdr:colOff>
      <xdr:row>59</xdr:row>
      <xdr:rowOff>40357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7067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40357</xdr:rowOff>
    </xdr:from>
    <xdr:to>
      <xdr:col>41</xdr:col>
      <xdr:colOff>50800</xdr:colOff>
      <xdr:row>59</xdr:row>
      <xdr:rowOff>47150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55907"/>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157937</xdr:rowOff>
    </xdr:from>
    <xdr:to>
      <xdr:col>55</xdr:col>
      <xdr:colOff>50800</xdr:colOff>
      <xdr:row>59</xdr:row>
      <xdr:rowOff>88087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72864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141412</xdr:rowOff>
    </xdr:from>
    <xdr:to>
      <xdr:col>50</xdr:col>
      <xdr:colOff>165100</xdr:colOff>
      <xdr:row>59</xdr:row>
      <xdr:rowOff>71562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62689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75772</xdr:rowOff>
    </xdr:from>
    <xdr:to>
      <xdr:col>46</xdr:col>
      <xdr:colOff>38100</xdr:colOff>
      <xdr:row>59</xdr:row>
      <xdr:rowOff>5922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168499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161007</xdr:rowOff>
    </xdr:from>
    <xdr:to>
      <xdr:col>41</xdr:col>
      <xdr:colOff>101600</xdr:colOff>
      <xdr:row>59</xdr:row>
      <xdr:rowOff>91157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82284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9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167800</xdr:rowOff>
    </xdr:from>
    <xdr:to>
      <xdr:col>36</xdr:col>
      <xdr:colOff>165100</xdr:colOff>
      <xdr:row>59</xdr:row>
      <xdr:rowOff>97950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89077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2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96586</xdr:rowOff>
    </xdr:from>
    <xdr:to>
      <xdr:col>55</xdr:col>
      <xdr:colOff>0</xdr:colOff>
      <xdr:row>78</xdr:row>
      <xdr:rowOff>78046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98236"/>
          <a:ext cx="838200" cy="15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78046</xdr:rowOff>
    </xdr:from>
    <xdr:to>
      <xdr:col>50</xdr:col>
      <xdr:colOff>114300</xdr:colOff>
      <xdr:row>78</xdr:row>
      <xdr:rowOff>98689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51146"/>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98689</xdr:rowOff>
    </xdr:from>
    <xdr:to>
      <xdr:col>45</xdr:col>
      <xdr:colOff>177800</xdr:colOff>
      <xdr:row>78</xdr:row>
      <xdr:rowOff>98758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178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98758</xdr:rowOff>
    </xdr:from>
    <xdr:to>
      <xdr:col>41</xdr:col>
      <xdr:colOff>50800</xdr:colOff>
      <xdr:row>78</xdr:row>
      <xdr:rowOff>100975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185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45786</xdr:rowOff>
    </xdr:from>
    <xdr:to>
      <xdr:col>55</xdr:col>
      <xdr:colOff>50800</xdr:colOff>
      <xdr:row>77</xdr:row>
      <xdr:rowOff>147386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24213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27246</xdr:rowOff>
    </xdr:from>
    <xdr:to>
      <xdr:col>50</xdr:col>
      <xdr:colOff>165100</xdr:colOff>
      <xdr:row>78</xdr:row>
      <xdr:rowOff>128846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119973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9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47889</xdr:rowOff>
    </xdr:from>
    <xdr:to>
      <xdr:col>46</xdr:col>
      <xdr:colOff>38100</xdr:colOff>
      <xdr:row>78</xdr:row>
      <xdr:rowOff>149489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140616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47958</xdr:rowOff>
    </xdr:from>
    <xdr:to>
      <xdr:col>41</xdr:col>
      <xdr:colOff>101600</xdr:colOff>
      <xdr:row>78</xdr:row>
      <xdr:rowOff>149558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140685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1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50175</xdr:rowOff>
    </xdr:from>
    <xdr:to>
      <xdr:col>36</xdr:col>
      <xdr:colOff>165100</xdr:colOff>
      <xdr:row>78</xdr:row>
      <xdr:rowOff>151775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142902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33389</xdr:rowOff>
    </xdr:from>
    <xdr:to>
      <xdr:col>55</xdr:col>
      <xdr:colOff>0</xdr:colOff>
      <xdr:row>97</xdr:row>
      <xdr:rowOff>38900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4039"/>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4990</xdr:rowOff>
    </xdr:from>
    <xdr:to>
      <xdr:col>50</xdr:col>
      <xdr:colOff>114300</xdr:colOff>
      <xdr:row>97</xdr:row>
      <xdr:rowOff>33389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35640"/>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4990</xdr:rowOff>
    </xdr:from>
    <xdr:to>
      <xdr:col>45</xdr:col>
      <xdr:colOff>177800</xdr:colOff>
      <xdr:row>97</xdr:row>
      <xdr:rowOff>76315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35640"/>
          <a:ext cx="889000" cy="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76315</xdr:rowOff>
    </xdr:from>
    <xdr:to>
      <xdr:col>41</xdr:col>
      <xdr:colOff>50800</xdr:colOff>
      <xdr:row>97</xdr:row>
      <xdr:rowOff>85356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06965"/>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159550</xdr:rowOff>
    </xdr:from>
    <xdr:to>
      <xdr:col>55</xdr:col>
      <xdr:colOff>50800</xdr:colOff>
      <xdr:row>97</xdr:row>
      <xdr:rowOff>89700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137977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154039</xdr:rowOff>
    </xdr:from>
    <xdr:to>
      <xdr:col>50</xdr:col>
      <xdr:colOff>165100</xdr:colOff>
      <xdr:row>97</xdr:row>
      <xdr:rowOff>84189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125640</xdr:rowOff>
    </xdr:from>
    <xdr:to>
      <xdr:col>46</xdr:col>
      <xdr:colOff>38100</xdr:colOff>
      <xdr:row>97</xdr:row>
      <xdr:rowOff>55790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46917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25515</xdr:rowOff>
    </xdr:from>
    <xdr:to>
      <xdr:col>41</xdr:col>
      <xdr:colOff>101600</xdr:colOff>
      <xdr:row>97</xdr:row>
      <xdr:rowOff>127115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118242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34556</xdr:rowOff>
    </xdr:from>
    <xdr:to>
      <xdr:col>36</xdr:col>
      <xdr:colOff>165100</xdr:colOff>
      <xdr:row>97</xdr:row>
      <xdr:rowOff>136156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164103</xdr:rowOff>
    </xdr:from>
    <xdr:to>
      <xdr:col>85</xdr:col>
      <xdr:colOff>127000</xdr:colOff>
      <xdr:row>36</xdr:row>
      <xdr:rowOff>165246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3630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140500</xdr:rowOff>
    </xdr:from>
    <xdr:to>
      <xdr:col>81</xdr:col>
      <xdr:colOff>50800</xdr:colOff>
      <xdr:row>36</xdr:row>
      <xdr:rowOff>164103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12700"/>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140500</xdr:rowOff>
    </xdr:from>
    <xdr:to>
      <xdr:col>76</xdr:col>
      <xdr:colOff>114300</xdr:colOff>
      <xdr:row>37</xdr:row>
      <xdr:rowOff>45974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12700"/>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140614</xdr:rowOff>
    </xdr:from>
    <xdr:to>
      <xdr:col>71</xdr:col>
      <xdr:colOff>177800</xdr:colOff>
      <xdr:row>37</xdr:row>
      <xdr:rowOff>45974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1281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114446</xdr:rowOff>
    </xdr:from>
    <xdr:to>
      <xdr:col>85</xdr:col>
      <xdr:colOff>177800</xdr:colOff>
      <xdr:row>37</xdr:row>
      <xdr:rowOff>44596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92873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113303</xdr:rowOff>
    </xdr:from>
    <xdr:to>
      <xdr:col>81</xdr:col>
      <xdr:colOff>101600</xdr:colOff>
      <xdr:row>37</xdr:row>
      <xdr:rowOff>43453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34580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89700</xdr:rowOff>
    </xdr:from>
    <xdr:to>
      <xdr:col>76</xdr:col>
      <xdr:colOff>165100</xdr:colOff>
      <xdr:row>37</xdr:row>
      <xdr:rowOff>19850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166624</xdr:rowOff>
    </xdr:from>
    <xdr:to>
      <xdr:col>72</xdr:col>
      <xdr:colOff>38100</xdr:colOff>
      <xdr:row>37</xdr:row>
      <xdr:rowOff>96774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87901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89814</xdr:rowOff>
    </xdr:from>
    <xdr:to>
      <xdr:col>67</xdr:col>
      <xdr:colOff>101600</xdr:colOff>
      <xdr:row>37</xdr:row>
      <xdr:rowOff>19964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45250</xdr:rowOff>
    </xdr:from>
    <xdr:to>
      <xdr:col>85</xdr:col>
      <xdr:colOff>127000</xdr:colOff>
      <xdr:row>56</xdr:row>
      <xdr:rowOff>105429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475000"/>
          <a:ext cx="8382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45250</xdr:rowOff>
    </xdr:from>
    <xdr:to>
      <xdr:col>81</xdr:col>
      <xdr:colOff>50800</xdr:colOff>
      <xdr:row>56</xdr:row>
      <xdr:rowOff>79254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75000"/>
          <a:ext cx="889000" cy="2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79254</xdr:rowOff>
    </xdr:from>
    <xdr:to>
      <xdr:col>76</xdr:col>
      <xdr:colOff>114300</xdr:colOff>
      <xdr:row>57</xdr:row>
      <xdr:rowOff>27019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80454"/>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154254</xdr:rowOff>
    </xdr:from>
    <xdr:to>
      <xdr:col>71</xdr:col>
      <xdr:colOff>177800</xdr:colOff>
      <xdr:row>57</xdr:row>
      <xdr:rowOff>27019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55454"/>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54629</xdr:rowOff>
    </xdr:from>
    <xdr:to>
      <xdr:col>85</xdr:col>
      <xdr:colOff>177800</xdr:colOff>
      <xdr:row>56</xdr:row>
      <xdr:rowOff>156229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33056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165900</xdr:rowOff>
    </xdr:from>
    <xdr:to>
      <xdr:col>81</xdr:col>
      <xdr:colOff>101600</xdr:colOff>
      <xdr:row>55</xdr:row>
      <xdr:rowOff>96050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112577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28454</xdr:rowOff>
    </xdr:from>
    <xdr:to>
      <xdr:col>76</xdr:col>
      <xdr:colOff>165100</xdr:colOff>
      <xdr:row>56</xdr:row>
      <xdr:rowOff>130054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146581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147669</xdr:rowOff>
    </xdr:from>
    <xdr:to>
      <xdr:col>72</xdr:col>
      <xdr:colOff>38100</xdr:colOff>
      <xdr:row>57</xdr:row>
      <xdr:rowOff>77819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103454</xdr:rowOff>
    </xdr:from>
    <xdr:to>
      <xdr:col>67</xdr:col>
      <xdr:colOff>101600</xdr:colOff>
      <xdr:row>57</xdr:row>
      <xdr:rowOff>33604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50131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150673</xdr:rowOff>
    </xdr:from>
    <xdr:to>
      <xdr:col>81</xdr:col>
      <xdr:colOff>50800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3523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150673</xdr:rowOff>
    </xdr:from>
    <xdr:to>
      <xdr:col>76</xdr:col>
      <xdr:colOff>114300</xdr:colOff>
      <xdr:row>78</xdr:row>
      <xdr:rowOff>10827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35232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10827</xdr:rowOff>
    </xdr:from>
    <xdr:to>
      <xdr:col>71</xdr:col>
      <xdr:colOff>177800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383927"/>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99873</xdr:rowOff>
    </xdr:from>
    <xdr:to>
      <xdr:col>76</xdr:col>
      <xdr:colOff>165100</xdr:colOff>
      <xdr:row>78</xdr:row>
      <xdr:rowOff>30023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21150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39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131477</xdr:rowOff>
    </xdr:from>
    <xdr:to>
      <xdr:col>72</xdr:col>
      <xdr:colOff>38100</xdr:colOff>
      <xdr:row>78</xdr:row>
      <xdr:rowOff>61627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52754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2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35491</xdr:rowOff>
    </xdr:from>
    <xdr:to>
      <xdr:col>85</xdr:col>
      <xdr:colOff>127000</xdr:colOff>
      <xdr:row>96</xdr:row>
      <xdr:rowOff>69013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494691"/>
          <a:ext cx="8382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35491</xdr:rowOff>
    </xdr:from>
    <xdr:to>
      <xdr:col>81</xdr:col>
      <xdr:colOff>50800</xdr:colOff>
      <xdr:row>96</xdr:row>
      <xdr:rowOff>35753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9469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35753</xdr:rowOff>
    </xdr:from>
    <xdr:to>
      <xdr:col>76</xdr:col>
      <xdr:colOff>114300</xdr:colOff>
      <xdr:row>96</xdr:row>
      <xdr:rowOff>37173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94953"/>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23620</xdr:rowOff>
    </xdr:from>
    <xdr:to>
      <xdr:col>71</xdr:col>
      <xdr:colOff>177800</xdr:colOff>
      <xdr:row>96</xdr:row>
      <xdr:rowOff>37173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8282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18213</xdr:rowOff>
    </xdr:from>
    <xdr:to>
      <xdr:col>85</xdr:col>
      <xdr:colOff>177800</xdr:colOff>
      <xdr:row>96</xdr:row>
      <xdr:rowOff>119813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168090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156141</xdr:rowOff>
    </xdr:from>
    <xdr:to>
      <xdr:col>81</xdr:col>
      <xdr:colOff>101600</xdr:colOff>
      <xdr:row>96</xdr:row>
      <xdr:rowOff>86291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102818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156403</xdr:rowOff>
    </xdr:from>
    <xdr:to>
      <xdr:col>76</xdr:col>
      <xdr:colOff>165100</xdr:colOff>
      <xdr:row>96</xdr:row>
      <xdr:rowOff>86553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103080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157823</xdr:rowOff>
    </xdr:from>
    <xdr:to>
      <xdr:col>72</xdr:col>
      <xdr:colOff>38100</xdr:colOff>
      <xdr:row>96</xdr:row>
      <xdr:rowOff>87973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79100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144270</xdr:rowOff>
    </xdr:from>
    <xdr:to>
      <xdr:col>67</xdr:col>
      <xdr:colOff>101600</xdr:colOff>
      <xdr:row>96</xdr:row>
      <xdr:rowOff>74420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65547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まず、総務費は、住民一人当たり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167,614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円と急増し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が、これは令和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に新型コロナウイルス感染症緊急経済対策として特別定額給付金事業をおこなったことが主な要因であり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、一時的な増加といえる。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184,174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円と、類似団体と比較しても高い水準となっており、高齢化の進展等による後期高齢者医療保険事業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対する経費の増加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や、新型コロナウイルス感染症が長期化するなか実施した、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ひとり親世帯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等を対象とする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臨時特別給付金事業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にかかる経費の皆増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が影響している。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について、令和元年度は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小・中学校の空調設置工事が主な要因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類似団体よりも高い水準となっ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ていたが、工事完了に伴い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については類似団体を下回る結果となっている。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年度以降の</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大和高田市中期財政適正化フレーム</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に基づき、人件費を始めとする経常経費の削減等に取り組んだことにより、実質収支は黒字となっている。</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年度は、小中学校の空調設備の整備</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等に充てる</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財政調整基金の取崩額の増加と一般財源の減収により、</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令和元年度において</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新庁舎建設事業にかかる一般財源の負担増により、</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いずれの年も実質収支は</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減、実質単年度収支赤字となっている。令和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年度についても、</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決算剰余金処分による財政調整基金の積立てにより、基金残高は</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微増</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したものの、新庁舎建設事業にかかる一般財源の負担増により</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に比べて実質収支は</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ポイント減少、実質単年度収支赤字と</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り、予断を許さない状況である。</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今後も多様な財政需要に対応するためにも、引き続き強固で持続可能な財政基盤の確立に取り組むこととしている。</a:t>
          </a:r>
          <a:endParaRPr lang="ja-JP" altLang="ja-JP" sz="950">
            <a:effectLst/>
            <a:latin typeface="ＭＳ ゴシック" panose="020B0609070205080204" pitchFamily="49" charset="-128"/>
            <a:ea typeface="ＭＳ ゴシック" panose="020B0609070205080204" pitchFamily="49" charset="-128"/>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黒字額の大半は、水道事業会計、病院事業会計及び国民健康保険事業特別会計によるものであり、赤字であった会計についても、平成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年度より一般会計、平成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年度より病院事業会計が黒字転換している。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大和高田市集中改革プラン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大和高田市財政健全化プログラム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を実施し、普通会計はもとより地方公営企業も含め財政健全化に取り組んだことにより、平成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年度より連結実質赤字も解消されており、平成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年度以降は会計ごとの変動はあるものの、連結では実質黒字となっている。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2"/>
      <c r="DK3" s="182"/>
      <c r="DL3" s="182"/>
      <c r="DM3" s="182"/>
      <c r="DN3" s="182"/>
      <c r="DO3" s="182"/>
    </row>
    <row r="4" spans="1:119" ht="18.75" customHeight="1" x14ac:dyDescent="0.15">
      <c r="A4" s="183"/>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34362652</v>
      </c>
      <c r="BO4" s="464"/>
      <c r="BP4" s="464"/>
      <c r="BQ4" s="464"/>
      <c r="BR4" s="464"/>
      <c r="BS4" s="464"/>
      <c r="BT4" s="464"/>
      <c r="BU4" s="465"/>
      <c r="BV4" s="463">
        <v>28070804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0.2</v>
      </c>
      <c r="CU4" s="648"/>
      <c r="CV4" s="648"/>
      <c r="CW4" s="648"/>
      <c r="CX4" s="648"/>
      <c r="CY4" s="648"/>
      <c r="CZ4" s="648"/>
      <c r="DA4" s="649"/>
      <c r="DB4" s="647">
        <v>3.4</v>
      </c>
      <c r="DC4" s="648"/>
      <c r="DD4" s="648"/>
      <c r="DE4" s="648"/>
      <c r="DF4" s="648"/>
      <c r="DG4" s="648"/>
      <c r="DH4" s="648"/>
      <c r="DI4" s="649"/>
      <c r="DJ4" s="182"/>
      <c r="DK4" s="182"/>
      <c r="DL4" s="182"/>
      <c r="DM4" s="182"/>
      <c r="DN4" s="182"/>
      <c r="DO4" s="182"/>
    </row>
    <row r="5" spans="1:119" ht="18.75" customHeight="1" x14ac:dyDescent="0.15">
      <c r="A5" s="183"/>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34051819</v>
      </c>
      <c r="BO5" s="469"/>
      <c r="BP5" s="469"/>
      <c r="BQ5" s="469"/>
      <c r="BR5" s="469"/>
      <c r="BS5" s="469"/>
      <c r="BT5" s="469"/>
      <c r="BU5" s="470"/>
      <c r="BV5" s="468">
        <v>27509638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100.2</v>
      </c>
      <c r="CU5" s="439"/>
      <c r="CV5" s="439"/>
      <c r="CW5" s="439"/>
      <c r="CX5" s="439"/>
      <c r="CY5" s="439"/>
      <c r="CZ5" s="439"/>
      <c r="DA5" s="440"/>
      <c r="DB5" s="438">
        <v>97.9</v>
      </c>
      <c r="DC5" s="439"/>
      <c r="DD5" s="439"/>
      <c r="DE5" s="439"/>
      <c r="DF5" s="439"/>
      <c r="DG5" s="439"/>
      <c r="DH5" s="439"/>
      <c r="DI5" s="440"/>
      <c r="DJ5" s="182"/>
      <c r="DK5" s="182"/>
      <c r="DL5" s="182"/>
      <c r="DM5" s="182"/>
      <c r="DN5" s="182"/>
      <c r="DO5" s="182"/>
    </row>
    <row r="6" spans="1:119" ht="18.75" customHeight="1" x14ac:dyDescent="0.15">
      <c r="A6" s="183"/>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310833</v>
      </c>
      <c r="BO6" s="469"/>
      <c r="BP6" s="469"/>
      <c r="BQ6" s="469"/>
      <c r="BR6" s="469"/>
      <c r="BS6" s="469"/>
      <c r="BT6" s="469"/>
      <c r="BU6" s="470"/>
      <c r="BV6" s="468">
        <v>561166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105.3</v>
      </c>
      <c r="CU6" s="622"/>
      <c r="CV6" s="622"/>
      <c r="CW6" s="622"/>
      <c r="CX6" s="622"/>
      <c r="CY6" s="622"/>
      <c r="CZ6" s="622"/>
      <c r="DA6" s="623"/>
      <c r="DB6" s="621">
        <v>102.6</v>
      </c>
      <c r="DC6" s="622"/>
      <c r="DD6" s="622"/>
      <c r="DE6" s="622"/>
      <c r="DF6" s="622"/>
      <c r="DG6" s="622"/>
      <c r="DH6" s="622"/>
      <c r="DI6" s="623"/>
      <c r="DJ6" s="182"/>
      <c r="DK6" s="182"/>
      <c r="DL6" s="182"/>
      <c r="DM6" s="182"/>
      <c r="DN6" s="182"/>
      <c r="DO6" s="182"/>
    </row>
    <row r="7" spans="1:119" ht="18.75" customHeight="1" x14ac:dyDescent="0.15">
      <c r="A7" s="183"/>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274736</v>
      </c>
      <c r="BO7" s="469"/>
      <c r="BP7" s="469"/>
      <c r="BQ7" s="469"/>
      <c r="BR7" s="469"/>
      <c r="BS7" s="469"/>
      <c r="BT7" s="469"/>
      <c r="BU7" s="470"/>
      <c r="BV7" s="468">
        <v>55960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15185752</v>
      </c>
      <c r="CU7" s="469"/>
      <c r="CV7" s="469"/>
      <c r="CW7" s="469"/>
      <c r="CX7" s="469"/>
      <c r="CY7" s="469"/>
      <c r="CZ7" s="469"/>
      <c r="DA7" s="470"/>
      <c r="DB7" s="468">
        <v>14710624</v>
      </c>
      <c r="DC7" s="469"/>
      <c r="DD7" s="469"/>
      <c r="DE7" s="469"/>
      <c r="DF7" s="469"/>
      <c r="DG7" s="469"/>
      <c r="DH7" s="469"/>
      <c r="DI7" s="470"/>
      <c r="DJ7" s="182"/>
      <c r="DK7" s="182"/>
      <c r="DL7" s="182"/>
      <c r="DM7" s="182"/>
      <c r="DN7" s="182"/>
      <c r="DO7" s="182"/>
    </row>
    <row r="8" spans="1:119" ht="18.75" customHeight="1" thickBot="1" x14ac:dyDescent="0.2">
      <c r="A8" s="183"/>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36097</v>
      </c>
      <c r="BO8" s="469"/>
      <c r="BP8" s="469"/>
      <c r="BQ8" s="469"/>
      <c r="BR8" s="469"/>
      <c r="BS8" s="469"/>
      <c r="BT8" s="469"/>
      <c r="BU8" s="470"/>
      <c r="BV8" s="468">
        <v>505206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0.48</v>
      </c>
      <c r="DC8" s="582"/>
      <c r="DD8" s="582"/>
      <c r="DE8" s="582"/>
      <c r="DF8" s="582"/>
      <c r="DG8" s="582"/>
      <c r="DH8" s="582"/>
      <c r="DI8" s="583"/>
      <c r="DJ8" s="182"/>
      <c r="DK8" s="182"/>
      <c r="DL8" s="182"/>
      <c r="DM8" s="182"/>
      <c r="DN8" s="182"/>
      <c r="DO8" s="182"/>
    </row>
    <row r="9" spans="1:119" ht="18.75" customHeight="1" thickBot="1" x14ac:dyDescent="0.2">
      <c r="A9" s="183"/>
      <c r="B9" s="610" t="s">
        <v>112</v>
      </c>
      <c r="C9" s="611"/>
      <c r="D9" s="611"/>
      <c r="E9" s="611"/>
      <c r="F9" s="611"/>
      <c r="G9" s="611"/>
      <c r="H9" s="611"/>
      <c r="I9" s="611"/>
      <c r="J9" s="611"/>
      <c r="K9" s="531"/>
      <c r="L9" s="612" t="s">
        <v>113</v>
      </c>
      <c r="M9" s="613"/>
      <c r="N9" s="613"/>
      <c r="O9" s="613"/>
      <c r="P9" s="613"/>
      <c r="Q9" s="614"/>
      <c r="R9" s="615">
        <v>61744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-469109</v>
      </c>
      <c r="BO9" s="469"/>
      <c r="BP9" s="469"/>
      <c r="BQ9" s="469"/>
      <c r="BR9" s="469"/>
      <c r="BS9" s="469"/>
      <c r="BT9" s="469"/>
      <c r="BU9" s="470"/>
      <c r="BV9" s="468">
        <v>-371345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11.8</v>
      </c>
      <c r="CU9" s="439"/>
      <c r="CV9" s="439"/>
      <c r="CW9" s="439"/>
      <c r="CX9" s="439"/>
      <c r="CY9" s="439"/>
      <c r="CZ9" s="439"/>
      <c r="DA9" s="440"/>
      <c r="DB9" s="438">
        <v>13</v>
      </c>
      <c r="DC9" s="439"/>
      <c r="DD9" s="439"/>
      <c r="DE9" s="439"/>
      <c r="DF9" s="439"/>
      <c r="DG9" s="439"/>
      <c r="DH9" s="439"/>
      <c r="DI9" s="440"/>
      <c r="DJ9" s="182"/>
      <c r="DK9" s="182"/>
      <c r="DL9" s="182"/>
      <c r="DM9" s="182"/>
      <c r="DN9" s="182"/>
      <c r="DO9" s="182"/>
    </row>
    <row r="10" spans="1:119" ht="18.75" customHeight="1" thickBot="1" x14ac:dyDescent="0.2">
      <c r="A10" s="183"/>
      <c r="B10" s="610"/>
      <c r="C10" s="611"/>
      <c r="D10" s="611"/>
      <c r="E10" s="611"/>
      <c r="F10" s="611"/>
      <c r="G10" s="611"/>
      <c r="H10" s="611"/>
      <c r="I10" s="611"/>
      <c r="J10" s="611"/>
      <c r="K10" s="531"/>
      <c r="L10" s="441" t="s">
        <v>119</v>
      </c>
      <c r="M10" s="442"/>
      <c r="N10" s="442"/>
      <c r="O10" s="442"/>
      <c r="P10" s="442"/>
      <c r="Q10" s="443"/>
      <c r="R10" s="444">
        <v>64817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180026</v>
      </c>
      <c r="BO10" s="469"/>
      <c r="BP10" s="469"/>
      <c r="BQ10" s="469"/>
      <c r="BR10" s="469"/>
      <c r="BS10" s="469"/>
      <c r="BT10" s="469"/>
      <c r="BU10" s="470"/>
      <c r="BV10" s="468">
        <v>17</v>
      </c>
      <c r="BW10" s="469"/>
      <c r="BX10" s="469"/>
      <c r="BY10" s="469"/>
      <c r="BZ10" s="469"/>
      <c r="CA10" s="469"/>
      <c r="CB10" s="469"/>
      <c r="CC10" s="470"/>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2"/>
      <c r="DK11" s="182"/>
      <c r="DL11" s="182"/>
      <c r="DM11" s="182"/>
      <c r="DN11" s="182"/>
      <c r="DO11" s="182"/>
    </row>
    <row r="12" spans="1:119" ht="18.75" customHeight="1" x14ac:dyDescent="0.15">
      <c r="A12" s="183"/>
      <c r="B12" s="584" t="s">
        <v>129</v>
      </c>
      <c r="C12" s="585"/>
      <c r="D12" s="585"/>
      <c r="E12" s="585"/>
      <c r="F12" s="585"/>
      <c r="G12" s="585"/>
      <c r="H12" s="585"/>
      <c r="I12" s="585"/>
      <c r="J12" s="585"/>
      <c r="K12" s="586"/>
      <c r="L12" s="593" t="s">
        <v>130</v>
      </c>
      <c r="M12" s="594"/>
      <c r="N12" s="594"/>
      <c r="O12" s="594"/>
      <c r="P12" s="594"/>
      <c r="Q12" s="595"/>
      <c r="R12" s="596">
        <v>63781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105</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2"/>
      <c r="DK12" s="182"/>
      <c r="DL12" s="182"/>
      <c r="DM12" s="182"/>
      <c r="DN12" s="182"/>
      <c r="DO12" s="182"/>
    </row>
    <row r="13" spans="1:119" ht="18.75" customHeight="1" x14ac:dyDescent="0.15">
      <c r="A13" s="183"/>
      <c r="B13" s="587"/>
      <c r="C13" s="588"/>
      <c r="D13" s="588"/>
      <c r="E13" s="588"/>
      <c r="F13" s="588"/>
      <c r="G13" s="588"/>
      <c r="H13" s="588"/>
      <c r="I13" s="588"/>
      <c r="J13" s="588"/>
      <c r="K13" s="589"/>
      <c r="L13" s="193"/>
      <c r="M13" s="568" t="s">
        <v>137</v>
      </c>
      <c r="N13" s="569"/>
      <c r="O13" s="569"/>
      <c r="P13" s="569"/>
      <c r="Q13" s="570"/>
      <c r="R13" s="571">
        <v>63122</v>
      </c>
      <c r="S13" s="572"/>
      <c r="T13" s="572"/>
      <c r="U13" s="572"/>
      <c r="V13" s="573"/>
      <c r="W13" s="559" t="s">
        <v>138</v>
      </c>
      <c r="X13" s="481"/>
      <c r="Y13" s="481"/>
      <c r="Z13" s="481"/>
      <c r="AA13" s="481"/>
      <c r="AB13" s="482"/>
      <c r="AC13" s="444">
        <v>244</v>
      </c>
      <c r="AD13" s="445"/>
      <c r="AE13" s="445"/>
      <c r="AF13" s="445"/>
      <c r="AG13" s="446"/>
      <c r="AH13" s="444">
        <v>294</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-289083</v>
      </c>
      <c r="BO13" s="469"/>
      <c r="BP13" s="469"/>
      <c r="BQ13" s="469"/>
      <c r="BR13" s="469"/>
      <c r="BS13" s="469"/>
      <c r="BT13" s="469"/>
      <c r="BU13" s="470"/>
      <c r="BV13" s="468">
        <v>-371328</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8.3000000000000007</v>
      </c>
      <c r="CU13" s="439"/>
      <c r="CV13" s="439"/>
      <c r="CW13" s="439"/>
      <c r="CX13" s="439"/>
      <c r="CY13" s="439"/>
      <c r="CZ13" s="439"/>
      <c r="DA13" s="440"/>
      <c r="DB13" s="438">
        <v>8.8000000000000007</v>
      </c>
      <c r="DC13" s="439"/>
      <c r="DD13" s="439"/>
      <c r="DE13" s="439"/>
      <c r="DF13" s="439"/>
      <c r="DG13" s="439"/>
      <c r="DH13" s="439"/>
      <c r="DI13" s="440"/>
      <c r="DJ13" s="182"/>
      <c r="DK13" s="182"/>
      <c r="DL13" s="182"/>
      <c r="DM13" s="182"/>
      <c r="DN13" s="182"/>
      <c r="DO13" s="182"/>
    </row>
    <row r="14" spans="1:119" ht="18.75" customHeight="1" thickBot="1" x14ac:dyDescent="0.2">
      <c r="A14" s="183"/>
      <c r="B14" s="587"/>
      <c r="C14" s="588"/>
      <c r="D14" s="588"/>
      <c r="E14" s="588"/>
      <c r="F14" s="588"/>
      <c r="G14" s="588"/>
      <c r="H14" s="588"/>
      <c r="I14" s="588"/>
      <c r="J14" s="588"/>
      <c r="K14" s="589"/>
      <c r="L14" s="561" t="s">
        <v>143</v>
      </c>
      <c r="M14" s="605"/>
      <c r="N14" s="605"/>
      <c r="O14" s="605"/>
      <c r="P14" s="605"/>
      <c r="Q14" s="606"/>
      <c r="R14" s="571">
        <v>64580</v>
      </c>
      <c r="S14" s="572"/>
      <c r="T14" s="572"/>
      <c r="U14" s="572"/>
      <c r="V14" s="573"/>
      <c r="W14" s="574"/>
      <c r="X14" s="484"/>
      <c r="Y14" s="484"/>
      <c r="Z14" s="484"/>
      <c r="AA14" s="484"/>
      <c r="AB14" s="485"/>
      <c r="AC14" s="564">
        <v>0.9</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35.5</v>
      </c>
      <c r="CU14" s="576"/>
      <c r="CV14" s="576"/>
      <c r="CW14" s="576"/>
      <c r="CX14" s="576"/>
      <c r="CY14" s="576"/>
      <c r="CZ14" s="576"/>
      <c r="DA14" s="577"/>
      <c r="DB14" s="575">
        <v>43.7</v>
      </c>
      <c r="DC14" s="576"/>
      <c r="DD14" s="576"/>
      <c r="DE14" s="576"/>
      <c r="DF14" s="576"/>
      <c r="DG14" s="576"/>
      <c r="DH14" s="576"/>
      <c r="DI14" s="577"/>
      <c r="DJ14" s="182"/>
      <c r="DK14" s="182"/>
      <c r="DL14" s="182"/>
      <c r="DM14" s="182"/>
      <c r="DN14" s="182"/>
      <c r="DO14" s="182"/>
    </row>
    <row r="15" spans="1:119" ht="18.75" customHeight="1" x14ac:dyDescent="0.15">
      <c r="A15" s="183"/>
      <c r="B15" s="587"/>
      <c r="C15" s="588"/>
      <c r="D15" s="588"/>
      <c r="E15" s="588"/>
      <c r="F15" s="588"/>
      <c r="G15" s="588"/>
      <c r="H15" s="588"/>
      <c r="I15" s="588"/>
      <c r="J15" s="588"/>
      <c r="K15" s="589"/>
      <c r="L15" s="193"/>
      <c r="M15" s="568" t="s">
        <v>137</v>
      </c>
      <c r="N15" s="569"/>
      <c r="O15" s="569"/>
      <c r="P15" s="569"/>
      <c r="Q15" s="570"/>
      <c r="R15" s="571">
        <v>63943</v>
      </c>
      <c r="S15" s="572"/>
      <c r="T15" s="572"/>
      <c r="U15" s="572"/>
      <c r="V15" s="573"/>
      <c r="W15" s="559" t="s">
        <v>145</v>
      </c>
      <c r="X15" s="481"/>
      <c r="Y15" s="481"/>
      <c r="Z15" s="481"/>
      <c r="AA15" s="481"/>
      <c r="AB15" s="482"/>
      <c r="AC15" s="444">
        <v>7990</v>
      </c>
      <c r="AD15" s="445"/>
      <c r="AE15" s="445"/>
      <c r="AF15" s="445"/>
      <c r="AG15" s="446"/>
      <c r="AH15" s="444">
        <v>8697</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6277563</v>
      </c>
      <c r="BO15" s="464"/>
      <c r="BP15" s="464"/>
      <c r="BQ15" s="464"/>
      <c r="BR15" s="464"/>
      <c r="BS15" s="464"/>
      <c r="BT15" s="464"/>
      <c r="BU15" s="465"/>
      <c r="BV15" s="463">
        <v>5958304</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29.4</v>
      </c>
      <c r="AD16" s="565"/>
      <c r="AE16" s="565"/>
      <c r="AF16" s="565"/>
      <c r="AG16" s="566"/>
      <c r="AH16" s="564">
        <v>30.1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12905417</v>
      </c>
      <c r="BO16" s="469"/>
      <c r="BP16" s="469"/>
      <c r="BQ16" s="469"/>
      <c r="BR16" s="469"/>
      <c r="BS16" s="469"/>
      <c r="BT16" s="469"/>
      <c r="BU16" s="470"/>
      <c r="BV16" s="468">
        <v>12414780</v>
      </c>
      <c r="BW16" s="469"/>
      <c r="BX16" s="469"/>
      <c r="BY16" s="469"/>
      <c r="BZ16" s="469"/>
      <c r="CA16" s="469"/>
      <c r="CB16" s="469"/>
      <c r="CC16" s="470"/>
      <c r="CD16" s="197"/>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2"/>
      <c r="DK16" s="182"/>
      <c r="DL16" s="182"/>
      <c r="DM16" s="182"/>
      <c r="DN16" s="182"/>
      <c r="DO16" s="182"/>
    </row>
    <row r="17" spans="1:119" ht="18.75" customHeight="1" thickBot="1" x14ac:dyDescent="0.2">
      <c r="A17" s="183"/>
      <c r="B17" s="590"/>
      <c r="C17" s="591"/>
      <c r="D17" s="591"/>
      <c r="E17" s="591"/>
      <c r="F17" s="591"/>
      <c r="G17" s="591"/>
      <c r="H17" s="591"/>
      <c r="I17" s="591"/>
      <c r="J17" s="591"/>
      <c r="K17" s="592"/>
      <c r="L17" s="198"/>
      <c r="M17" s="553" t="s">
        <v>151</v>
      </c>
      <c r="N17" s="554"/>
      <c r="O17" s="554"/>
      <c r="P17" s="554"/>
      <c r="Q17" s="555"/>
      <c r="R17" s="556" t="s">
        <v>152</v>
      </c>
      <c r="S17" s="557"/>
      <c r="T17" s="557"/>
      <c r="U17" s="557"/>
      <c r="V17" s="558"/>
      <c r="W17" s="559" t="s">
        <v>153</v>
      </c>
      <c r="X17" s="481"/>
      <c r="Y17" s="481"/>
      <c r="Z17" s="481"/>
      <c r="AA17" s="481"/>
      <c r="AB17" s="482"/>
      <c r="AC17" s="444">
        <v>18981</v>
      </c>
      <c r="AD17" s="445"/>
      <c r="AE17" s="445"/>
      <c r="AF17" s="445"/>
      <c r="AG17" s="446"/>
      <c r="AH17" s="444">
        <v>19902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7922043</v>
      </c>
      <c r="BO17" s="469"/>
      <c r="BP17" s="469"/>
      <c r="BQ17" s="469"/>
      <c r="BR17" s="469"/>
      <c r="BS17" s="469"/>
      <c r="BT17" s="469"/>
      <c r="BU17" s="470"/>
      <c r="BV17" s="468">
        <v>7578235</v>
      </c>
      <c r="BW17" s="469"/>
      <c r="BX17" s="469"/>
      <c r="BY17" s="469"/>
      <c r="BZ17" s="469"/>
      <c r="CA17" s="469"/>
      <c r="CB17" s="469"/>
      <c r="CC17" s="470"/>
      <c r="CD17" s="197"/>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2"/>
      <c r="DK17" s="182"/>
      <c r="DL17" s="182"/>
      <c r="DM17" s="182"/>
      <c r="DN17" s="182"/>
      <c r="DO17" s="182"/>
    </row>
    <row r="18" spans="1:119" ht="18.75" customHeight="1" thickBot="1" x14ac:dyDescent="0.2">
      <c r="A18" s="183"/>
      <c r="B18" s="530" t="s">
        <v>155</v>
      </c>
      <c r="C18" s="531"/>
      <c r="D18" s="531"/>
      <c r="E18" s="532"/>
      <c r="F18" s="532"/>
      <c r="G18" s="532"/>
      <c r="H18" s="532"/>
      <c r="I18" s="532"/>
      <c r="J18" s="532"/>
      <c r="K18" s="532"/>
      <c r="L18" s="533">
        <v>16.48</v>
      </c>
      <c r="M18" s="533"/>
      <c r="N18" s="533"/>
      <c r="O18" s="533"/>
      <c r="P18" s="533"/>
      <c r="Q18" s="533"/>
      <c r="R18" s="534"/>
      <c r="S18" s="534"/>
      <c r="T18" s="534"/>
      <c r="U18" s="534"/>
      <c r="V18" s="535"/>
      <c r="W18" s="549"/>
      <c r="X18" s="550"/>
      <c r="Y18" s="550"/>
      <c r="Z18" s="550"/>
      <c r="AA18" s="550"/>
      <c r="AB18" s="560"/>
      <c r="AC18" s="432">
        <v>69.7</v>
      </c>
      <c r="AD18" s="433"/>
      <c r="AE18" s="433"/>
      <c r="AF18" s="433"/>
      <c r="AG18" s="536"/>
      <c r="AH18" s="432">
        <v>68.900000000000006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15319530</v>
      </c>
      <c r="BO18" s="469"/>
      <c r="BP18" s="469"/>
      <c r="BQ18" s="469"/>
      <c r="BR18" s="469"/>
      <c r="BS18" s="469"/>
      <c r="BT18" s="469"/>
      <c r="BU18" s="470"/>
      <c r="BV18" s="468">
        <v>14667236</v>
      </c>
      <c r="BW18" s="469"/>
      <c r="BX18" s="469"/>
      <c r="BY18" s="469"/>
      <c r="BZ18" s="469"/>
      <c r="CA18" s="469"/>
      <c r="CB18" s="469"/>
      <c r="CC18" s="470"/>
      <c r="CD18" s="197"/>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2"/>
      <c r="DK18" s="182"/>
      <c r="DL18" s="182"/>
      <c r="DM18" s="182"/>
      <c r="DN18" s="182"/>
      <c r="DO18" s="182"/>
    </row>
    <row r="19" spans="1:119" ht="18.75" customHeight="1" thickBot="1" x14ac:dyDescent="0.2">
      <c r="A19" s="183"/>
      <c r="B19" s="530" t="s">
        <v>157</v>
      </c>
      <c r="C19" s="531"/>
      <c r="D19" s="531"/>
      <c r="E19" s="532"/>
      <c r="F19" s="532"/>
      <c r="G19" s="532"/>
      <c r="H19" s="532"/>
      <c r="I19" s="532"/>
      <c r="J19" s="532"/>
      <c r="K19" s="532"/>
      <c r="L19" s="538">
        <v>3747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17782257</v>
      </c>
      <c r="BO19" s="469"/>
      <c r="BP19" s="469"/>
      <c r="BQ19" s="469"/>
      <c r="BR19" s="469"/>
      <c r="BS19" s="469"/>
      <c r="BT19" s="469"/>
      <c r="BU19" s="470"/>
      <c r="BV19" s="468">
        <v>17333179</v>
      </c>
      <c r="BW19" s="469"/>
      <c r="BX19" s="469"/>
      <c r="BY19" s="469"/>
      <c r="BZ19" s="469"/>
      <c r="CA19" s="469"/>
      <c r="CB19" s="469"/>
      <c r="CC19" s="470"/>
      <c r="CD19" s="197"/>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2"/>
      <c r="DK19" s="182"/>
      <c r="DL19" s="182"/>
      <c r="DM19" s="182"/>
      <c r="DN19" s="182"/>
      <c r="DO19" s="182"/>
    </row>
    <row r="20" spans="1:119" ht="18.75" customHeight="1" thickBot="1" x14ac:dyDescent="0.2">
      <c r="A20" s="183"/>
      <c r="B20" s="530" t="s">
        <v>159</v>
      </c>
      <c r="C20" s="531"/>
      <c r="D20" s="531"/>
      <c r="E20" s="532"/>
      <c r="F20" s="532"/>
      <c r="G20" s="532"/>
      <c r="H20" s="532"/>
      <c r="I20" s="532"/>
      <c r="J20" s="532"/>
      <c r="K20" s="532"/>
      <c r="L20" s="538">
        <v>26095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7"/>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2"/>
      <c r="DK20" s="182"/>
      <c r="DL20" s="182"/>
      <c r="DM20" s="182"/>
      <c r="DN20" s="182"/>
      <c r="DO20" s="182"/>
    </row>
    <row r="21" spans="1:119" ht="18.75" customHeight="1" x14ac:dyDescent="0.15">
      <c r="A21" s="183"/>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7"/>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2"/>
      <c r="DK21" s="182"/>
      <c r="DL21" s="182"/>
      <c r="DM21" s="182"/>
      <c r="DN21" s="182"/>
      <c r="DO21" s="182"/>
    </row>
    <row r="22" spans="1:119" ht="18.75" customHeight="1" thickBot="1" x14ac:dyDescent="0.2">
      <c r="A22" s="183"/>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7"/>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2"/>
      <c r="DK22" s="182"/>
      <c r="DL22" s="182"/>
      <c r="DM22" s="182"/>
      <c r="DN22" s="182"/>
      <c r="DO22" s="182"/>
    </row>
    <row r="23" spans="1:119" ht="18.75" customHeight="1" x14ac:dyDescent="0.15">
      <c r="A23" s="183"/>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22127505</v>
      </c>
      <c r="BO23" s="469"/>
      <c r="BP23" s="469"/>
      <c r="BQ23" s="469"/>
      <c r="BR23" s="469"/>
      <c r="BS23" s="469"/>
      <c r="BT23" s="469"/>
      <c r="BU23" s="470"/>
      <c r="BV23" s="468">
        <v>22093089</v>
      </c>
      <c r="BW23" s="469"/>
      <c r="BX23" s="469"/>
      <c r="BY23" s="469"/>
      <c r="BZ23" s="469"/>
      <c r="CA23" s="469"/>
      <c r="CB23" s="469"/>
      <c r="CC23" s="470"/>
      <c r="CD23" s="197"/>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2"/>
      <c r="DK23" s="182"/>
      <c r="DL23" s="182"/>
      <c r="DM23" s="182"/>
      <c r="DN23" s="182"/>
      <c r="DO23" s="182"/>
    </row>
    <row r="24" spans="1:119" ht="18.75" customHeight="1" thickBot="1" x14ac:dyDescent="0.2">
      <c r="A24" s="183"/>
      <c r="B24" s="500"/>
      <c r="C24" s="501"/>
      <c r="D24" s="502"/>
      <c r="E24" s="441" t="s">
        <v>168</v>
      </c>
      <c r="F24" s="442"/>
      <c r="G24" s="442"/>
      <c r="H24" s="442"/>
      <c r="I24" s="442"/>
      <c r="J24" s="442"/>
      <c r="K24" s="443"/>
      <c r="L24" s="444">
        <v>1</v>
      </c>
      <c r="M24" s="445"/>
      <c r="N24" s="445"/>
      <c r="O24" s="445"/>
      <c r="P24" s="446"/>
      <c r="Q24" s="444">
        <v>8330</v>
      </c>
      <c r="R24" s="445"/>
      <c r="S24" s="445"/>
      <c r="T24" s="445"/>
      <c r="U24" s="445"/>
      <c r="V24" s="446"/>
      <c r="W24" s="510"/>
      <c r="X24" s="501"/>
      <c r="Y24" s="502"/>
      <c r="Z24" s="441" t="s">
        <v>169</v>
      </c>
      <c r="AA24" s="442"/>
      <c r="AB24" s="442"/>
      <c r="AC24" s="442"/>
      <c r="AD24" s="442"/>
      <c r="AE24" s="442"/>
      <c r="AF24" s="442"/>
      <c r="AG24" s="443"/>
      <c r="AH24" s="444">
        <v>513</v>
      </c>
      <c r="AI24" s="445"/>
      <c r="AJ24" s="445"/>
      <c r="AK24" s="445"/>
      <c r="AL24" s="446"/>
      <c r="AM24" s="444">
        <v>1500525</v>
      </c>
      <c r="AN24" s="445"/>
      <c r="AO24" s="445"/>
      <c r="AP24" s="445"/>
      <c r="AQ24" s="445"/>
      <c r="AR24" s="446"/>
      <c r="AS24" s="444">
        <v>2925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14482915</v>
      </c>
      <c r="BO24" s="469"/>
      <c r="BP24" s="469"/>
      <c r="BQ24" s="469"/>
      <c r="BR24" s="469"/>
      <c r="BS24" s="469"/>
      <c r="BT24" s="469"/>
      <c r="BU24" s="470"/>
      <c r="BV24" s="468">
        <v>13865752</v>
      </c>
      <c r="BW24" s="469"/>
      <c r="BX24" s="469"/>
      <c r="BY24" s="469"/>
      <c r="BZ24" s="469"/>
      <c r="CA24" s="469"/>
      <c r="CB24" s="469"/>
      <c r="CC24" s="470"/>
      <c r="CD24" s="197"/>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2"/>
      <c r="DK24" s="182"/>
      <c r="DL24" s="182"/>
      <c r="DM24" s="182"/>
      <c r="DN24" s="182"/>
      <c r="DO24" s="182"/>
    </row>
    <row r="25" spans="1:119" s="182" customFormat="1" ht="18.75" customHeight="1" x14ac:dyDescent="0.15">
      <c r="A25" s="183"/>
      <c r="B25" s="500"/>
      <c r="C25" s="501"/>
      <c r="D25" s="502"/>
      <c r="E25" s="441" t="s">
        <v>171</v>
      </c>
      <c r="F25" s="442"/>
      <c r="G25" s="442"/>
      <c r="H25" s="442"/>
      <c r="I25" s="442"/>
      <c r="J25" s="442"/>
      <c r="K25" s="443"/>
      <c r="L25" s="444">
        <v>1</v>
      </c>
      <c r="M25" s="445"/>
      <c r="N25" s="445"/>
      <c r="O25" s="445"/>
      <c r="P25" s="446"/>
      <c r="Q25" s="444">
        <v>6885</v>
      </c>
      <c r="R25" s="445"/>
      <c r="S25" s="445"/>
      <c r="T25" s="445"/>
      <c r="U25" s="445"/>
      <c r="V25" s="446"/>
      <c r="W25" s="510"/>
      <c r="X25" s="501"/>
      <c r="Y25" s="502"/>
      <c r="Z25" s="441" t="s">
        <v>172</v>
      </c>
      <c r="AA25" s="442"/>
      <c r="AB25" s="442"/>
      <c r="AC25" s="442"/>
      <c r="AD25" s="442"/>
      <c r="AE25" s="442"/>
      <c r="AF25" s="442"/>
      <c r="AG25" s="443"/>
      <c r="AH25" s="444" t="s">
        <v>128</v>
      </c>
      <c r="AI25" s="445"/>
      <c r="AJ25" s="445"/>
      <c r="AK25" s="445"/>
      <c r="AL25" s="446"/>
      <c r="AM25" s="444" t="s">
        <v>173</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3270300</v>
      </c>
      <c r="BO25" s="464"/>
      <c r="BP25" s="464"/>
      <c r="BQ25" s="464"/>
      <c r="BR25" s="464"/>
      <c r="BS25" s="464"/>
      <c r="BT25" s="464"/>
      <c r="BU25" s="465"/>
      <c r="BV25" s="463">
        <v>1821300</v>
      </c>
      <c r="BW25" s="464"/>
      <c r="BX25" s="464"/>
      <c r="BY25" s="464"/>
      <c r="BZ25" s="464"/>
      <c r="CA25" s="464"/>
      <c r="CB25" s="464"/>
      <c r="CC25" s="465"/>
      <c r="CD25" s="197"/>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2" customFormat="1" ht="18.75" customHeight="1" x14ac:dyDescent="0.15">
      <c r="A26" s="183"/>
      <c r="B26" s="500"/>
      <c r="C26" s="501"/>
      <c r="D26" s="502"/>
      <c r="E26" s="441" t="s">
        <v>175</v>
      </c>
      <c r="F26" s="442"/>
      <c r="G26" s="442"/>
      <c r="H26" s="442"/>
      <c r="I26" s="442"/>
      <c r="J26" s="442"/>
      <c r="K26" s="443"/>
      <c r="L26" s="444">
        <v>1</v>
      </c>
      <c r="M26" s="445"/>
      <c r="N26" s="445"/>
      <c r="O26" s="445"/>
      <c r="P26" s="446"/>
      <c r="Q26" s="444">
        <v>5865</v>
      </c>
      <c r="R26" s="445"/>
      <c r="S26" s="445"/>
      <c r="T26" s="445"/>
      <c r="U26" s="445"/>
      <c r="V26" s="446"/>
      <c r="W26" s="510"/>
      <c r="X26" s="501"/>
      <c r="Y26" s="502"/>
      <c r="Z26" s="441" t="s">
        <v>176</v>
      </c>
      <c r="AA26" s="523"/>
      <c r="AB26" s="523"/>
      <c r="AC26" s="523"/>
      <c r="AD26" s="523"/>
      <c r="AE26" s="523"/>
      <c r="AF26" s="523"/>
      <c r="AG26" s="524"/>
      <c r="AH26" s="444">
        <v>57</v>
      </c>
      <c r="AI26" s="445"/>
      <c r="AJ26" s="445"/>
      <c r="AK26" s="445"/>
      <c r="AL26" s="446"/>
      <c r="AM26" s="444">
        <v>194826</v>
      </c>
      <c r="AN26" s="445"/>
      <c r="AO26" s="445"/>
      <c r="AP26" s="445"/>
      <c r="AQ26" s="445"/>
      <c r="AR26" s="446"/>
      <c r="AS26" s="444">
        <v>3418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128</v>
      </c>
      <c r="BW26" s="469"/>
      <c r="BX26" s="469"/>
      <c r="BY26" s="469"/>
      <c r="BZ26" s="469"/>
      <c r="CA26" s="469"/>
      <c r="CB26" s="469"/>
      <c r="CC26" s="470"/>
      <c r="CD26" s="197"/>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3"/>
      <c r="B27" s="500"/>
      <c r="C27" s="501"/>
      <c r="D27" s="502"/>
      <c r="E27" s="441" t="s">
        <v>178</v>
      </c>
      <c r="F27" s="442"/>
      <c r="G27" s="442"/>
      <c r="H27" s="442"/>
      <c r="I27" s="442"/>
      <c r="J27" s="442"/>
      <c r="K27" s="443"/>
      <c r="L27" s="444">
        <v>1</v>
      </c>
      <c r="M27" s="445"/>
      <c r="N27" s="445"/>
      <c r="O27" s="445"/>
      <c r="P27" s="446"/>
      <c r="Q27" s="444">
        <v>6180</v>
      </c>
      <c r="R27" s="445"/>
      <c r="S27" s="445"/>
      <c r="T27" s="445"/>
      <c r="U27" s="445"/>
      <c r="V27" s="446"/>
      <c r="W27" s="510"/>
      <c r="X27" s="501"/>
      <c r="Y27" s="502"/>
      <c r="Z27" s="441" t="s">
        <v>179</v>
      </c>
      <c r="AA27" s="442"/>
      <c r="AB27" s="442"/>
      <c r="AC27" s="442"/>
      <c r="AD27" s="442"/>
      <c r="AE27" s="442"/>
      <c r="AF27" s="442"/>
      <c r="AG27" s="443"/>
      <c r="AH27" s="444">
        <v>65</v>
      </c>
      <c r="AI27" s="445"/>
      <c r="AJ27" s="445"/>
      <c r="AK27" s="445"/>
      <c r="AL27" s="446"/>
      <c r="AM27" s="444">
        <v>211057</v>
      </c>
      <c r="AN27" s="445"/>
      <c r="AO27" s="445"/>
      <c r="AP27" s="445"/>
      <c r="AQ27" s="445"/>
      <c r="AR27" s="446"/>
      <c r="AS27" s="444">
        <v>3247</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184</v>
      </c>
      <c r="BO27" s="472"/>
      <c r="BP27" s="472"/>
      <c r="BQ27" s="472"/>
      <c r="BR27" s="472"/>
      <c r="BS27" s="472"/>
      <c r="BT27" s="472"/>
      <c r="BU27" s="473"/>
      <c r="BV27" s="471">
        <v>184</v>
      </c>
      <c r="BW27" s="472"/>
      <c r="BX27" s="472"/>
      <c r="BY27" s="472"/>
      <c r="BZ27" s="472"/>
      <c r="CA27" s="472"/>
      <c r="CB27" s="472"/>
      <c r="CC27" s="473"/>
      <c r="CD27" s="199"/>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2"/>
      <c r="DK27" s="182"/>
      <c r="DL27" s="182"/>
      <c r="DM27" s="182"/>
      <c r="DN27" s="182"/>
      <c r="DO27" s="182"/>
    </row>
    <row r="28" spans="1:119" ht="18.75" customHeight="1" x14ac:dyDescent="0.15">
      <c r="A28" s="183"/>
      <c r="B28" s="500"/>
      <c r="C28" s="501"/>
      <c r="D28" s="502"/>
      <c r="E28" s="441" t="s">
        <v>181</v>
      </c>
      <c r="F28" s="442"/>
      <c r="G28" s="442"/>
      <c r="H28" s="442"/>
      <c r="I28" s="442"/>
      <c r="J28" s="442"/>
      <c r="K28" s="443"/>
      <c r="L28" s="444">
        <v>1</v>
      </c>
      <c r="M28" s="445"/>
      <c r="N28" s="445"/>
      <c r="O28" s="445"/>
      <c r="P28" s="446"/>
      <c r="Q28" s="444">
        <v>5350</v>
      </c>
      <c r="R28" s="445"/>
      <c r="S28" s="445"/>
      <c r="T28" s="445"/>
      <c r="U28" s="445"/>
      <c r="V28" s="446"/>
      <c r="W28" s="510"/>
      <c r="X28" s="501"/>
      <c r="Y28" s="502"/>
      <c r="Z28" s="441" t="s">
        <v>182</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1717047</v>
      </c>
      <c r="BO28" s="464"/>
      <c r="BP28" s="464"/>
      <c r="BQ28" s="464"/>
      <c r="BR28" s="464"/>
      <c r="BS28" s="464"/>
      <c r="BT28" s="464"/>
      <c r="BU28" s="465"/>
      <c r="BV28" s="463">
        <v>1277021</v>
      </c>
      <c r="BW28" s="464"/>
      <c r="BX28" s="464"/>
      <c r="BY28" s="464"/>
      <c r="BZ28" s="464"/>
      <c r="CA28" s="464"/>
      <c r="CB28" s="464"/>
      <c r="CC28" s="465"/>
      <c r="CD28" s="197"/>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2"/>
      <c r="DK28" s="182"/>
      <c r="DL28" s="182"/>
      <c r="DM28" s="182"/>
      <c r="DN28" s="182"/>
      <c r="DO28" s="182"/>
    </row>
    <row r="29" spans="1:119" ht="18.75" customHeight="1" x14ac:dyDescent="0.15">
      <c r="A29" s="183"/>
      <c r="B29" s="500"/>
      <c r="C29" s="501"/>
      <c r="D29" s="502"/>
      <c r="E29" s="441" t="s">
        <v>184</v>
      </c>
      <c r="F29" s="442"/>
      <c r="G29" s="442"/>
      <c r="H29" s="442"/>
      <c r="I29" s="442"/>
      <c r="J29" s="442"/>
      <c r="K29" s="443"/>
      <c r="L29" s="444">
        <v>15</v>
      </c>
      <c r="M29" s="445"/>
      <c r="N29" s="445"/>
      <c r="O29" s="445"/>
      <c r="P29" s="446"/>
      <c r="Q29" s="444">
        <v>4980</v>
      </c>
      <c r="R29" s="445"/>
      <c r="S29" s="445"/>
      <c r="T29" s="445"/>
      <c r="U29" s="445"/>
      <c r="V29" s="446"/>
      <c r="W29" s="511"/>
      <c r="X29" s="512"/>
      <c r="Y29" s="513"/>
      <c r="Z29" s="441" t="s">
        <v>185</v>
      </c>
      <c r="AA29" s="442"/>
      <c r="AB29" s="442"/>
      <c r="AC29" s="442"/>
      <c r="AD29" s="442"/>
      <c r="AE29" s="442"/>
      <c r="AF29" s="442"/>
      <c r="AG29" s="443"/>
      <c r="AH29" s="444">
        <v>578</v>
      </c>
      <c r="AI29" s="445"/>
      <c r="AJ29" s="445"/>
      <c r="AK29" s="445"/>
      <c r="AL29" s="446"/>
      <c r="AM29" s="444">
        <v>1711582</v>
      </c>
      <c r="AN29" s="445"/>
      <c r="AO29" s="445"/>
      <c r="AP29" s="445"/>
      <c r="AQ29" s="445"/>
      <c r="AR29" s="446"/>
      <c r="AS29" s="444">
        <v>2961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30930</v>
      </c>
      <c r="BO29" s="469"/>
      <c r="BP29" s="469"/>
      <c r="BQ29" s="469"/>
      <c r="BR29" s="469"/>
      <c r="BS29" s="469"/>
      <c r="BT29" s="469"/>
      <c r="BU29" s="470"/>
      <c r="BV29" s="468">
        <v>15569</v>
      </c>
      <c r="BW29" s="469"/>
      <c r="BX29" s="469"/>
      <c r="BY29" s="469"/>
      <c r="BZ29" s="469"/>
      <c r="CA29" s="469"/>
      <c r="CB29" s="469"/>
      <c r="CC29" s="470"/>
      <c r="CD29" s="199"/>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2"/>
      <c r="DK29" s="182"/>
      <c r="DL29" s="182"/>
      <c r="DM29" s="182"/>
      <c r="DN29" s="182"/>
      <c r="DO29" s="182"/>
    </row>
    <row r="30" spans="1:119" ht="18.75" customHeight="1" thickBot="1" x14ac:dyDescent="0.2">
      <c r="A30" s="183"/>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1830206</v>
      </c>
      <c r="BO30" s="472"/>
      <c r="BP30" s="472"/>
      <c r="BQ30" s="472"/>
      <c r="BR30" s="472"/>
      <c r="BS30" s="472"/>
      <c r="BT30" s="472"/>
      <c r="BU30" s="473"/>
      <c r="BV30" s="471">
        <v>2247260</v>
      </c>
      <c r="BW30" s="472"/>
      <c r="BX30" s="472"/>
      <c r="BY30" s="472"/>
      <c r="BZ30" s="472"/>
      <c r="CA30" s="472"/>
      <c r="CB30" s="472"/>
      <c r="CC30" s="47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188</v>
      </c>
      <c r="D32" s="210"/>
      <c r="E32" s="210"/>
      <c r="F32" s="207"/>
      <c r="G32" s="207"/>
      <c r="H32" s="207"/>
      <c r="I32" s="207"/>
      <c r="J32" s="207"/>
      <c r="K32" s="207"/>
      <c r="L32" s="207"/>
      <c r="M32" s="207"/>
      <c r="N32" s="207"/>
      <c r="O32" s="207"/>
      <c r="P32" s="207"/>
      <c r="Q32" s="207"/>
      <c r="R32" s="207"/>
      <c r="S32" s="207"/>
      <c r="T32" s="207"/>
      <c r="U32" s="207" t="s">
        <v>189</v>
      </c>
      <c r="V32" s="207"/>
      <c r="W32" s="207"/>
      <c r="X32" s="207"/>
      <c r="Y32" s="207"/>
      <c r="Z32" s="207"/>
      <c r="AA32" s="207"/>
      <c r="AB32" s="207"/>
      <c r="AC32" s="207"/>
      <c r="AD32" s="207"/>
      <c r="AE32" s="207"/>
      <c r="AF32" s="207"/>
      <c r="AG32" s="207"/>
      <c r="AH32" s="207"/>
      <c r="AI32" s="207"/>
      <c r="AJ32" s="207"/>
      <c r="AK32" s="207"/>
      <c r="AL32" s="207"/>
      <c r="AM32" s="211" t="s">
        <v>190</v>
      </c>
      <c r="AN32" s="207"/>
      <c r="AO32" s="207"/>
      <c r="AP32" s="207"/>
      <c r="AQ32" s="207"/>
      <c r="AR32" s="207"/>
      <c r="AS32" s="211"/>
      <c r="AT32" s="211"/>
      <c r="AU32" s="211"/>
      <c r="AV32" s="211"/>
      <c r="AW32" s="211"/>
      <c r="AX32" s="211"/>
      <c r="AY32" s="211"/>
      <c r="AZ32" s="211"/>
      <c r="BA32" s="211"/>
      <c r="BB32" s="207"/>
      <c r="BC32" s="211"/>
      <c r="BD32" s="207"/>
      <c r="BE32" s="211" t="s">
        <v>191</v>
      </c>
      <c r="BF32" s="207"/>
      <c r="BG32" s="207"/>
      <c r="BH32" s="207"/>
      <c r="BI32" s="207"/>
      <c r="BJ32" s="211"/>
      <c r="BK32" s="211"/>
      <c r="BL32" s="211"/>
      <c r="BM32" s="211"/>
      <c r="BN32" s="211"/>
      <c r="BO32" s="211"/>
      <c r="BP32" s="211"/>
      <c r="BQ32" s="211"/>
      <c r="BR32" s="207"/>
      <c r="BS32" s="207"/>
      <c r="BT32" s="207"/>
      <c r="BU32" s="207"/>
      <c r="BV32" s="207"/>
      <c r="BW32" s="207" t="s">
        <v>192</v>
      </c>
      <c r="BX32" s="207"/>
      <c r="BY32" s="207"/>
      <c r="BZ32" s="207"/>
      <c r="CA32" s="207"/>
      <c r="CB32" s="211"/>
      <c r="CC32" s="211"/>
      <c r="CD32" s="211"/>
      <c r="CE32" s="211"/>
      <c r="CF32" s="211"/>
      <c r="CG32" s="211"/>
      <c r="CH32" s="211"/>
      <c r="CI32" s="211"/>
      <c r="CJ32" s="211"/>
      <c r="CK32" s="211"/>
      <c r="CL32" s="211"/>
      <c r="CM32" s="211"/>
      <c r="CN32" s="211"/>
      <c r="CO32" s="211" t="s">
        <v>193</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31" t="s">
        <v>194</v>
      </c>
      <c r="D33" s="431"/>
      <c r="E33" s="430" t="s">
        <v>195</v>
      </c>
      <c r="F33" s="430"/>
      <c r="G33" s="430"/>
      <c r="H33" s="430"/>
      <c r="I33" s="430"/>
      <c r="J33" s="430"/>
      <c r="K33" s="430"/>
      <c r="L33" s="430"/>
      <c r="M33" s="430"/>
      <c r="N33" s="430"/>
      <c r="O33" s="430"/>
      <c r="P33" s="430"/>
      <c r="Q33" s="430"/>
      <c r="R33" s="430"/>
      <c r="S33" s="430"/>
      <c r="T33" s="212"/>
      <c r="U33" s="431" t="s">
        <v>194</v>
      </c>
      <c r="V33" s="431"/>
      <c r="W33" s="430" t="s">
        <v>196</v>
      </c>
      <c r="X33" s="430"/>
      <c r="Y33" s="430"/>
      <c r="Z33" s="430"/>
      <c r="AA33" s="430"/>
      <c r="AB33" s="430"/>
      <c r="AC33" s="430"/>
      <c r="AD33" s="430"/>
      <c r="AE33" s="430"/>
      <c r="AF33" s="430"/>
      <c r="AG33" s="430"/>
      <c r="AH33" s="430"/>
      <c r="AI33" s="430"/>
      <c r="AJ33" s="430"/>
      <c r="AK33" s="430"/>
      <c r="AL33" s="212"/>
      <c r="AM33" s="431" t="s">
        <v>194</v>
      </c>
      <c r="AN33" s="431"/>
      <c r="AO33" s="430" t="s">
        <v>195</v>
      </c>
      <c r="AP33" s="430"/>
      <c r="AQ33" s="430"/>
      <c r="AR33" s="430"/>
      <c r="AS33" s="430"/>
      <c r="AT33" s="430"/>
      <c r="AU33" s="430"/>
      <c r="AV33" s="430"/>
      <c r="AW33" s="430"/>
      <c r="AX33" s="430"/>
      <c r="AY33" s="430"/>
      <c r="AZ33" s="430"/>
      <c r="BA33" s="430"/>
      <c r="BB33" s="430"/>
      <c r="BC33" s="430"/>
      <c r="BD33" s="213"/>
      <c r="BE33" s="430" t="s">
        <v>197</v>
      </c>
      <c r="BF33" s="430"/>
      <c r="BG33" s="430" t="s">
        <v>198</v>
      </c>
      <c r="BH33" s="430"/>
      <c r="BI33" s="430"/>
      <c r="BJ33" s="430"/>
      <c r="BK33" s="430"/>
      <c r="BL33" s="430"/>
      <c r="BM33" s="430"/>
      <c r="BN33" s="430"/>
      <c r="BO33" s="430"/>
      <c r="BP33" s="430"/>
      <c r="BQ33" s="430"/>
      <c r="BR33" s="430"/>
      <c r="BS33" s="430"/>
      <c r="BT33" s="430"/>
      <c r="BU33" s="430"/>
      <c r="BV33" s="213"/>
      <c r="BW33" s="431" t="s">
        <v>197</v>
      </c>
      <c r="BX33" s="431"/>
      <c r="BY33" s="430" t="s">
        <v>199</v>
      </c>
      <c r="BZ33" s="430"/>
      <c r="CA33" s="430"/>
      <c r="CB33" s="430"/>
      <c r="CC33" s="430"/>
      <c r="CD33" s="430"/>
      <c r="CE33" s="430"/>
      <c r="CF33" s="430"/>
      <c r="CG33" s="430"/>
      <c r="CH33" s="430"/>
      <c r="CI33" s="430"/>
      <c r="CJ33" s="430"/>
      <c r="CK33" s="430"/>
      <c r="CL33" s="430"/>
      <c r="CM33" s="430"/>
      <c r="CN33" s="212"/>
      <c r="CO33" s="431" t="s">
        <v>200</v>
      </c>
      <c r="CP33" s="431"/>
      <c r="CQ33" s="430" t="s">
        <v>201</v>
      </c>
      <c r="CR33" s="430"/>
      <c r="CS33" s="430"/>
      <c r="CT33" s="430"/>
      <c r="CU33" s="430"/>
      <c r="CV33" s="430"/>
      <c r="CW33" s="430"/>
      <c r="CX33" s="430"/>
      <c r="CY33" s="430"/>
      <c r="CZ33" s="430"/>
      <c r="DA33" s="430"/>
      <c r="DB33" s="430"/>
      <c r="DC33" s="430"/>
      <c r="DD33" s="430"/>
      <c r="DE33" s="430"/>
      <c r="DF33" s="212"/>
      <c r="DG33" s="429" t="s">
        <v>202</v>
      </c>
      <c r="DH33" s="429"/>
      <c r="DI33" s="214"/>
      <c r="DJ33" s="182"/>
      <c r="DK33" s="182"/>
      <c r="DL33" s="182"/>
      <c r="DM33" s="182"/>
      <c r="DN33" s="182"/>
      <c r="DO33" s="182"/>
    </row>
    <row r="34" spans="1:119" ht="32.25" customHeight="1" x14ac:dyDescent="0.15">
      <c r="A34" s="183"/>
      <c r="B34" s="209"/>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0"/>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0"/>
      <c r="AM34" s="427">
        <f>IF(AO34="","",MAX(C34:D43,U34:V43)+1)</f>
        <v>8</v>
      </c>
      <c r="AN34" s="427"/>
      <c r="AO34" s="426" t="str">
        <f>IF('各会計、関係団体の財政状況及び健全化判断比率'!B34="","",'各会計、関係団体の財政状況及び健全化判断比率'!B34)</f>
        <v>水道事業会計</v>
      </c>
      <c r="AP34" s="426"/>
      <c r="AQ34" s="426"/>
      <c r="AR34" s="426"/>
      <c r="AS34" s="426"/>
      <c r="AT34" s="426"/>
      <c r="AU34" s="426"/>
      <c r="AV34" s="426"/>
      <c r="AW34" s="426"/>
      <c r="AX34" s="426"/>
      <c r="AY34" s="426"/>
      <c r="AZ34" s="426"/>
      <c r="BA34" s="426"/>
      <c r="BB34" s="426"/>
      <c r="BC34" s="426"/>
      <c r="BD34" s="210"/>
      <c r="BE34" s="427" t="str">
        <f>IF(BG34="","",MAX(C34:D43,U34:V43,AM34:AN43)+1)</f>
        <v/>
      </c>
      <c r="BF34" s="427"/>
      <c r="BG34" s="426"/>
      <c r="BH34" s="426"/>
      <c r="BI34" s="426"/>
      <c r="BJ34" s="426"/>
      <c r="BK34" s="426"/>
      <c r="BL34" s="426"/>
      <c r="BM34" s="426"/>
      <c r="BN34" s="426"/>
      <c r="BO34" s="426"/>
      <c r="BP34" s="426"/>
      <c r="BQ34" s="426"/>
      <c r="BR34" s="426"/>
      <c r="BS34" s="426"/>
      <c r="BT34" s="426"/>
      <c r="BU34" s="426"/>
      <c r="BV34" s="210"/>
      <c r="BW34" s="427">
        <f>IF(BY34="","",MAX(C34:D43,U34:V43,AM34:AN43,BE34:BF43)+1)</f>
        <v>11</v>
      </c>
      <c r="BX34" s="427"/>
      <c r="BY34" s="426" t="str">
        <f>IF('各会計、関係団体の財政状況及び健全化判断比率'!B68="","",'各会計、関係団体の財政状況及び健全化判断比率'!B68)</f>
        <v>奈良県葛城地区清掃事務組合</v>
      </c>
      <c r="BZ34" s="426"/>
      <c r="CA34" s="426"/>
      <c r="CB34" s="426"/>
      <c r="CC34" s="426"/>
      <c r="CD34" s="426"/>
      <c r="CE34" s="426"/>
      <c r="CF34" s="426"/>
      <c r="CG34" s="426"/>
      <c r="CH34" s="426"/>
      <c r="CI34" s="426"/>
      <c r="CJ34" s="426"/>
      <c r="CK34" s="426"/>
      <c r="CL34" s="426"/>
      <c r="CM34" s="426"/>
      <c r="CN34" s="210"/>
      <c r="CO34" s="427">
        <f>IF(CQ34="","",MAX(C34:D43,U34:V43,AM34:AN43,BE34:BF43,BW34:BX43)+1)</f>
        <v>17</v>
      </c>
      <c r="CP34" s="427"/>
      <c r="CQ34" s="426" t="str">
        <f>IF('各会計、関係団体の財政状況及び健全化判断比率'!BS7="","",'各会計、関係団体の財政状況及び健全化判断比率'!BS7)</f>
        <v>大和高田市土地開発公社</v>
      </c>
      <c r="CR34" s="426"/>
      <c r="CS34" s="426"/>
      <c r="CT34" s="426"/>
      <c r="CU34" s="426"/>
      <c r="CV34" s="426"/>
      <c r="CW34" s="426"/>
      <c r="CX34" s="426"/>
      <c r="CY34" s="426"/>
      <c r="CZ34" s="426"/>
      <c r="DA34" s="426"/>
      <c r="DB34" s="426"/>
      <c r="DC34" s="426"/>
      <c r="DD34" s="426"/>
      <c r="DE34" s="426"/>
      <c r="DF34" s="207"/>
      <c r="DG34" s="428" t="str">
        <f>IF('各会計、関係団体の財政状況及び健全化判断比率'!BR7="","",'各会計、関係団体の財政状況及び健全化判断比率'!BR7)</f>
        <v/>
      </c>
      <c r="DH34" s="428"/>
      <c r="DI34" s="214"/>
      <c r="DJ34" s="182"/>
      <c r="DK34" s="182"/>
      <c r="DL34" s="182"/>
      <c r="DM34" s="182"/>
      <c r="DN34" s="182"/>
      <c r="DO34" s="182"/>
    </row>
    <row r="35" spans="1:119" ht="32.25" customHeight="1" x14ac:dyDescent="0.15">
      <c r="A35" s="183"/>
      <c r="B35" s="209"/>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0"/>
      <c r="U35" s="427">
        <f>IF(W35="","",U34+1)</f>
        <v>3</v>
      </c>
      <c r="V35" s="427"/>
      <c r="W35" s="426" t="str">
        <f>IF('各会計、関係団体の財政状況及び健全化判断比率'!B29="","",'各会計、関係団体の財政状況及び健全化判断比率'!B29)</f>
        <v>国民健康保険天満診療所特別会計</v>
      </c>
      <c r="X35" s="426"/>
      <c r="Y35" s="426"/>
      <c r="Z35" s="426"/>
      <c r="AA35" s="426"/>
      <c r="AB35" s="426"/>
      <c r="AC35" s="426"/>
      <c r="AD35" s="426"/>
      <c r="AE35" s="426"/>
      <c r="AF35" s="426"/>
      <c r="AG35" s="426"/>
      <c r="AH35" s="426"/>
      <c r="AI35" s="426"/>
      <c r="AJ35" s="426"/>
      <c r="AK35" s="426"/>
      <c r="AL35" s="210"/>
      <c r="AM35" s="427">
        <f t="shared" ref="AM35:AM43" si="0">IF(AO35="","",AM34+1)</f>
        <v>9</v>
      </c>
      <c r="AN35" s="427"/>
      <c r="AO35" s="426" t="str">
        <f>IF('各会計、関係団体の財政状況及び健全化判断比率'!B35="","",'各会計、関係団体の財政状況及び健全化判断比率'!B35)</f>
        <v>病院事業会計</v>
      </c>
      <c r="AP35" s="426"/>
      <c r="AQ35" s="426"/>
      <c r="AR35" s="426"/>
      <c r="AS35" s="426"/>
      <c r="AT35" s="426"/>
      <c r="AU35" s="426"/>
      <c r="AV35" s="426"/>
      <c r="AW35" s="426"/>
      <c r="AX35" s="426"/>
      <c r="AY35" s="426"/>
      <c r="AZ35" s="426"/>
      <c r="BA35" s="426"/>
      <c r="BB35" s="426"/>
      <c r="BC35" s="426"/>
      <c r="BD35" s="210"/>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0"/>
      <c r="BW35" s="427">
        <f t="shared" ref="BW35:BW43" si="2">IF(BY35="","",BW34+1)</f>
        <v>12</v>
      </c>
      <c r="BX35" s="427"/>
      <c r="BY35" s="426" t="str">
        <f>IF('各会計、関係団体の財政状況及び健全化判断比率'!B69="","",'各会計、関係団体の財政状況及び健全化判断比率'!B69)</f>
        <v>葛城広域行政事務組合</v>
      </c>
      <c r="BZ35" s="426"/>
      <c r="CA35" s="426"/>
      <c r="CB35" s="426"/>
      <c r="CC35" s="426"/>
      <c r="CD35" s="426"/>
      <c r="CE35" s="426"/>
      <c r="CF35" s="426"/>
      <c r="CG35" s="426"/>
      <c r="CH35" s="426"/>
      <c r="CI35" s="426"/>
      <c r="CJ35" s="426"/>
      <c r="CK35" s="426"/>
      <c r="CL35" s="426"/>
      <c r="CM35" s="426"/>
      <c r="CN35" s="210"/>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07"/>
      <c r="DG35" s="428" t="str">
        <f>IF('各会計、関係団体の財政状況及び健全化判断比率'!BR8="","",'各会計、関係団体の財政状況及び健全化判断比率'!BR8)</f>
        <v/>
      </c>
      <c r="DH35" s="428"/>
      <c r="DI35" s="214"/>
      <c r="DJ35" s="182"/>
      <c r="DK35" s="182"/>
      <c r="DL35" s="182"/>
      <c r="DM35" s="182"/>
      <c r="DN35" s="182"/>
      <c r="DO35" s="182"/>
    </row>
    <row r="36" spans="1:119" ht="32.25" customHeight="1" x14ac:dyDescent="0.15">
      <c r="A36" s="183"/>
      <c r="B36" s="209"/>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0"/>
      <c r="U36" s="427">
        <f t="shared" ref="U36:U43" si="4">IF(W36="","",U35+1)</f>
        <v>4</v>
      </c>
      <c r="V36" s="427"/>
      <c r="W36" s="426" t="str">
        <f>IF('各会計、関係団体の財政状況及び健全化判断比率'!B30="","",'各会計、関係団体の財政状況及び健全化判断比率'!B30)</f>
        <v>駐車場事業特別会計</v>
      </c>
      <c r="X36" s="426"/>
      <c r="Y36" s="426"/>
      <c r="Z36" s="426"/>
      <c r="AA36" s="426"/>
      <c r="AB36" s="426"/>
      <c r="AC36" s="426"/>
      <c r="AD36" s="426"/>
      <c r="AE36" s="426"/>
      <c r="AF36" s="426"/>
      <c r="AG36" s="426"/>
      <c r="AH36" s="426"/>
      <c r="AI36" s="426"/>
      <c r="AJ36" s="426"/>
      <c r="AK36" s="426"/>
      <c r="AL36" s="210"/>
      <c r="AM36" s="427">
        <f t="shared" si="0"/>
        <v>10</v>
      </c>
      <c r="AN36" s="427"/>
      <c r="AO36" s="426" t="str">
        <f>IF('各会計、関係団体の財政状況及び健全化判断比率'!B36="","",'各会計、関係団体の財政状況及び健全化判断比率'!B36)</f>
        <v>下水道事業会計</v>
      </c>
      <c r="AP36" s="426"/>
      <c r="AQ36" s="426"/>
      <c r="AR36" s="426"/>
      <c r="AS36" s="426"/>
      <c r="AT36" s="426"/>
      <c r="AU36" s="426"/>
      <c r="AV36" s="426"/>
      <c r="AW36" s="426"/>
      <c r="AX36" s="426"/>
      <c r="AY36" s="426"/>
      <c r="AZ36" s="426"/>
      <c r="BA36" s="426"/>
      <c r="BB36" s="426"/>
      <c r="BC36" s="426"/>
      <c r="BD36" s="210"/>
      <c r="BE36" s="427" t="str">
        <f t="shared" si="1"/>
        <v/>
      </c>
      <c r="BF36" s="427"/>
      <c r="BG36" s="426"/>
      <c r="BH36" s="426"/>
      <c r="BI36" s="426"/>
      <c r="BJ36" s="426"/>
      <c r="BK36" s="426"/>
      <c r="BL36" s="426"/>
      <c r="BM36" s="426"/>
      <c r="BN36" s="426"/>
      <c r="BO36" s="426"/>
      <c r="BP36" s="426"/>
      <c r="BQ36" s="426"/>
      <c r="BR36" s="426"/>
      <c r="BS36" s="426"/>
      <c r="BT36" s="426"/>
      <c r="BU36" s="426"/>
      <c r="BV36" s="210"/>
      <c r="BW36" s="427">
        <f t="shared" si="2"/>
        <v>13</v>
      </c>
      <c r="BX36" s="427"/>
      <c r="BY36" s="426" t="str">
        <f>IF('各会計、関係団体の財政状況及び健全化判断比率'!B70="","",'各会計、関係団体の財政状況及び健全化判断比率'!B70)</f>
        <v>奈良県住宅新築資金等貸付金回収管理組合</v>
      </c>
      <c r="BZ36" s="426"/>
      <c r="CA36" s="426"/>
      <c r="CB36" s="426"/>
      <c r="CC36" s="426"/>
      <c r="CD36" s="426"/>
      <c r="CE36" s="426"/>
      <c r="CF36" s="426"/>
      <c r="CG36" s="426"/>
      <c r="CH36" s="426"/>
      <c r="CI36" s="426"/>
      <c r="CJ36" s="426"/>
      <c r="CK36" s="426"/>
      <c r="CL36" s="426"/>
      <c r="CM36" s="426"/>
      <c r="CN36" s="210"/>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7"/>
      <c r="DG36" s="428" t="str">
        <f>IF('各会計、関係団体の財政状況及び健全化判断比率'!BR9="","",'各会計、関係団体の財政状況及び健全化判断比率'!BR9)</f>
        <v/>
      </c>
      <c r="DH36" s="428"/>
      <c r="DI36" s="214"/>
      <c r="DJ36" s="182"/>
      <c r="DK36" s="182"/>
      <c r="DL36" s="182"/>
      <c r="DM36" s="182"/>
      <c r="DN36" s="182"/>
      <c r="DO36" s="182"/>
    </row>
    <row r="37" spans="1:119" ht="32.25" customHeight="1" x14ac:dyDescent="0.15">
      <c r="A37" s="183"/>
      <c r="B37" s="209"/>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0"/>
      <c r="U37" s="427">
        <f t="shared" si="4"/>
        <v>5</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0"/>
      <c r="AM37" s="427" t="str">
        <f t="shared" si="0"/>
        <v/>
      </c>
      <c r="AN37" s="427"/>
      <c r="AO37" s="426"/>
      <c r="AP37" s="426"/>
      <c r="AQ37" s="426"/>
      <c r="AR37" s="426"/>
      <c r="AS37" s="426"/>
      <c r="AT37" s="426"/>
      <c r="AU37" s="426"/>
      <c r="AV37" s="426"/>
      <c r="AW37" s="426"/>
      <c r="AX37" s="426"/>
      <c r="AY37" s="426"/>
      <c r="AZ37" s="426"/>
      <c r="BA37" s="426"/>
      <c r="BB37" s="426"/>
      <c r="BC37" s="426"/>
      <c r="BD37" s="210"/>
      <c r="BE37" s="427" t="str">
        <f t="shared" si="1"/>
        <v/>
      </c>
      <c r="BF37" s="427"/>
      <c r="BG37" s="426"/>
      <c r="BH37" s="426"/>
      <c r="BI37" s="426"/>
      <c r="BJ37" s="426"/>
      <c r="BK37" s="426"/>
      <c r="BL37" s="426"/>
      <c r="BM37" s="426"/>
      <c r="BN37" s="426"/>
      <c r="BO37" s="426"/>
      <c r="BP37" s="426"/>
      <c r="BQ37" s="426"/>
      <c r="BR37" s="426"/>
      <c r="BS37" s="426"/>
      <c r="BT37" s="426"/>
      <c r="BU37" s="426"/>
      <c r="BV37" s="210"/>
      <c r="BW37" s="427">
        <f t="shared" si="2"/>
        <v>14</v>
      </c>
      <c r="BX37" s="427"/>
      <c r="BY37" s="426" t="str">
        <f>IF('各会計、関係団体の財政状況及び健全化判断比率'!B71="","",'各会計、関係団体の財政状況及び健全化判断比率'!B71)</f>
        <v>奈良県後期高齢者医療広域連合</v>
      </c>
      <c r="BZ37" s="426"/>
      <c r="CA37" s="426"/>
      <c r="CB37" s="426"/>
      <c r="CC37" s="426"/>
      <c r="CD37" s="426"/>
      <c r="CE37" s="426"/>
      <c r="CF37" s="426"/>
      <c r="CG37" s="426"/>
      <c r="CH37" s="426"/>
      <c r="CI37" s="426"/>
      <c r="CJ37" s="426"/>
      <c r="CK37" s="426"/>
      <c r="CL37" s="426"/>
      <c r="CM37" s="426"/>
      <c r="CN37" s="210"/>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7"/>
      <c r="DG37" s="428" t="str">
        <f>IF('各会計、関係団体の財政状況及び健全化判断比率'!BR10="","",'各会計、関係団体の財政状況及び健全化判断比率'!BR10)</f>
        <v/>
      </c>
      <c r="DH37" s="428"/>
      <c r="DI37" s="214"/>
      <c r="DJ37" s="182"/>
      <c r="DK37" s="182"/>
      <c r="DL37" s="182"/>
      <c r="DM37" s="182"/>
      <c r="DN37" s="182"/>
      <c r="DO37" s="182"/>
    </row>
    <row r="38" spans="1:119" ht="32.25" customHeight="1" x14ac:dyDescent="0.15">
      <c r="A38" s="183"/>
      <c r="B38" s="209"/>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0"/>
      <c r="U38" s="427">
        <f t="shared" si="4"/>
        <v>6</v>
      </c>
      <c r="V38" s="427"/>
      <c r="W38" s="426" t="str">
        <f>IF('各会計、関係団体の財政状況及び健全化判断比率'!B32="","",'各会計、関係団体の財政状況及び健全化判断比率'!B32)</f>
        <v>介護サービス事業特別会計</v>
      </c>
      <c r="X38" s="426"/>
      <c r="Y38" s="426"/>
      <c r="Z38" s="426"/>
      <c r="AA38" s="426"/>
      <c r="AB38" s="426"/>
      <c r="AC38" s="426"/>
      <c r="AD38" s="426"/>
      <c r="AE38" s="426"/>
      <c r="AF38" s="426"/>
      <c r="AG38" s="426"/>
      <c r="AH38" s="426"/>
      <c r="AI38" s="426"/>
      <c r="AJ38" s="426"/>
      <c r="AK38" s="426"/>
      <c r="AL38" s="210"/>
      <c r="AM38" s="427" t="str">
        <f t="shared" si="0"/>
        <v/>
      </c>
      <c r="AN38" s="427"/>
      <c r="AO38" s="426"/>
      <c r="AP38" s="426"/>
      <c r="AQ38" s="426"/>
      <c r="AR38" s="426"/>
      <c r="AS38" s="426"/>
      <c r="AT38" s="426"/>
      <c r="AU38" s="426"/>
      <c r="AV38" s="426"/>
      <c r="AW38" s="426"/>
      <c r="AX38" s="426"/>
      <c r="AY38" s="426"/>
      <c r="AZ38" s="426"/>
      <c r="BA38" s="426"/>
      <c r="BB38" s="426"/>
      <c r="BC38" s="426"/>
      <c r="BD38" s="210"/>
      <c r="BE38" s="427" t="str">
        <f t="shared" si="1"/>
        <v/>
      </c>
      <c r="BF38" s="427"/>
      <c r="BG38" s="426"/>
      <c r="BH38" s="426"/>
      <c r="BI38" s="426"/>
      <c r="BJ38" s="426"/>
      <c r="BK38" s="426"/>
      <c r="BL38" s="426"/>
      <c r="BM38" s="426"/>
      <c r="BN38" s="426"/>
      <c r="BO38" s="426"/>
      <c r="BP38" s="426"/>
      <c r="BQ38" s="426"/>
      <c r="BR38" s="426"/>
      <c r="BS38" s="426"/>
      <c r="BT38" s="426"/>
      <c r="BU38" s="426"/>
      <c r="BV38" s="210"/>
      <c r="BW38" s="427">
        <f t="shared" si="2"/>
        <v>15</v>
      </c>
      <c r="BX38" s="427"/>
      <c r="BY38" s="426" t="str">
        <f>IF('各会計、関係団体の財政状況及び健全化判断比率'!B72="","",'各会計、関係団体の財政状況及び健全化判断比率'!B72)</f>
        <v>奈良県広域消防組合</v>
      </c>
      <c r="BZ38" s="426"/>
      <c r="CA38" s="426"/>
      <c r="CB38" s="426"/>
      <c r="CC38" s="426"/>
      <c r="CD38" s="426"/>
      <c r="CE38" s="426"/>
      <c r="CF38" s="426"/>
      <c r="CG38" s="426"/>
      <c r="CH38" s="426"/>
      <c r="CI38" s="426"/>
      <c r="CJ38" s="426"/>
      <c r="CK38" s="426"/>
      <c r="CL38" s="426"/>
      <c r="CM38" s="426"/>
      <c r="CN38" s="210"/>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7"/>
      <c r="DG38" s="428" t="str">
        <f>IF('各会計、関係団体の財政状況及び健全化判断比率'!BR11="","",'各会計、関係団体の財政状況及び健全化判断比率'!BR11)</f>
        <v/>
      </c>
      <c r="DH38" s="428"/>
      <c r="DI38" s="214"/>
      <c r="DJ38" s="182"/>
      <c r="DK38" s="182"/>
      <c r="DL38" s="182"/>
      <c r="DM38" s="182"/>
      <c r="DN38" s="182"/>
      <c r="DO38" s="182"/>
    </row>
    <row r="39" spans="1:119" ht="32.25" customHeight="1" x14ac:dyDescent="0.15">
      <c r="A39" s="183"/>
      <c r="B39" s="209"/>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0"/>
      <c r="U39" s="427">
        <f t="shared" si="4"/>
        <v>7</v>
      </c>
      <c r="V39" s="427"/>
      <c r="W39" s="426" t="str">
        <f>IF('各会計、関係団体の財政状況及び健全化判断比率'!B33="","",'各会計、関係団体の財政状況及び健全化判断比率'!B33)</f>
        <v>後期高齢者医療保険事業特別会計</v>
      </c>
      <c r="X39" s="426"/>
      <c r="Y39" s="426"/>
      <c r="Z39" s="426"/>
      <c r="AA39" s="426"/>
      <c r="AB39" s="426"/>
      <c r="AC39" s="426"/>
      <c r="AD39" s="426"/>
      <c r="AE39" s="426"/>
      <c r="AF39" s="426"/>
      <c r="AG39" s="426"/>
      <c r="AH39" s="426"/>
      <c r="AI39" s="426"/>
      <c r="AJ39" s="426"/>
      <c r="AK39" s="426"/>
      <c r="AL39" s="210"/>
      <c r="AM39" s="427" t="str">
        <f t="shared" si="0"/>
        <v/>
      </c>
      <c r="AN39" s="427"/>
      <c r="AO39" s="426"/>
      <c r="AP39" s="426"/>
      <c r="AQ39" s="426"/>
      <c r="AR39" s="426"/>
      <c r="AS39" s="426"/>
      <c r="AT39" s="426"/>
      <c r="AU39" s="426"/>
      <c r="AV39" s="426"/>
      <c r="AW39" s="426"/>
      <c r="AX39" s="426"/>
      <c r="AY39" s="426"/>
      <c r="AZ39" s="426"/>
      <c r="BA39" s="426"/>
      <c r="BB39" s="426"/>
      <c r="BC39" s="426"/>
      <c r="BD39" s="210"/>
      <c r="BE39" s="427" t="str">
        <f t="shared" si="1"/>
        <v/>
      </c>
      <c r="BF39" s="427"/>
      <c r="BG39" s="426"/>
      <c r="BH39" s="426"/>
      <c r="BI39" s="426"/>
      <c r="BJ39" s="426"/>
      <c r="BK39" s="426"/>
      <c r="BL39" s="426"/>
      <c r="BM39" s="426"/>
      <c r="BN39" s="426"/>
      <c r="BO39" s="426"/>
      <c r="BP39" s="426"/>
      <c r="BQ39" s="426"/>
      <c r="BR39" s="426"/>
      <c r="BS39" s="426"/>
      <c r="BT39" s="426"/>
      <c r="BU39" s="426"/>
      <c r="BV39" s="210"/>
      <c r="BW39" s="427">
        <f t="shared" si="2"/>
        <v>16</v>
      </c>
      <c r="BX39" s="427"/>
      <c r="BY39" s="426" t="str">
        <f>IF('各会計、関係団体の財政状況及び健全化判断比率'!B73="","",'各会計、関係団体の財政状況及び健全化判断比率'!B73)</f>
        <v>山辺・県北西部広域環境衛生組合</v>
      </c>
      <c r="BZ39" s="426"/>
      <c r="CA39" s="426"/>
      <c r="CB39" s="426"/>
      <c r="CC39" s="426"/>
      <c r="CD39" s="426"/>
      <c r="CE39" s="426"/>
      <c r="CF39" s="426"/>
      <c r="CG39" s="426"/>
      <c r="CH39" s="426"/>
      <c r="CI39" s="426"/>
      <c r="CJ39" s="426"/>
      <c r="CK39" s="426"/>
      <c r="CL39" s="426"/>
      <c r="CM39" s="426"/>
      <c r="CN39" s="210"/>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7"/>
      <c r="DG39" s="428" t="str">
        <f>IF('各会計、関係団体の財政状況及び健全化判断比率'!BR12="","",'各会計、関係団体の財政状況及び健全化判断比率'!BR12)</f>
        <v/>
      </c>
      <c r="DH39" s="428"/>
      <c r="DI39" s="214"/>
      <c r="DJ39" s="182"/>
      <c r="DK39" s="182"/>
      <c r="DL39" s="182"/>
      <c r="DM39" s="182"/>
      <c r="DN39" s="182"/>
      <c r="DO39" s="182"/>
    </row>
    <row r="40" spans="1:119" ht="32.25" customHeight="1" x14ac:dyDescent="0.15">
      <c r="A40" s="183"/>
      <c r="B40" s="209"/>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0"/>
      <c r="U40" s="427" t="str">
        <f t="shared" si="4"/>
        <v/>
      </c>
      <c r="V40" s="427"/>
      <c r="W40" s="426"/>
      <c r="X40" s="426"/>
      <c r="Y40" s="426"/>
      <c r="Z40" s="426"/>
      <c r="AA40" s="426"/>
      <c r="AB40" s="426"/>
      <c r="AC40" s="426"/>
      <c r="AD40" s="426"/>
      <c r="AE40" s="426"/>
      <c r="AF40" s="426"/>
      <c r="AG40" s="426"/>
      <c r="AH40" s="426"/>
      <c r="AI40" s="426"/>
      <c r="AJ40" s="426"/>
      <c r="AK40" s="426"/>
      <c r="AL40" s="210"/>
      <c r="AM40" s="427" t="str">
        <f t="shared" si="0"/>
        <v/>
      </c>
      <c r="AN40" s="427"/>
      <c r="AO40" s="426"/>
      <c r="AP40" s="426"/>
      <c r="AQ40" s="426"/>
      <c r="AR40" s="426"/>
      <c r="AS40" s="426"/>
      <c r="AT40" s="426"/>
      <c r="AU40" s="426"/>
      <c r="AV40" s="426"/>
      <c r="AW40" s="426"/>
      <c r="AX40" s="426"/>
      <c r="AY40" s="426"/>
      <c r="AZ40" s="426"/>
      <c r="BA40" s="426"/>
      <c r="BB40" s="426"/>
      <c r="BC40" s="426"/>
      <c r="BD40" s="210"/>
      <c r="BE40" s="427" t="str">
        <f t="shared" si="1"/>
        <v/>
      </c>
      <c r="BF40" s="427"/>
      <c r="BG40" s="426"/>
      <c r="BH40" s="426"/>
      <c r="BI40" s="426"/>
      <c r="BJ40" s="426"/>
      <c r="BK40" s="426"/>
      <c r="BL40" s="426"/>
      <c r="BM40" s="426"/>
      <c r="BN40" s="426"/>
      <c r="BO40" s="426"/>
      <c r="BP40" s="426"/>
      <c r="BQ40" s="426"/>
      <c r="BR40" s="426"/>
      <c r="BS40" s="426"/>
      <c r="BT40" s="426"/>
      <c r="BU40" s="426"/>
      <c r="BV40" s="210"/>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0"/>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7"/>
      <c r="DG40" s="428" t="str">
        <f>IF('各会計、関係団体の財政状況及び健全化判断比率'!BR13="","",'各会計、関係団体の財政状況及び健全化判断比率'!BR13)</f>
        <v/>
      </c>
      <c r="DH40" s="428"/>
      <c r="DI40" s="214"/>
      <c r="DJ40" s="182"/>
      <c r="DK40" s="182"/>
      <c r="DL40" s="182"/>
      <c r="DM40" s="182"/>
      <c r="DN40" s="182"/>
      <c r="DO40" s="182"/>
    </row>
    <row r="41" spans="1:119" ht="32.25" customHeight="1" x14ac:dyDescent="0.15">
      <c r="A41" s="183"/>
      <c r="B41" s="209"/>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0"/>
      <c r="U41" s="427" t="str">
        <f t="shared" si="4"/>
        <v/>
      </c>
      <c r="V41" s="427"/>
      <c r="W41" s="426"/>
      <c r="X41" s="426"/>
      <c r="Y41" s="426"/>
      <c r="Z41" s="426"/>
      <c r="AA41" s="426"/>
      <c r="AB41" s="426"/>
      <c r="AC41" s="426"/>
      <c r="AD41" s="426"/>
      <c r="AE41" s="426"/>
      <c r="AF41" s="426"/>
      <c r="AG41" s="426"/>
      <c r="AH41" s="426"/>
      <c r="AI41" s="426"/>
      <c r="AJ41" s="426"/>
      <c r="AK41" s="426"/>
      <c r="AL41" s="210"/>
      <c r="AM41" s="427" t="str">
        <f t="shared" si="0"/>
        <v/>
      </c>
      <c r="AN41" s="427"/>
      <c r="AO41" s="426"/>
      <c r="AP41" s="426"/>
      <c r="AQ41" s="426"/>
      <c r="AR41" s="426"/>
      <c r="AS41" s="426"/>
      <c r="AT41" s="426"/>
      <c r="AU41" s="426"/>
      <c r="AV41" s="426"/>
      <c r="AW41" s="426"/>
      <c r="AX41" s="426"/>
      <c r="AY41" s="426"/>
      <c r="AZ41" s="426"/>
      <c r="BA41" s="426"/>
      <c r="BB41" s="426"/>
      <c r="BC41" s="426"/>
      <c r="BD41" s="210"/>
      <c r="BE41" s="427" t="str">
        <f t="shared" si="1"/>
        <v/>
      </c>
      <c r="BF41" s="427"/>
      <c r="BG41" s="426"/>
      <c r="BH41" s="426"/>
      <c r="BI41" s="426"/>
      <c r="BJ41" s="426"/>
      <c r="BK41" s="426"/>
      <c r="BL41" s="426"/>
      <c r="BM41" s="426"/>
      <c r="BN41" s="426"/>
      <c r="BO41" s="426"/>
      <c r="BP41" s="426"/>
      <c r="BQ41" s="426"/>
      <c r="BR41" s="426"/>
      <c r="BS41" s="426"/>
      <c r="BT41" s="426"/>
      <c r="BU41" s="426"/>
      <c r="BV41" s="210"/>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0"/>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7"/>
      <c r="DG41" s="428" t="str">
        <f>IF('各会計、関係団体の財政状況及び健全化判断比率'!BR14="","",'各会計、関係団体の財政状況及び健全化判断比率'!BR14)</f>
        <v/>
      </c>
      <c r="DH41" s="428"/>
      <c r="DI41" s="214"/>
      <c r="DJ41" s="182"/>
      <c r="DK41" s="182"/>
      <c r="DL41" s="182"/>
      <c r="DM41" s="182"/>
      <c r="DN41" s="182"/>
      <c r="DO41" s="182"/>
    </row>
    <row r="42" spans="1:119" ht="32.25" customHeight="1" x14ac:dyDescent="0.15">
      <c r="A42" s="182"/>
      <c r="B42" s="209"/>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0"/>
      <c r="U42" s="427" t="str">
        <f t="shared" si="4"/>
        <v/>
      </c>
      <c r="V42" s="427"/>
      <c r="W42" s="426"/>
      <c r="X42" s="426"/>
      <c r="Y42" s="426"/>
      <c r="Z42" s="426"/>
      <c r="AA42" s="426"/>
      <c r="AB42" s="426"/>
      <c r="AC42" s="426"/>
      <c r="AD42" s="426"/>
      <c r="AE42" s="426"/>
      <c r="AF42" s="426"/>
      <c r="AG42" s="426"/>
      <c r="AH42" s="426"/>
      <c r="AI42" s="426"/>
      <c r="AJ42" s="426"/>
      <c r="AK42" s="426"/>
      <c r="AL42" s="210"/>
      <c r="AM42" s="427" t="str">
        <f t="shared" si="0"/>
        <v/>
      </c>
      <c r="AN42" s="427"/>
      <c r="AO42" s="426"/>
      <c r="AP42" s="426"/>
      <c r="AQ42" s="426"/>
      <c r="AR42" s="426"/>
      <c r="AS42" s="426"/>
      <c r="AT42" s="426"/>
      <c r="AU42" s="426"/>
      <c r="AV42" s="426"/>
      <c r="AW42" s="426"/>
      <c r="AX42" s="426"/>
      <c r="AY42" s="426"/>
      <c r="AZ42" s="426"/>
      <c r="BA42" s="426"/>
      <c r="BB42" s="426"/>
      <c r="BC42" s="426"/>
      <c r="BD42" s="210"/>
      <c r="BE42" s="427" t="str">
        <f t="shared" si="1"/>
        <v/>
      </c>
      <c r="BF42" s="427"/>
      <c r="BG42" s="426"/>
      <c r="BH42" s="426"/>
      <c r="BI42" s="426"/>
      <c r="BJ42" s="426"/>
      <c r="BK42" s="426"/>
      <c r="BL42" s="426"/>
      <c r="BM42" s="426"/>
      <c r="BN42" s="426"/>
      <c r="BO42" s="426"/>
      <c r="BP42" s="426"/>
      <c r="BQ42" s="426"/>
      <c r="BR42" s="426"/>
      <c r="BS42" s="426"/>
      <c r="BT42" s="426"/>
      <c r="BU42" s="426"/>
      <c r="BV42" s="210"/>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0"/>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7"/>
      <c r="DG42" s="428" t="str">
        <f>IF('各会計、関係団体の財政状況及び健全化判断比率'!BR15="","",'各会計、関係団体の財政状況及び健全化判断比率'!BR15)</f>
        <v/>
      </c>
      <c r="DH42" s="428"/>
      <c r="DI42" s="214"/>
      <c r="DJ42" s="182"/>
      <c r="DK42" s="182"/>
      <c r="DL42" s="182"/>
      <c r="DM42" s="182"/>
      <c r="DN42" s="182"/>
      <c r="DO42" s="182"/>
    </row>
    <row r="43" spans="1:119" ht="32.25" customHeight="1" x14ac:dyDescent="0.15">
      <c r="A43" s="182"/>
      <c r="B43" s="209"/>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0"/>
      <c r="U43" s="427" t="str">
        <f t="shared" si="4"/>
        <v/>
      </c>
      <c r="V43" s="427"/>
      <c r="W43" s="426"/>
      <c r="X43" s="426"/>
      <c r="Y43" s="426"/>
      <c r="Z43" s="426"/>
      <c r="AA43" s="426"/>
      <c r="AB43" s="426"/>
      <c r="AC43" s="426"/>
      <c r="AD43" s="426"/>
      <c r="AE43" s="426"/>
      <c r="AF43" s="426"/>
      <c r="AG43" s="426"/>
      <c r="AH43" s="426"/>
      <c r="AI43" s="426"/>
      <c r="AJ43" s="426"/>
      <c r="AK43" s="426"/>
      <c r="AL43" s="210"/>
      <c r="AM43" s="427" t="str">
        <f t="shared" si="0"/>
        <v/>
      </c>
      <c r="AN43" s="427"/>
      <c r="AO43" s="426"/>
      <c r="AP43" s="426"/>
      <c r="AQ43" s="426"/>
      <c r="AR43" s="426"/>
      <c r="AS43" s="426"/>
      <c r="AT43" s="426"/>
      <c r="AU43" s="426"/>
      <c r="AV43" s="426"/>
      <c r="AW43" s="426"/>
      <c r="AX43" s="426"/>
      <c r="AY43" s="426"/>
      <c r="AZ43" s="426"/>
      <c r="BA43" s="426"/>
      <c r="BB43" s="426"/>
      <c r="BC43" s="426"/>
      <c r="BD43" s="210"/>
      <c r="BE43" s="427" t="str">
        <f t="shared" si="1"/>
        <v/>
      </c>
      <c r="BF43" s="427"/>
      <c r="BG43" s="426"/>
      <c r="BH43" s="426"/>
      <c r="BI43" s="426"/>
      <c r="BJ43" s="426"/>
      <c r="BK43" s="426"/>
      <c r="BL43" s="426"/>
      <c r="BM43" s="426"/>
      <c r="BN43" s="426"/>
      <c r="BO43" s="426"/>
      <c r="BP43" s="426"/>
      <c r="BQ43" s="426"/>
      <c r="BR43" s="426"/>
      <c r="BS43" s="426"/>
      <c r="BT43" s="426"/>
      <c r="BU43" s="426"/>
      <c r="BV43" s="210"/>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0"/>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7"/>
      <c r="DG43" s="428" t="str">
        <f>IF('各会計、関係団体の財政状況及び健全化判断比率'!BR16="","",'各会計、関係団体の財政状況及び健全化判断比率'!BR16)</f>
        <v/>
      </c>
      <c r="DH43" s="42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203</v>
      </c>
      <c r="C46" s="182"/>
      <c r="D46" s="182"/>
      <c r="E46" s="182" t="s">
        <v>204</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205</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206</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207</v>
      </c>
    </row>
    <row r="50" spans="5:5" x14ac:dyDescent="0.15">
      <c r="E50" s="184" t="s">
        <v>208</v>
      </c>
    </row>
    <row r="51" spans="5:5" x14ac:dyDescent="0.15">
      <c r="E51" s="184" t="s">
        <v>209</v>
      </c>
    </row>
    <row r="52" spans="5:5" x14ac:dyDescent="0.15">
      <c r="E52" s="184" t="s">
        <v>210</v>
      </c>
    </row>
    <row r="53" spans="5:5" x14ac:dyDescent="0.15"/>
    <row r="54" spans="5:5" x14ac:dyDescent="0.15"/>
    <row r="55" spans="5:5" x14ac:dyDescent="0.15"/>
    <row r="56" spans="5:5" x14ac:dyDescent="0.15"/>
  </sheetData>
  <sheetProtection algorithmName="SHA-512" hashValue="6DhQ280XtQk+IZmHmhKpSx+qpJFIeKYPn950NFfdh9ruOnJf4L+fGR8JQPWR9HVCYW7xaIufW7v1vsRshNw8GQ==" saltValue="m6gFUt2q9ahblsHiztfv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AU13" sqref="AU13:AX1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t="s">
        <v>569</v>
      </c>
      <c r="G34" s="33" t="s">
        <v>570</v>
      </c>
      <c r="H34" s="33" t="s">
        <v>570</v>
      </c>
      <c r="I34" s="33" t="s">
        <v>571</v>
      </c>
      <c r="J34" s="34" t="s">
        <v>572</v>
      </c>
      <c r="K34" s="22"/>
      <c r="L34" s="22"/>
      <c r="M34" s="22"/>
      <c r="N34" s="22"/>
      <c r="O34" s="22"/>
      <c r="P34" s="22"/>
    </row>
    <row r="35" spans="1:16" ht="39" customHeight="1" x14ac:dyDescent="0.15">
      <c r="A35" s="22"/>
      <c r="B35" s="35"/>
      <c r="C35" s="1244" t="s">
        <v>573</v>
      </c>
      <c r="D35" s="1245"/>
      <c r="E35" s="1246"/>
      <c r="F35" s="36">
        <v>5.03</v>
      </c>
      <c r="G35" s="37">
        <v>5.07</v>
      </c>
      <c r="H35" s="37">
        <v>6.21</v>
      </c>
      <c r="I35" s="37">
        <v>7.02</v>
      </c>
      <c r="J35" s="38">
        <v>7.87</v>
      </c>
      <c r="K35" s="22"/>
      <c r="L35" s="22"/>
      <c r="M35" s="22"/>
      <c r="N35" s="22"/>
      <c r="O35" s="22"/>
      <c r="P35" s="22"/>
    </row>
    <row r="36" spans="1:16" ht="39" customHeight="1" x14ac:dyDescent="0.15">
      <c r="A36" s="22"/>
      <c r="B36" s="35"/>
      <c r="C36" s="1244" t="s">
        <v>574</v>
      </c>
      <c r="D36" s="1245"/>
      <c r="E36" s="1246"/>
      <c r="F36" s="36">
        <v>11</v>
      </c>
      <c r="G36" s="37">
        <v>8.1</v>
      </c>
      <c r="H36" s="37">
        <v>6.93</v>
      </c>
      <c r="I36" s="37">
        <v>2.4300000000000002</v>
      </c>
      <c r="J36" s="38">
        <v>3.33</v>
      </c>
      <c r="K36" s="22"/>
      <c r="L36" s="22"/>
      <c r="M36" s="22"/>
      <c r="N36" s="22"/>
      <c r="O36" s="22"/>
      <c r="P36" s="22"/>
    </row>
    <row r="37" spans="1:16" ht="39" customHeight="1" x14ac:dyDescent="0.15">
      <c r="A37" s="22"/>
      <c r="B37" s="35"/>
      <c r="C37" s="1244" t="s">
        <v>575</v>
      </c>
      <c r="D37" s="1245"/>
      <c r="E37" s="1246"/>
      <c r="F37" s="36">
        <v>4.01</v>
      </c>
      <c r="G37" s="37">
        <v>5.27</v>
      </c>
      <c r="H37" s="37">
        <v>2.85</v>
      </c>
      <c r="I37" s="37">
        <v>2.5499999999999998</v>
      </c>
      <c r="J37" s="38">
        <v>1.97</v>
      </c>
      <c r="K37" s="22"/>
      <c r="L37" s="22"/>
      <c r="M37" s="22"/>
      <c r="N37" s="22"/>
      <c r="O37" s="22"/>
      <c r="P37" s="22"/>
    </row>
    <row r="38" spans="1:16" ht="39" customHeight="1" x14ac:dyDescent="0.15">
      <c r="A38" s="22"/>
      <c r="B38" s="35"/>
      <c r="C38" s="1244" t="s">
        <v>576</v>
      </c>
      <c r="D38" s="1245"/>
      <c r="E38" s="1246"/>
      <c r="F38" s="36">
        <v>1.19</v>
      </c>
      <c r="G38" s="37">
        <v>1.0900000000000001</v>
      </c>
      <c r="H38" s="37">
        <v>1.0900000000000001</v>
      </c>
      <c r="I38" s="37">
        <v>0.9</v>
      </c>
      <c r="J38" s="38">
        <v>0.31</v>
      </c>
      <c r="K38" s="22"/>
      <c r="L38" s="22"/>
      <c r="M38" s="22"/>
      <c r="N38" s="22"/>
      <c r="O38" s="22"/>
      <c r="P38" s="22"/>
    </row>
    <row r="39" spans="1:16" ht="39" customHeight="1" x14ac:dyDescent="0.15">
      <c r="A39" s="22"/>
      <c r="B39" s="35"/>
      <c r="C39" s="1244" t="s">
        <v>577</v>
      </c>
      <c r="D39" s="1245"/>
      <c r="E39" s="1246"/>
      <c r="F39" s="36">
        <v>8.5</v>
      </c>
      <c r="G39" s="37">
        <v>11.26</v>
      </c>
      <c r="H39" s="37">
        <v>6.04</v>
      </c>
      <c r="I39" s="37">
        <v>3.43</v>
      </c>
      <c r="J39" s="38">
        <v>0.23</v>
      </c>
      <c r="K39" s="22"/>
      <c r="L39" s="22"/>
      <c r="M39" s="22"/>
      <c r="N39" s="22"/>
      <c r="O39" s="22"/>
      <c r="P39" s="22"/>
    </row>
    <row r="40" spans="1:16" ht="39" customHeight="1" x14ac:dyDescent="0.15">
      <c r="A40" s="22"/>
      <c r="B40" s="35"/>
      <c r="C40" s="1244" t="s">
        <v>578</v>
      </c>
      <c r="D40" s="1245"/>
      <c r="E40" s="1246"/>
      <c r="F40" s="36">
        <v>0.08</v>
      </c>
      <c r="G40" s="37">
        <v>0.32</v>
      </c>
      <c r="H40" s="37">
        <v>0.81</v>
      </c>
      <c r="I40" s="37">
        <v>0.68</v>
      </c>
      <c r="J40" s="38">
        <v>0.2</v>
      </c>
      <c r="K40" s="22"/>
      <c r="L40" s="22"/>
      <c r="M40" s="22"/>
      <c r="N40" s="22"/>
      <c r="O40" s="22"/>
      <c r="P40" s="22"/>
    </row>
    <row r="41" spans="1:16" ht="39" customHeight="1" x14ac:dyDescent="0.15">
      <c r="A41" s="22"/>
      <c r="B41" s="35"/>
      <c r="C41" s="1244" t="s">
        <v>579</v>
      </c>
      <c r="D41" s="1245"/>
      <c r="E41" s="1246"/>
      <c r="F41" s="36">
        <v>0</v>
      </c>
      <c r="G41" s="37">
        <v>0.01</v>
      </c>
      <c r="H41" s="37">
        <v>0.01</v>
      </c>
      <c r="I41" s="37">
        <v>0.02</v>
      </c>
      <c r="J41" s="38">
        <v>0.01</v>
      </c>
      <c r="K41" s="22"/>
      <c r="L41" s="22"/>
      <c r="M41" s="22"/>
      <c r="N41" s="22"/>
      <c r="O41" s="22"/>
      <c r="P41" s="22"/>
    </row>
    <row r="42" spans="1:16" ht="39" customHeight="1" x14ac:dyDescent="0.15">
      <c r="A42" s="22"/>
      <c r="B42" s="39"/>
      <c r="C42" s="1244" t="s">
        <v>580</v>
      </c>
      <c r="D42" s="1245"/>
      <c r="E42" s="1246"/>
      <c r="F42" s="36" t="s">
        <v>581</v>
      </c>
      <c r="G42" s="37" t="s">
        <v>582</v>
      </c>
      <c r="H42" s="37" t="s">
        <v>519</v>
      </c>
      <c r="I42" s="37" t="s">
        <v>519</v>
      </c>
      <c r="J42" s="38" t="s">
        <v>519</v>
      </c>
      <c r="K42" s="22"/>
      <c r="L42" s="22"/>
      <c r="M42" s="22"/>
      <c r="N42" s="22"/>
      <c r="O42" s="22"/>
      <c r="P42" s="22"/>
    </row>
    <row r="43" spans="1:16" ht="39" customHeight="1" thickBot="1" x14ac:dyDescent="0.2">
      <c r="A43" s="22"/>
      <c r="B43" s="40"/>
      <c r="C43" s="1247" t="s">
        <v>583</v>
      </c>
      <c r="D43" s="1248"/>
      <c r="E43" s="1249"/>
      <c r="F43" s="41">
        <v>0.14000000000000001</v>
      </c>
      <c r="G43" s="42">
        <v>0.1</v>
      </c>
      <c r="H43" s="42">
        <v>7.0000000000000007E-2</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1hzLUaxrdcCHt6HzVCVg5guhJmFh77i4Lg3ji7JCm5WRoJyseOx6q3EOAjb2+T/GQ9dcYENR0s3Fg31rmnGVg==" saltValue="NC6v2h6wvJrBGHzRFAFA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44" sqref="O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2408</v>
      </c>
      <c r="L45" s="60">
        <v>2322</v>
      </c>
      <c r="M45" s="60">
        <v>2306</v>
      </c>
      <c r="N45" s="60">
        <v>2285</v>
      </c>
      <c r="O45" s="61">
        <v>2126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944</v>
      </c>
      <c r="L48" s="64">
        <v>1054</v>
      </c>
      <c r="M48" s="64">
        <v>1040</v>
      </c>
      <c r="N48" s="64">
        <v>1072</v>
      </c>
      <c r="O48" s="65">
        <v>1033</v>
      </c>
      <c r="P48" s="48"/>
      <c r="Q48" s="48"/>
      <c r="R48" s="48"/>
      <c r="S48" s="48"/>
      <c r="T48" s="48"/>
      <c r="U48" s="48"/>
    </row>
    <row r="49" spans="1:21" ht="30.75" customHeight="1" x14ac:dyDescent="0.15">
      <c r="A49" s="48"/>
      <c r="B49" s="1272"/>
      <c r="C49" s="1273"/>
      <c r="D49" s="62"/>
      <c r="E49" s="1254" t="s">
        <v>16</v>
      </c>
      <c r="F49" s="1254"/>
      <c r="G49" s="1254"/>
      <c r="H49" s="1254"/>
      <c r="I49" s="1254"/>
      <c r="J49" s="1255"/>
      <c r="K49" s="63">
        <v>175</v>
      </c>
      <c r="L49" s="64">
        <v>116</v>
      </c>
      <c r="M49" s="64">
        <v>64</v>
      </c>
      <c r="N49" s="64">
        <v>56</v>
      </c>
      <c r="O49" s="65">
        <v>62</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2298</v>
      </c>
      <c r="L52" s="64">
        <v>2421</v>
      </c>
      <c r="M52" s="64">
        <v>2264</v>
      </c>
      <c r="N52" s="64">
        <v>2276</v>
      </c>
      <c r="O52" s="65">
        <v>2275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1229</v>
      </c>
      <c r="L53" s="69">
        <v>1071</v>
      </c>
      <c r="M53" s="69">
        <v>1146</v>
      </c>
      <c r="N53" s="69">
        <v>1137</v>
      </c>
      <c r="O53" s="70">
        <v>946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rRbsE1der8FB2YU6sXI4CsAB8XJBNM66VUGbzb/T0wheK6hBRpHp1tQddVOIqTNYkha642R8Bl1nT+Rs/m6sg==" saltValue="jRndxtO5vuMEjISdyxrS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election activeCell="AU13" sqref="AU13:AX1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22113</v>
      </c>
      <c r="J41" s="104">
        <v>21410</v>
      </c>
      <c r="K41" s="104">
        <v>20904</v>
      </c>
      <c r="L41" s="104">
        <v>22093</v>
      </c>
      <c r="M41" s="105">
        <v>22128</v>
      </c>
    </row>
    <row r="42" spans="2:13" ht="27.75" customHeight="1" x14ac:dyDescent="0.15">
      <c r="B42" s="1280"/>
      <c r="C42" s="1281"/>
      <c r="D42" s="106"/>
      <c r="E42" s="1284" t="s">
        <v>32</v>
      </c>
      <c r="F42" s="1284"/>
      <c r="G42" s="1284"/>
      <c r="H42" s="1285"/>
      <c r="I42" s="107" t="s">
        <v>519</v>
      </c>
      <c r="J42" s="108" t="s">
        <v>519</v>
      </c>
      <c r="K42" s="108" t="s">
        <v>519</v>
      </c>
      <c r="L42" s="108" t="s">
        <v>519</v>
      </c>
      <c r="M42" s="109" t="s">
        <v>519</v>
      </c>
    </row>
    <row r="43" spans="2:13" ht="27.75" customHeight="1" x14ac:dyDescent="0.15">
      <c r="B43" s="1280"/>
      <c r="C43" s="1281"/>
      <c r="D43" s="106"/>
      <c r="E43" s="1284" t="s">
        <v>33</v>
      </c>
      <c r="F43" s="1284"/>
      <c r="G43" s="1284"/>
      <c r="H43" s="1285"/>
      <c r="I43" s="107">
        <v>13893</v>
      </c>
      <c r="J43" s="108">
        <v>13306</v>
      </c>
      <c r="K43" s="108">
        <v>13266</v>
      </c>
      <c r="L43" s="108">
        <v>13752</v>
      </c>
      <c r="M43" s="109">
        <v>13346</v>
      </c>
    </row>
    <row r="44" spans="2:13" ht="27.75" customHeight="1" x14ac:dyDescent="0.15">
      <c r="B44" s="1280"/>
      <c r="C44" s="1281"/>
      <c r="D44" s="106"/>
      <c r="E44" s="1284" t="s">
        <v>34</v>
      </c>
      <c r="F44" s="1284"/>
      <c r="G44" s="1284"/>
      <c r="H44" s="1285"/>
      <c r="I44" s="107">
        <v>394</v>
      </c>
      <c r="J44" s="108">
        <v>314</v>
      </c>
      <c r="K44" s="108">
        <v>287</v>
      </c>
      <c r="L44" s="108">
        <v>255</v>
      </c>
      <c r="M44" s="109">
        <v>243</v>
      </c>
    </row>
    <row r="45" spans="2:13" ht="27.75" customHeight="1" x14ac:dyDescent="0.15">
      <c r="B45" s="1280"/>
      <c r="C45" s="1281"/>
      <c r="D45" s="106"/>
      <c r="E45" s="1284" t="s">
        <v>35</v>
      </c>
      <c r="F45" s="1284"/>
      <c r="G45" s="1284"/>
      <c r="H45" s="1285"/>
      <c r="I45" s="107">
        <v>3845</v>
      </c>
      <c r="J45" s="108">
        <v>3629</v>
      </c>
      <c r="K45" s="108">
        <v>3467</v>
      </c>
      <c r="L45" s="108">
        <v>3450</v>
      </c>
      <c r="M45" s="109">
        <v>3427</v>
      </c>
    </row>
    <row r="46" spans="2:13" ht="27.75" customHeight="1" x14ac:dyDescent="0.15">
      <c r="B46" s="1280"/>
      <c r="C46" s="1281"/>
      <c r="D46" s="110"/>
      <c r="E46" s="1284" t="s">
        <v>36</v>
      </c>
      <c r="F46" s="1284"/>
      <c r="G46" s="1284"/>
      <c r="H46" s="1285"/>
      <c r="I46" s="107">
        <v>512</v>
      </c>
      <c r="J46" s="108">
        <v>782</v>
      </c>
      <c r="K46" s="108">
        <v>763</v>
      </c>
      <c r="L46" s="108">
        <v>552</v>
      </c>
      <c r="M46" s="109">
        <v>469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4167</v>
      </c>
      <c r="J50" s="108">
        <v>4361</v>
      </c>
      <c r="K50" s="108">
        <v>4540</v>
      </c>
      <c r="L50" s="108">
        <v>5011</v>
      </c>
      <c r="M50" s="109">
        <v>5317</v>
      </c>
    </row>
    <row r="51" spans="2:13" ht="27.75" customHeight="1" x14ac:dyDescent="0.15">
      <c r="B51" s="1280"/>
      <c r="C51" s="1281"/>
      <c r="D51" s="106"/>
      <c r="E51" s="1284" t="s">
        <v>42</v>
      </c>
      <c r="F51" s="1284"/>
      <c r="G51" s="1284"/>
      <c r="H51" s="1285"/>
      <c r="I51" s="107">
        <v>6093</v>
      </c>
      <c r="J51" s="108">
        <v>4883</v>
      </c>
      <c r="K51" s="108">
        <v>5511</v>
      </c>
      <c r="L51" s="108">
        <v>5891</v>
      </c>
      <c r="M51" s="109">
        <v>5852</v>
      </c>
    </row>
    <row r="52" spans="2:13" ht="27.75" customHeight="1" x14ac:dyDescent="0.15">
      <c r="B52" s="1282"/>
      <c r="C52" s="1283"/>
      <c r="D52" s="106"/>
      <c r="E52" s="1284" t="s">
        <v>43</v>
      </c>
      <c r="F52" s="1284"/>
      <c r="G52" s="1284"/>
      <c r="H52" s="1285"/>
      <c r="I52" s="107">
        <v>23857</v>
      </c>
      <c r="J52" s="108">
        <v>23571</v>
      </c>
      <c r="K52" s="108">
        <v>23576</v>
      </c>
      <c r="L52" s="108">
        <v>23600</v>
      </c>
      <c r="M52" s="109">
        <v>23716</v>
      </c>
    </row>
    <row r="53" spans="2:13" ht="27.75" customHeight="1" thickBot="1" x14ac:dyDescent="0.2">
      <c r="B53" s="1286" t="s">
        <v>44</v>
      </c>
      <c r="C53" s="1287"/>
      <c r="D53" s="113"/>
      <c r="E53" s="1288" t="s">
        <v>45</v>
      </c>
      <c r="F53" s="1288"/>
      <c r="G53" s="1288"/>
      <c r="H53" s="1289"/>
      <c r="I53" s="114">
        <v>6639</v>
      </c>
      <c r="J53" s="115">
        <v>6627</v>
      </c>
      <c r="K53" s="115">
        <v>5060</v>
      </c>
      <c r="L53" s="115">
        <v>5600</v>
      </c>
      <c r="M53" s="116">
        <v>4727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VjQQuMojHBnIILHlAcQPclV7Qdp9jxOdwTgDES0pWLvJu7+aOKj6xLdD4/SwSrTMzQ0gEKQ9xf2j/+RTOjp7g==" saltValue="sL5p4ndwu8Y/pjMKqHJa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2" t="s">
        <v>48</v>
      </c>
      <c r="D55" s="1302"/>
      <c r="E55" s="1303"/>
      <c r="F55" s="128">
        <v>827</v>
      </c>
      <c r="G55" s="128">
        <v>1277</v>
      </c>
      <c r="H55" s="129">
        <v>1717</v>
      </c>
    </row>
    <row r="56" spans="2:8" ht="52.5" customHeight="1" x14ac:dyDescent="0.15">
      <c r="B56" s="130"/>
      <c r="C56" s="1304" t="s">
        <v>49</v>
      </c>
      <c r="D56" s="1304"/>
      <c r="E56" s="1305"/>
      <c r="F56" s="131">
        <v>8</v>
      </c>
      <c r="G56" s="131">
        <v>16</v>
      </c>
      <c r="H56" s="132">
        <v>31</v>
      </c>
    </row>
    <row r="57" spans="2:8" ht="53.25" customHeight="1" x14ac:dyDescent="0.15">
      <c r="B57" s="130"/>
      <c r="C57" s="1306" t="s">
        <v>50</v>
      </c>
      <c r="D57" s="1306"/>
      <c r="E57" s="1307"/>
      <c r="F57" s="133">
        <v>2542</v>
      </c>
      <c r="G57" s="133">
        <v>2247</v>
      </c>
      <c r="H57" s="134">
        <v>1830</v>
      </c>
    </row>
    <row r="58" spans="2:8" ht="45.75" customHeight="1" x14ac:dyDescent="0.15">
      <c r="B58" s="135"/>
      <c r="C58" s="1297" t="s">
        <v>599</v>
      </c>
      <c r="D58" s="1298"/>
      <c r="E58" s="1299"/>
      <c r="F58" s="384">
        <v>2262</v>
      </c>
      <c r="G58" s="384">
        <v>1952</v>
      </c>
      <c r="H58" s="385">
        <v>1343</v>
      </c>
    </row>
    <row r="59" spans="2:8" ht="45.75" customHeight="1" x14ac:dyDescent="0.15">
      <c r="B59" s="135"/>
      <c r="C59" s="1297" t="s">
        <v>600</v>
      </c>
      <c r="D59" s="1298"/>
      <c r="E59" s="1299"/>
      <c r="F59" s="384">
        <v>41</v>
      </c>
      <c r="G59" s="384">
        <v>55</v>
      </c>
      <c r="H59" s="385">
        <v>242</v>
      </c>
    </row>
    <row r="60" spans="2:8" ht="45.75" customHeight="1" x14ac:dyDescent="0.15">
      <c r="B60" s="135"/>
      <c r="C60" s="1297" t="s">
        <v>601</v>
      </c>
      <c r="D60" s="1298"/>
      <c r="E60" s="1299"/>
      <c r="F60" s="384">
        <v>200</v>
      </c>
      <c r="G60" s="384">
        <v>200</v>
      </c>
      <c r="H60" s="385">
        <v>200</v>
      </c>
    </row>
    <row r="61" spans="2:8" ht="45.75" customHeight="1" x14ac:dyDescent="0.15">
      <c r="B61" s="135"/>
      <c r="C61" s="1297" t="s">
        <v>602</v>
      </c>
      <c r="D61" s="1298"/>
      <c r="E61" s="1299"/>
      <c r="F61" s="384">
        <v>13</v>
      </c>
      <c r="G61" s="384">
        <v>13</v>
      </c>
      <c r="H61" s="385">
        <v>13</v>
      </c>
    </row>
    <row r="62" spans="2:8" ht="45.75" customHeight="1" thickBot="1" x14ac:dyDescent="0.2">
      <c r="B62" s="136"/>
      <c r="C62" s="1308" t="s">
        <v>603</v>
      </c>
      <c r="D62" s="1309"/>
      <c r="E62" s="1310"/>
      <c r="F62" s="386">
        <v>9</v>
      </c>
      <c r="G62" s="386">
        <v>10</v>
      </c>
      <c r="H62" s="387">
        <v>10</v>
      </c>
    </row>
    <row r="63" spans="2:8" ht="52.5" customHeight="1" thickBot="1" x14ac:dyDescent="0.2">
      <c r="B63" s="137"/>
      <c r="C63" s="1300" t="s">
        <v>51</v>
      </c>
      <c r="D63" s="1300"/>
      <c r="E63" s="1301"/>
      <c r="F63" s="138">
        <v>3376</v>
      </c>
      <c r="G63" s="138">
        <v>3540</v>
      </c>
      <c r="H63" s="139">
        <v>3578</v>
      </c>
    </row>
    <row r="64" spans="2:8" ht="15" customHeight="1" x14ac:dyDescent="0.15"/>
  </sheetData>
  <sheetProtection algorithmName="SHA-512" hashValue="IPjNmW8XepSj0nwszxLueQqWt/zlp9ZxMyUMiCFZAIrnirFeNjXapUT1MWsjRRYgPcYPhOPx6I6udbtnxf0zqw==" saltValue="fHa94k17pQzTxTLtxrXpHQ=="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6CCC2-7CEB-4A24-8D04-9CFF4ED93E29}">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8"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89"/>
      <c r="DG10" s="289"/>
      <c r="DH10" s="289"/>
      <c r="DI10" s="289"/>
      <c r="DJ10" s="289"/>
      <c r="DK10" s="289"/>
      <c r="DL10" s="289"/>
      <c r="DM10" s="289"/>
      <c r="DN10" s="289"/>
      <c r="DO10" s="289"/>
      <c r="DP10" s="289"/>
      <c r="DQ10" s="289"/>
      <c r="DR10" s="289"/>
      <c r="DS10" s="289"/>
      <c r="DT10" s="289"/>
      <c r="DU10" s="289"/>
      <c r="DV10" s="289"/>
      <c r="DW10" s="289"/>
      <c r="EM10" s="288" t="s">
        <v>604</v>
      </c>
    </row>
    <row r="11" spans="1:143" s="288"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89"/>
      <c r="DG12" s="289"/>
      <c r="DH12" s="289"/>
      <c r="DI12" s="289"/>
      <c r="DJ12" s="289"/>
      <c r="DK12" s="289"/>
      <c r="DL12" s="289"/>
      <c r="DM12" s="289"/>
      <c r="DN12" s="289"/>
      <c r="DO12" s="289"/>
      <c r="DP12" s="289"/>
      <c r="DQ12" s="289"/>
      <c r="DR12" s="289"/>
      <c r="DS12" s="289"/>
      <c r="DT12" s="289"/>
      <c r="DU12" s="289"/>
      <c r="DV12" s="289"/>
      <c r="DW12" s="289"/>
      <c r="EM12" s="288" t="s">
        <v>604</v>
      </c>
    </row>
    <row r="13" spans="1:143" s="288"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v>53.2</v>
      </c>
      <c r="BQ51" s="1313"/>
      <c r="BR51" s="1313"/>
      <c r="BS51" s="1313"/>
      <c r="BT51" s="1313"/>
      <c r="BU51" s="1313"/>
      <c r="BV51" s="1313"/>
      <c r="BW51" s="1313"/>
      <c r="BX51" s="1313">
        <v>52.2</v>
      </c>
      <c r="BY51" s="1313"/>
      <c r="BZ51" s="1313"/>
      <c r="CA51" s="1313"/>
      <c r="CB51" s="1313"/>
      <c r="CC51" s="1313"/>
      <c r="CD51" s="1313"/>
      <c r="CE51" s="1313"/>
      <c r="CF51" s="1313">
        <v>40</v>
      </c>
      <c r="CG51" s="1313"/>
      <c r="CH51" s="1313"/>
      <c r="CI51" s="1313"/>
      <c r="CJ51" s="1313"/>
      <c r="CK51" s="1313"/>
      <c r="CL51" s="1313"/>
      <c r="CM51" s="1313"/>
      <c r="CN51" s="1313">
        <v>43.7</v>
      </c>
      <c r="CO51" s="1313"/>
      <c r="CP51" s="1313"/>
      <c r="CQ51" s="1313"/>
      <c r="CR51" s="1313"/>
      <c r="CS51" s="1313"/>
      <c r="CT51" s="1313"/>
      <c r="CU51" s="1313"/>
      <c r="CV51" s="1313">
        <v>35.5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62.1</v>
      </c>
      <c r="BQ53" s="1313"/>
      <c r="BR53" s="1313"/>
      <c r="BS53" s="1313"/>
      <c r="BT53" s="1313"/>
      <c r="BU53" s="1313"/>
      <c r="BV53" s="1313"/>
      <c r="BW53" s="1313"/>
      <c r="BX53" s="1313">
        <v>64.2</v>
      </c>
      <c r="BY53" s="1313"/>
      <c r="BZ53" s="1313"/>
      <c r="CA53" s="1313"/>
      <c r="CB53" s="1313"/>
      <c r="CC53" s="1313"/>
      <c r="CD53" s="1313"/>
      <c r="CE53" s="1313"/>
      <c r="CF53" s="1313">
        <v>65</v>
      </c>
      <c r="CG53" s="1313"/>
      <c r="CH53" s="1313"/>
      <c r="CI53" s="1313"/>
      <c r="CJ53" s="1313"/>
      <c r="CK53" s="1313"/>
      <c r="CL53" s="1313"/>
      <c r="CM53" s="1313"/>
      <c r="CN53" s="1313">
        <v>65.2</v>
      </c>
      <c r="CO53" s="1313"/>
      <c r="CP53" s="1313"/>
      <c r="CQ53" s="1313"/>
      <c r="CR53" s="1313"/>
      <c r="CS53" s="1313"/>
      <c r="CT53" s="1313"/>
      <c r="CU53" s="1313"/>
      <c r="CV53" s="1313">
        <v>66.8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v>53.2</v>
      </c>
      <c r="BQ73" s="1313"/>
      <c r="BR73" s="1313"/>
      <c r="BS73" s="1313"/>
      <c r="BT73" s="1313"/>
      <c r="BU73" s="1313"/>
      <c r="BV73" s="1313"/>
      <c r="BW73" s="1313"/>
      <c r="BX73" s="1313">
        <v>52.2</v>
      </c>
      <c r="BY73" s="1313"/>
      <c r="BZ73" s="1313"/>
      <c r="CA73" s="1313"/>
      <c r="CB73" s="1313"/>
      <c r="CC73" s="1313"/>
      <c r="CD73" s="1313"/>
      <c r="CE73" s="1313"/>
      <c r="CF73" s="1313">
        <v>40</v>
      </c>
      <c r="CG73" s="1313"/>
      <c r="CH73" s="1313"/>
      <c r="CI73" s="1313"/>
      <c r="CJ73" s="1313"/>
      <c r="CK73" s="1313"/>
      <c r="CL73" s="1313"/>
      <c r="CM73" s="1313"/>
      <c r="CN73" s="1313">
        <v>43.7</v>
      </c>
      <c r="CO73" s="1313"/>
      <c r="CP73" s="1313"/>
      <c r="CQ73" s="1313"/>
      <c r="CR73" s="1313"/>
      <c r="CS73" s="1313"/>
      <c r="CT73" s="1313"/>
      <c r="CU73" s="1313"/>
      <c r="CV73" s="1313">
        <v>35.5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10.6</v>
      </c>
      <c r="BQ75" s="1313"/>
      <c r="BR75" s="1313"/>
      <c r="BS75" s="1313"/>
      <c r="BT75" s="1313"/>
      <c r="BU75" s="1313"/>
      <c r="BV75" s="1313"/>
      <c r="BW75" s="1313"/>
      <c r="BX75" s="1313">
        <v>9.6999999999999993</v>
      </c>
      <c r="BY75" s="1313"/>
      <c r="BZ75" s="1313"/>
      <c r="CA75" s="1313"/>
      <c r="CB75" s="1313"/>
      <c r="CC75" s="1313"/>
      <c r="CD75" s="1313"/>
      <c r="CE75" s="1313"/>
      <c r="CF75" s="1313">
        <v>9.1</v>
      </c>
      <c r="CG75" s="1313"/>
      <c r="CH75" s="1313"/>
      <c r="CI75" s="1313"/>
      <c r="CJ75" s="1313"/>
      <c r="CK75" s="1313"/>
      <c r="CL75" s="1313"/>
      <c r="CM75" s="1313"/>
      <c r="CN75" s="1313">
        <v>8.8000000000000007</v>
      </c>
      <c r="CO75" s="1313"/>
      <c r="CP75" s="1313"/>
      <c r="CQ75" s="1313"/>
      <c r="CR75" s="1313"/>
      <c r="CS75" s="1313"/>
      <c r="CT75" s="1313"/>
      <c r="CU75" s="1313"/>
      <c r="CV75" s="1313">
        <v>8.3000000000000007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Z89xIiVEmvjRRNjA0zFcXFuOuI0/vPAtBbneUBjwcph2OgcUq41ACK0vDChSIzBW04dIErJBxU5HzxgV1vmbQ==" saltValue="bRqLorbml5PBy3iX5kOG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CA2D-0D63-4410-B0B3-455543FBDDAB}">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507</v>
      </c>
    </row>
  </sheetData>
  <sheetProtection algorithmName="SHA-512" hashValue="UNw7dfzBVwBzEfMcZLE8e3Pm7/p46ucgIzH6WunDExcn0wgfR1ktrbdkav5oroEBjPW7eApRJKnIxL5qpv/R1w==" saltValue="+2lMdTceuG6Nq0+rdXWY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8A9DE-2793-4C83-9648-E660218CE26D}">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507</v>
      </c>
    </row>
  </sheetData>
  <sheetProtection algorithmName="SHA-512" hashValue="QzP58yleWd5pLTjavewS7JuiCoyJjeifpJmRPSocBUx8u2rwvgMTSkTr3/cESsmVgBrLtUvxIueOjHINiljV9w==" saltValue="/+IhlNjCNp6AZkJTzm2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557</v>
      </c>
      <c r="G2" s="153"/>
      <c r="H2" s="154"/>
    </row>
    <row r="3" spans="1:8" x14ac:dyDescent="0.15">
      <c r="A3" s="150" t="s">
        <v>550</v>
      </c>
      <c r="B3" s="155"/>
      <c r="C3" s="156"/>
      <c r="D3" s="157">
        <v>25189</v>
      </c>
      <c r="E3" s="158"/>
      <c r="F3" s="159">
        <v>44504</v>
      </c>
      <c r="G3" s="160"/>
      <c r="H3" s="161"/>
    </row>
    <row r="4" spans="1:8" x14ac:dyDescent="0.15">
      <c r="A4" s="162"/>
      <c r="B4" s="163"/>
      <c r="C4" s="164"/>
      <c r="D4" s="165">
        <v>17525</v>
      </c>
      <c r="E4" s="166"/>
      <c r="F4" s="167">
        <v>25876</v>
      </c>
      <c r="G4" s="168"/>
      <c r="H4" s="169"/>
    </row>
    <row r="5" spans="1:8" x14ac:dyDescent="0.15">
      <c r="A5" s="150" t="s">
        <v>552</v>
      </c>
      <c r="B5" s="155"/>
      <c r="C5" s="156"/>
      <c r="D5" s="157">
        <v>21968</v>
      </c>
      <c r="E5" s="158"/>
      <c r="F5" s="159">
        <v>47820</v>
      </c>
      <c r="G5" s="160"/>
      <c r="H5" s="161"/>
    </row>
    <row r="6" spans="1:8" x14ac:dyDescent="0.15">
      <c r="A6" s="162"/>
      <c r="B6" s="163"/>
      <c r="C6" s="164"/>
      <c r="D6" s="165">
        <v>17472</v>
      </c>
      <c r="E6" s="166"/>
      <c r="F6" s="167">
        <v>25855</v>
      </c>
      <c r="G6" s="168"/>
      <c r="H6" s="169"/>
    </row>
    <row r="7" spans="1:8" x14ac:dyDescent="0.15">
      <c r="A7" s="150" t="s">
        <v>553</v>
      </c>
      <c r="B7" s="155"/>
      <c r="C7" s="156"/>
      <c r="D7" s="157">
        <v>26592</v>
      </c>
      <c r="E7" s="158"/>
      <c r="F7" s="159">
        <v>41934</v>
      </c>
      <c r="G7" s="160"/>
      <c r="H7" s="161"/>
    </row>
    <row r="8" spans="1:8" x14ac:dyDescent="0.15">
      <c r="A8" s="162"/>
      <c r="B8" s="163"/>
      <c r="C8" s="164"/>
      <c r="D8" s="165">
        <v>19433</v>
      </c>
      <c r="E8" s="166"/>
      <c r="F8" s="167">
        <v>23352</v>
      </c>
      <c r="G8" s="168"/>
      <c r="H8" s="169"/>
    </row>
    <row r="9" spans="1:8" x14ac:dyDescent="0.15">
      <c r="A9" s="150" t="s">
        <v>554</v>
      </c>
      <c r="B9" s="155"/>
      <c r="C9" s="156"/>
      <c r="D9" s="157">
        <v>72586</v>
      </c>
      <c r="E9" s="158"/>
      <c r="F9" s="159">
        <v>45588</v>
      </c>
      <c r="G9" s="160"/>
      <c r="H9" s="161"/>
    </row>
    <row r="10" spans="1:8" x14ac:dyDescent="0.15">
      <c r="A10" s="162"/>
      <c r="B10" s="163"/>
      <c r="C10" s="164"/>
      <c r="D10" s="165">
        <v>55953</v>
      </c>
      <c r="E10" s="166"/>
      <c r="F10" s="167">
        <v>24150</v>
      </c>
      <c r="G10" s="168"/>
      <c r="H10" s="169"/>
    </row>
    <row r="11" spans="1:8" x14ac:dyDescent="0.15">
      <c r="A11" s="150" t="s">
        <v>555</v>
      </c>
      <c r="B11" s="155"/>
      <c r="C11" s="156"/>
      <c r="D11" s="157">
        <v>44464</v>
      </c>
      <c r="E11" s="158"/>
      <c r="F11" s="159">
        <v>45483</v>
      </c>
      <c r="G11" s="160"/>
      <c r="H11" s="161"/>
    </row>
    <row r="12" spans="1:8" x14ac:dyDescent="0.15">
      <c r="A12" s="162"/>
      <c r="B12" s="163"/>
      <c r="C12" s="170"/>
      <c r="D12" s="165">
        <v>29926</v>
      </c>
      <c r="E12" s="166"/>
      <c r="F12" s="167">
        <v>24241</v>
      </c>
      <c r="G12" s="168"/>
      <c r="H12" s="169"/>
    </row>
    <row r="13" spans="1:8" x14ac:dyDescent="0.15">
      <c r="A13" s="150"/>
      <c r="B13" s="155"/>
      <c r="C13" s="171"/>
      <c r="D13" s="172">
        <v>38160</v>
      </c>
      <c r="E13" s="173"/>
      <c r="F13" s="174">
        <v>45066</v>
      </c>
      <c r="G13" s="175"/>
      <c r="H13" s="161"/>
    </row>
    <row r="14" spans="1:8" x14ac:dyDescent="0.15">
      <c r="A14" s="162"/>
      <c r="B14" s="163"/>
      <c r="C14" s="164"/>
      <c r="D14" s="165">
        <v>28062</v>
      </c>
      <c r="E14" s="166"/>
      <c r="F14" s="167">
        <v>24695</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6.73</v>
      </c>
      <c r="C19" s="176">
        <f>ROUND(VALUE(SUBSTITUTE(実質収支比率等に係る経年分析!G$48,"▲","-")),2)</f>
        <v>9.5399999999999991</v>
      </c>
      <c r="D19" s="176">
        <f>ROUND(VALUE(SUBSTITUTE(実質収支比率等に係る経年分析!H$48,"▲","-")),2)</f>
        <v>6.04</v>
      </c>
      <c r="E19" s="176">
        <f>ROUND(VALUE(SUBSTITUTE(実質収支比率等に係る経年分析!I$48,"▲","-")),2)</f>
        <v>3.43</v>
      </c>
      <c r="F19" s="176">
        <f>ROUND(VALUE(SUBSTITUTE(実質収支比率等に係る経年分析!J$48,"▲","-")),2)</f>
        <v>0.24</v>
      </c>
    </row>
    <row r="20" spans="1:11" x14ac:dyDescent="0.15">
      <c r="A20" s="176" t="s">
        <v>55</v>
      </c>
      <c r="B20" s="176">
        <f>ROUND(VALUE(SUBSTITUTE(実質収支比率等に係る経年分析!F$47,"▲","-")),2)</f>
        <v>7.81</v>
      </c>
      <c r="C20" s="176">
        <f>ROUND(VALUE(SUBSTITUTE(実質収支比率等に係る経年分析!G$47,"▲","-")),2)</f>
        <v>7.63</v>
      </c>
      <c r="D20" s="176">
        <f>ROUND(VALUE(SUBSTITUTE(実質収支比率等に係る経年分析!H$47,"▲","-")),2)</f>
        <v>5.7</v>
      </c>
      <c r="E20" s="176">
        <f>ROUND(VALUE(SUBSTITUTE(実質収支比率等に係る経年分析!I$47,"▲","-")),2)</f>
        <v>8.68</v>
      </c>
      <c r="F20" s="176">
        <f>ROUND(VALUE(SUBSTITUTE(実質収支比率等に係る経年分析!J$47,"▲","-")),2)</f>
        <v>11.31</v>
      </c>
    </row>
    <row r="21" spans="1:11" x14ac:dyDescent="0.15">
      <c r="A21" s="176" t="s">
        <v>56</v>
      </c>
      <c r="B21" s="176">
        <f>IF(ISNUMBER(VALUE(SUBSTITUTE(実質収支比率等に係る経年分析!F$49,"▲","-"))),ROUND(VALUE(SUBSTITUTE(実質収支比率等に係る経年分析!F$49,"▲","-")),2),NA())</f>
        <v>0.14000000000000001</v>
      </c>
      <c r="C21" s="176">
        <f>IF(ISNUMBER(VALUE(SUBSTITUTE(実質収支比率等に係る経年分析!G$49,"▲","-"))),ROUND(VALUE(SUBSTITUTE(実質収支比率等に係る経年分析!G$49,"▲","-")),2),NA())</f>
        <v>2.96</v>
      </c>
      <c r="D21" s="176">
        <f>IF(ISNUMBER(VALUE(SUBSTITUTE(実質収支比率等に係る経年分析!H$49,"▲","-"))),ROUND(VALUE(SUBSTITUTE(実質収支比率等に係る経年分析!H$49,"▲","-")),2),NA())</f>
        <v>-5.65</v>
      </c>
      <c r="E21" s="176">
        <f>IF(ISNUMBER(VALUE(SUBSTITUTE(実質収支比率等に係る経年分析!I$49,"▲","-"))),ROUND(VALUE(SUBSTITUTE(実質収支比率等に係る経年分析!I$49,"▲","-")),2),NA())</f>
        <v>-2.52</v>
      </c>
      <c r="F21" s="176">
        <f>IF(ISNUMBER(VALUE(SUBSTITUTE(実質収支比率等に係る経年分析!J$49,"▲","-"))),ROUND(VALUE(SUBSTITUTE(実質収支比率等に係る経年分析!J$49,"▲","-")),2),NA())</f>
        <v>-1.9</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0.14000000000000001</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0.1</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7.0000000000000007E-2</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0.04</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0.01</v>
      </c>
    </row>
    <row r="28" spans="1:11" x14ac:dyDescent="0.15">
      <c r="A28" s="177" t="str">
        <f>IF(連結実質赤字比率に係る赤字・黒字の構成分析!C$42="",NA(),連結実質赤字比率に係る赤字・黒字の構成分析!C$42)</f>
        <v>その他会計（赤字）</v>
      </c>
      <c r="B28" s="177">
        <f>IF(ROUND(VALUE(SUBSTITUTE(連結実質赤字比率に係る赤字・黒字の構成分析!F$42,"▲", "-")), 2) &lt; 0, ABS(ROUND(VALUE(SUBSTITUTE(連結実質赤字比率に係る赤字・黒字の構成分析!F$42,"▲", "-")), 2)), NA())</f>
        <v>1.78</v>
      </c>
      <c r="C28" s="177" t="e">
        <f>IF(ROUND(VALUE(SUBSTITUTE(連結実質赤字比率に係る赤字・黒字の構成分析!F$42,"▲", "-")), 2) &gt;= 0, ABS(ROUND(VALUE(SUBSTITUTE(連結実質赤字比率に係る赤字・黒字の構成分析!F$42,"▲", "-")), 2)), NA())</f>
        <v>#N/A</v>
      </c>
      <c r="D28" s="177">
        <f>IF(ROUND(VALUE(SUBSTITUTE(連結実質赤字比率に係る赤字・黒字の構成分析!G$42,"▲", "-")), 2) &lt; 0, ABS(ROUND(VALUE(SUBSTITUTE(連結実質赤字比率に係る赤字・黒字の構成分析!G$42,"▲", "-")), 2)), NA())</f>
        <v>1.72</v>
      </c>
      <c r="E28" s="177" t="e">
        <f>IF(ROUND(VALUE(SUBSTITUTE(連結実質赤字比率に係る赤字・黒字の構成分析!G$42,"▲", "-")), 2) &gt;= 0, ABS(ROUND(VALUE(SUBSTITUTE(連結実質赤字比率に係る赤字・黒字の構成分析!G$42,"▲", "-")), 2)), NA())</f>
        <v>#N/A</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後期高齢者医療保険事業特別会計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0.01</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0.01</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0.02</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0.01</v>
      </c>
    </row>
    <row r="30" spans="1:11" x14ac:dyDescent="0.15">
      <c r="A30" s="177" t="str">
        <f>IF(連結実質赤字比率に係る赤字・黒字の構成分析!C$40="",NA(),連結実質赤字比率に係る赤字・黒字の構成分析!C$40)</f>
        <v>下水道事業会計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0.08</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0.32</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0.81</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0.68</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0.2</v>
      </c>
    </row>
    <row r="31" spans="1:11" x14ac:dyDescent="0.15">
      <c r="A31" s="177" t="str">
        <f>IF(連結実質赤字比率に係る赤字・黒字の構成分析!C$39="",NA(),連結実質赤字比率に係る赤字・黒字の構成分析!C$39)</f>
        <v>一般会計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8.5</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11.26</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6.04</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3.43</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0.23</v>
      </c>
    </row>
    <row r="32" spans="1:11" x14ac:dyDescent="0.15">
      <c r="A32" s="177" t="str">
        <f>IF(連結実質赤字比率に係る赤字・黒字の構成分析!C$38="",NA(),連結実質赤字比率に係る赤字・黒字の構成分析!C$38)</f>
        <v>介護保険事業特別会計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1.19</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1.0900000000000001</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1.0900000000000001</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0.31</v>
      </c>
    </row>
    <row r="33" spans="1:16" x14ac:dyDescent="0.15">
      <c r="A33" s="177" t="str">
        <f>IF(連結実質赤字比率に係る赤字・黒字の構成分析!C$37="",NA(),連結実質赤字比率に係る赤字・黒字の構成分析!C$37)</f>
        <v>国民健康保険事業特別会計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4.01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5.27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2.85</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2.5499999999999998</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1.97</v>
      </c>
    </row>
    <row r="34" spans="1:16" x14ac:dyDescent="0.15">
      <c r="A34" s="177" t="str">
        <f>IF(連結実質赤字比率に係る赤字・黒字の構成分析!C$36="",NA(),連結実質赤字比率に係る赤字・黒字の構成分析!C$36)</f>
        <v>病院事業会計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11</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8.1</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6.93</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2.4300000000000002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3.33</v>
      </c>
    </row>
    <row r="35" spans="1:16" x14ac:dyDescent="0.15">
      <c r="A35" s="177" t="str">
        <f>IF(連結実質赤字比率に係る赤字・黒字の構成分析!C$35="",NA(),連結実質赤字比率に係る赤字・黒字の構成分析!C$35)</f>
        <v>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5.03</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5.07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6.21</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7.02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7.87</v>
      </c>
    </row>
    <row r="36" spans="1:16" x14ac:dyDescent="0.15">
      <c r="A36" s="177" t="str">
        <f>IF(連結実質赤字比率に係る赤字・黒字の構成分析!C$34="",NA(),連結実質赤字比率に係る赤字・黒字の構成分析!C$34)</f>
        <v>駐車場事業特別会計</v>
      </c>
      <c r="B36" s="177">
        <f>IF(ROUND(VALUE(SUBSTITUTE(連結実質赤字比率に係る赤字・黒字の構成分析!F$34,"▲", "-")), 2) &lt; 0, ABS(ROUND(VALUE(SUBSTITUTE(連結実質赤字比率に係る赤字・黒字の構成分析!F$34,"▲", "-")), 2)), NA())</f>
        <v>2.4</v>
      </c>
      <c r="C36" s="177" t="e">
        <f>IF(ROUND(VALUE(SUBSTITUTE(連結実質赤字比率に係る赤字・黒字の構成分析!F$34,"▲", "-")), 2) &gt;= 0, ABS(ROUND(VALUE(SUBSTITUTE(連結実質赤字比率に係る赤字・黒字の構成分析!F$34,"▲", "-")), 2)), NA())</f>
        <v>#N/A</v>
      </c>
      <c r="D36" s="177">
        <f>IF(ROUND(VALUE(SUBSTITUTE(連結実質赤字比率に係る赤字・黒字の構成分析!G$34,"▲", "-")), 2) &lt; 0, ABS(ROUND(VALUE(SUBSTITUTE(連結実質赤字比率に係る赤字・黒字の構成分析!G$34,"▲", "-")), 2)), NA())</f>
        <v>2.33</v>
      </c>
      <c r="E36" s="177" t="e">
        <f>IF(ROUND(VALUE(SUBSTITUTE(連結実質赤字比率に係る赤字・黒字の構成分析!G$34,"▲", "-")), 2) &gt;= 0, ABS(ROUND(VALUE(SUBSTITUTE(連結実質赤字比率に係る赤字・黒字の構成分析!G$34,"▲", "-")), 2)), NA())</f>
        <v>#N/A</v>
      </c>
      <c r="F36" s="177">
        <f>IF(ROUND(VALUE(SUBSTITUTE(連結実質赤字比率に係る赤字・黒字の構成分析!H$34,"▲", "-")), 2) &lt; 0, ABS(ROUND(VALUE(SUBSTITUTE(連結実質赤字比率に係る赤字・黒字の構成分析!H$34,"▲", "-")), 2)), NA())</f>
        <v>2.33</v>
      </c>
      <c r="G36" s="177" t="e">
        <f>IF(ROUND(VALUE(SUBSTITUTE(連結実質赤字比率に係る赤字・黒字の構成分析!H$34,"▲", "-")), 2) &gt;= 0, ABS(ROUND(VALUE(SUBSTITUTE(連結実質赤字比率に係る赤字・黒字の構成分析!H$34,"▲", "-")), 2)), NA())</f>
        <v>#N/A</v>
      </c>
      <c r="H36" s="177">
        <f>IF(ROUND(VALUE(SUBSTITUTE(連結実質赤字比率に係る赤字・黒字の構成分析!I$34,"▲", "-")), 2) &lt; 0, ABS(ROUND(VALUE(SUBSTITUTE(連結実質赤字比率に係る赤字・黒字の構成分析!I$34,"▲", "-")), 2)), NA())</f>
        <v>2.2799999999999998</v>
      </c>
      <c r="I36" s="177" t="e">
        <f>IF(ROUND(VALUE(SUBSTITUTE(連結実質赤字比率に係る赤字・黒字の構成分析!I$34,"▲", "-")), 2) &gt;= 0, ABS(ROUND(VALUE(SUBSTITUTE(連結実質赤字比率に係る赤字・黒字の構成分析!I$34,"▲", "-")), 2)), NA())</f>
        <v>#N/A</v>
      </c>
      <c r="J36" s="177">
        <f>IF(ROUND(VALUE(SUBSTITUTE(連結実質赤字比率に係る赤字・黒字の構成分析!J$34,"▲", "-")), 2) &lt; 0, ABS(ROUND(VALUE(SUBSTITUTE(連結実質赤字比率に係る赤字・黒字の構成分析!J$34,"▲", "-")), 2)), NA())</f>
        <v>2.2400000000000002</v>
      </c>
      <c r="K36" s="177" t="e">
        <f>IF(ROUND(VALUE(SUBSTITUTE(連結実質赤字比率に係る赤字・黒字の構成分析!J$34,"▲", "-")), 2) &gt;= 0, ABS(ROUND(VALUE(SUBSTITUTE(連結実質赤字比率に係る赤字・黒字の構成分析!J$34,"▲", "-")), 2)), NA())</f>
        <v>#N/A</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2298</v>
      </c>
      <c r="E42" s="178"/>
      <c r="F42" s="178"/>
      <c r="G42" s="178">
        <f>'実質公債費比率（分子）の構造'!L$52</f>
        <v>2421</v>
      </c>
      <c r="H42" s="178"/>
      <c r="I42" s="178"/>
      <c r="J42" s="178">
        <f>'実質公債費比率（分子）の構造'!M$52</f>
        <v>2264</v>
      </c>
      <c r="K42" s="178"/>
      <c r="L42" s="178"/>
      <c r="M42" s="178">
        <f>'実質公債費比率（分子）の構造'!N$52</f>
        <v>2276</v>
      </c>
      <c r="N42" s="178"/>
      <c r="O42" s="178"/>
      <c r="P42" s="178">
        <f>'実質公債費比率（分子）の構造'!O$52</f>
        <v>2275</v>
      </c>
    </row>
    <row r="43" spans="1:16" x14ac:dyDescent="0.15">
      <c r="A43" s="178" t="s">
        <v>64</v>
      </c>
      <c r="B43" s="178">
        <f>'実質公債費比率（分子）の構造'!K$51</f>
        <v>0</v>
      </c>
      <c r="C43" s="178"/>
      <c r="D43" s="178"/>
      <c r="E43" s="178">
        <f>'実質公債費比率（分子）の構造'!L$51</f>
        <v>0</v>
      </c>
      <c r="F43" s="178"/>
      <c r="G43" s="178"/>
      <c r="H43" s="178">
        <f>'実質公債費比率（分子）の構造'!M$51</f>
        <v>0</v>
      </c>
      <c r="I43" s="178"/>
      <c r="J43" s="178"/>
      <c r="K43" s="178">
        <f>'実質公債費比率（分子）の構造'!N$51</f>
        <v>0</v>
      </c>
      <c r="L43" s="178"/>
      <c r="M43" s="178"/>
      <c r="N43" s="178">
        <f>'実質公債費比率（分子）の構造'!O$51</f>
        <v>0</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175</v>
      </c>
      <c r="C45" s="178"/>
      <c r="D45" s="178"/>
      <c r="E45" s="178">
        <f>'実質公債費比率（分子）の構造'!L$49</f>
        <v>116</v>
      </c>
      <c r="F45" s="178"/>
      <c r="G45" s="178"/>
      <c r="H45" s="178">
        <f>'実質公債費比率（分子）の構造'!M$49</f>
        <v>64</v>
      </c>
      <c r="I45" s="178"/>
      <c r="J45" s="178"/>
      <c r="K45" s="178">
        <f>'実質公債費比率（分子）の構造'!N$49</f>
        <v>56</v>
      </c>
      <c r="L45" s="178"/>
      <c r="M45" s="178"/>
      <c r="N45" s="178">
        <f>'実質公債費比率（分子）の構造'!O$49</f>
        <v>62</v>
      </c>
      <c r="O45" s="178"/>
      <c r="P45" s="178"/>
    </row>
    <row r="46" spans="1:16" x14ac:dyDescent="0.15">
      <c r="A46" s="178" t="s">
        <v>67</v>
      </c>
      <c r="B46" s="178">
        <f>'実質公債費比率（分子）の構造'!K$48</f>
        <v>944</v>
      </c>
      <c r="C46" s="178"/>
      <c r="D46" s="178"/>
      <c r="E46" s="178">
        <f>'実質公債費比率（分子）の構造'!L$48</f>
        <v>1054</v>
      </c>
      <c r="F46" s="178"/>
      <c r="G46" s="178"/>
      <c r="H46" s="178">
        <f>'実質公債費比率（分子）の構造'!M$48</f>
        <v>1040</v>
      </c>
      <c r="I46" s="178"/>
      <c r="J46" s="178"/>
      <c r="K46" s="178">
        <f>'実質公債費比率（分子）の構造'!N$48</f>
        <v>1072</v>
      </c>
      <c r="L46" s="178"/>
      <c r="M46" s="178"/>
      <c r="N46" s="178">
        <f>'実質公債費比率（分子）の構造'!O$48</f>
        <v>1033</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2408</v>
      </c>
      <c r="C49" s="178"/>
      <c r="D49" s="178"/>
      <c r="E49" s="178">
        <f>'実質公債費比率（分子）の構造'!L$45</f>
        <v>2322</v>
      </c>
      <c r="F49" s="178"/>
      <c r="G49" s="178"/>
      <c r="H49" s="178">
        <f>'実質公債費比率（分子）の構造'!M$45</f>
        <v>2306</v>
      </c>
      <c r="I49" s="178"/>
      <c r="J49" s="178"/>
      <c r="K49" s="178">
        <f>'実質公債費比率（分子）の構造'!N$45</f>
        <v>2285</v>
      </c>
      <c r="L49" s="178"/>
      <c r="M49" s="178"/>
      <c r="N49" s="178">
        <f>'実質公債費比率（分子）の構造'!O$45</f>
        <v>2126</v>
      </c>
      <c r="O49" s="178"/>
      <c r="P49" s="178"/>
    </row>
    <row r="50" spans="1:16" x14ac:dyDescent="0.15">
      <c r="A50" s="178" t="s">
        <v>71</v>
      </c>
      <c r="B50" s="178" t="e">
        <f>NA()</f>
        <v>#N/A</v>
      </c>
      <c r="C50" s="178">
        <f>IF(ISNUMBER('実質公債費比率（分子）の構造'!K$53),'実質公債費比率（分子）の構造'!K$53,NA())</f>
        <v>1229</v>
      </c>
      <c r="D50" s="178" t="e">
        <f>NA()</f>
        <v>#N/A</v>
      </c>
      <c r="E50" s="178" t="e">
        <f>NA()</f>
        <v>#N/A</v>
      </c>
      <c r="F50" s="178">
        <f>IF(ISNUMBER('実質公債費比率（分子）の構造'!L$53),'実質公債費比率（分子）の構造'!L$53,NA())</f>
        <v>1071</v>
      </c>
      <c r="G50" s="178" t="e">
        <f>NA()</f>
        <v>#N/A</v>
      </c>
      <c r="H50" s="178" t="e">
        <f>NA()</f>
        <v>#N/A</v>
      </c>
      <c r="I50" s="178">
        <f>IF(ISNUMBER('実質公債費比率（分子）の構造'!M$53),'実質公債費比率（分子）の構造'!M$53,NA())</f>
        <v>1146</v>
      </c>
      <c r="J50" s="178" t="e">
        <f>NA()</f>
        <v>#N/A</v>
      </c>
      <c r="K50" s="178" t="e">
        <f>NA()</f>
        <v>#N/A</v>
      </c>
      <c r="L50" s="178">
        <f>IF(ISNUMBER('実質公債費比率（分子）の構造'!N$53),'実質公債費比率（分子）の構造'!N$53,NA())</f>
        <v>1137</v>
      </c>
      <c r="M50" s="178" t="e">
        <f>NA()</f>
        <v>#N/A</v>
      </c>
      <c r="N50" s="178" t="e">
        <f>NA()</f>
        <v>#N/A</v>
      </c>
      <c r="O50" s="178">
        <f>IF(ISNUMBER('実質公債費比率（分子）の構造'!O$53),'実質公債費比率（分子）の構造'!O$53,NA())</f>
        <v>946</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23857</v>
      </c>
      <c r="E56" s="177"/>
      <c r="F56" s="177"/>
      <c r="G56" s="177">
        <f>'将来負担比率（分子）の構造'!J$52</f>
        <v>23571</v>
      </c>
      <c r="H56" s="177"/>
      <c r="I56" s="177"/>
      <c r="J56" s="177">
        <f>'将来負担比率（分子）の構造'!K$52</f>
        <v>23576</v>
      </c>
      <c r="K56" s="177"/>
      <c r="L56" s="177"/>
      <c r="M56" s="177">
        <f>'将来負担比率（分子）の構造'!L$52</f>
        <v>23600</v>
      </c>
      <c r="N56" s="177"/>
      <c r="O56" s="177"/>
      <c r="P56" s="177">
        <f>'将来負担比率（分子）の構造'!M$52</f>
        <v>23716</v>
      </c>
    </row>
    <row r="57" spans="1:16" x14ac:dyDescent="0.15">
      <c r="A57" s="177" t="s">
        <v>42</v>
      </c>
      <c r="B57" s="177"/>
      <c r="C57" s="177"/>
      <c r="D57" s="177">
        <f>'将来負担比率（分子）の構造'!I$51</f>
        <v>6093</v>
      </c>
      <c r="E57" s="177"/>
      <c r="F57" s="177"/>
      <c r="G57" s="177">
        <f>'将来負担比率（分子）の構造'!J$51</f>
        <v>4883</v>
      </c>
      <c r="H57" s="177"/>
      <c r="I57" s="177"/>
      <c r="J57" s="177">
        <f>'将来負担比率（分子）の構造'!K$51</f>
        <v>5511</v>
      </c>
      <c r="K57" s="177"/>
      <c r="L57" s="177"/>
      <c r="M57" s="177">
        <f>'将来負担比率（分子）の構造'!L$51</f>
        <v>5891</v>
      </c>
      <c r="N57" s="177"/>
      <c r="O57" s="177"/>
      <c r="P57" s="177">
        <f>'将来負担比率（分子）の構造'!M$51</f>
        <v>5852</v>
      </c>
    </row>
    <row r="58" spans="1:16" x14ac:dyDescent="0.15">
      <c r="A58" s="177" t="s">
        <v>41</v>
      </c>
      <c r="B58" s="177"/>
      <c r="C58" s="177"/>
      <c r="D58" s="177">
        <f>'将来負担比率（分子）の構造'!I$50</f>
        <v>4167</v>
      </c>
      <c r="E58" s="177"/>
      <c r="F58" s="177"/>
      <c r="G58" s="177">
        <f>'将来負担比率（分子）の構造'!J$50</f>
        <v>4361</v>
      </c>
      <c r="H58" s="177"/>
      <c r="I58" s="177"/>
      <c r="J58" s="177">
        <f>'将来負担比率（分子）の構造'!K$50</f>
        <v>4540</v>
      </c>
      <c r="K58" s="177"/>
      <c r="L58" s="177"/>
      <c r="M58" s="177">
        <f>'将来負担比率（分子）の構造'!L$50</f>
        <v>5011</v>
      </c>
      <c r="N58" s="177"/>
      <c r="O58" s="177"/>
      <c r="P58" s="177">
        <f>'将来負担比率（分子）の構造'!M$50</f>
        <v>5317</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512</v>
      </c>
      <c r="C61" s="177"/>
      <c r="D61" s="177"/>
      <c r="E61" s="177">
        <f>'将来負担比率（分子）の構造'!J$46</f>
        <v>782</v>
      </c>
      <c r="F61" s="177"/>
      <c r="G61" s="177"/>
      <c r="H61" s="177">
        <f>'将来負担比率（分子）の構造'!K$46</f>
        <v>763</v>
      </c>
      <c r="I61" s="177"/>
      <c r="J61" s="177"/>
      <c r="K61" s="177">
        <f>'将来負担比率（分子）の構造'!L$46</f>
        <v>552</v>
      </c>
      <c r="L61" s="177"/>
      <c r="M61" s="177"/>
      <c r="N61" s="177">
        <f>'将来負担比率（分子）の構造'!M$46</f>
        <v>469</v>
      </c>
      <c r="O61" s="177"/>
      <c r="P61" s="177"/>
    </row>
    <row r="62" spans="1:16" x14ac:dyDescent="0.15">
      <c r="A62" s="177" t="s">
        <v>35</v>
      </c>
      <c r="B62" s="177">
        <f>'将来負担比率（分子）の構造'!I$45</f>
        <v>3845</v>
      </c>
      <c r="C62" s="177"/>
      <c r="D62" s="177"/>
      <c r="E62" s="177">
        <f>'将来負担比率（分子）の構造'!J$45</f>
        <v>3629</v>
      </c>
      <c r="F62" s="177"/>
      <c r="G62" s="177"/>
      <c r="H62" s="177">
        <f>'将来負担比率（分子）の構造'!K$45</f>
        <v>3467</v>
      </c>
      <c r="I62" s="177"/>
      <c r="J62" s="177"/>
      <c r="K62" s="177">
        <f>'将来負担比率（分子）の構造'!L$45</f>
        <v>3450</v>
      </c>
      <c r="L62" s="177"/>
      <c r="M62" s="177"/>
      <c r="N62" s="177">
        <f>'将来負担比率（分子）の構造'!M$45</f>
        <v>3427</v>
      </c>
      <c r="O62" s="177"/>
      <c r="P62" s="177"/>
    </row>
    <row r="63" spans="1:16" x14ac:dyDescent="0.15">
      <c r="A63" s="177" t="s">
        <v>34</v>
      </c>
      <c r="B63" s="177">
        <f>'将来負担比率（分子）の構造'!I$44</f>
        <v>394</v>
      </c>
      <c r="C63" s="177"/>
      <c r="D63" s="177"/>
      <c r="E63" s="177">
        <f>'将来負担比率（分子）の構造'!J$44</f>
        <v>314</v>
      </c>
      <c r="F63" s="177"/>
      <c r="G63" s="177"/>
      <c r="H63" s="177">
        <f>'将来負担比率（分子）の構造'!K$44</f>
        <v>287</v>
      </c>
      <c r="I63" s="177"/>
      <c r="J63" s="177"/>
      <c r="K63" s="177">
        <f>'将来負担比率（分子）の構造'!L$44</f>
        <v>255</v>
      </c>
      <c r="L63" s="177"/>
      <c r="M63" s="177"/>
      <c r="N63" s="177">
        <f>'将来負担比率（分子）の構造'!M$44</f>
        <v>243</v>
      </c>
      <c r="O63" s="177"/>
      <c r="P63" s="177"/>
    </row>
    <row r="64" spans="1:16" x14ac:dyDescent="0.15">
      <c r="A64" s="177" t="s">
        <v>33</v>
      </c>
      <c r="B64" s="177">
        <f>'将来負担比率（分子）の構造'!I$43</f>
        <v>13893</v>
      </c>
      <c r="C64" s="177"/>
      <c r="D64" s="177"/>
      <c r="E64" s="177">
        <f>'将来負担比率（分子）の構造'!J$43</f>
        <v>13306</v>
      </c>
      <c r="F64" s="177"/>
      <c r="G64" s="177"/>
      <c r="H64" s="177">
        <f>'将来負担比率（分子）の構造'!K$43</f>
        <v>13266</v>
      </c>
      <c r="I64" s="177"/>
      <c r="J64" s="177"/>
      <c r="K64" s="177">
        <f>'将来負担比率（分子）の構造'!L$43</f>
        <v>13752</v>
      </c>
      <c r="L64" s="177"/>
      <c r="M64" s="177"/>
      <c r="N64" s="177">
        <f>'将来負担比率（分子）の構造'!M$43</f>
        <v>13346</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22113</v>
      </c>
      <c r="C66" s="177"/>
      <c r="D66" s="177"/>
      <c r="E66" s="177">
        <f>'将来負担比率（分子）の構造'!J$41</f>
        <v>21410</v>
      </c>
      <c r="F66" s="177"/>
      <c r="G66" s="177"/>
      <c r="H66" s="177">
        <f>'将来負担比率（分子）の構造'!K$41</f>
        <v>20904</v>
      </c>
      <c r="I66" s="177"/>
      <c r="J66" s="177"/>
      <c r="K66" s="177">
        <f>'将来負担比率（分子）の構造'!L$41</f>
        <v>22093</v>
      </c>
      <c r="L66" s="177"/>
      <c r="M66" s="177"/>
      <c r="N66" s="177">
        <f>'将来負担比率（分子）の構造'!M$41</f>
        <v>22128</v>
      </c>
      <c r="O66" s="177"/>
      <c r="P66" s="177"/>
    </row>
    <row r="67" spans="1:16" x14ac:dyDescent="0.15">
      <c r="A67" s="177" t="s">
        <v>75</v>
      </c>
      <c r="B67" s="177" t="e">
        <f>NA()</f>
        <v>#N/A</v>
      </c>
      <c r="C67" s="177">
        <f>IF(ISNUMBER('将来負担比率（分子）の構造'!I$53), IF('将来負担比率（分子）の構造'!I$53 &lt; 0, 0, '将来負担比率（分子）の構造'!I$53), NA())</f>
        <v>6639</v>
      </c>
      <c r="D67" s="177" t="e">
        <f>NA()</f>
        <v>#N/A</v>
      </c>
      <c r="E67" s="177" t="e">
        <f>NA()</f>
        <v>#N/A</v>
      </c>
      <c r="F67" s="177">
        <f>IF(ISNUMBER('将来負担比率（分子）の構造'!J$53), IF('将来負担比率（分子）の構造'!J$53 &lt; 0, 0, '将来負担比率（分子）の構造'!J$53), NA())</f>
        <v>6627</v>
      </c>
      <c r="G67" s="177" t="e">
        <f>NA()</f>
        <v>#N/A</v>
      </c>
      <c r="H67" s="177" t="e">
        <f>NA()</f>
        <v>#N/A</v>
      </c>
      <c r="I67" s="177">
        <f>IF(ISNUMBER('将来負担比率（分子）の構造'!K$53), IF('将来負担比率（分子）の構造'!K$53 &lt; 0, 0, '将来負担比率（分子）の構造'!K$53), NA())</f>
        <v>5060</v>
      </c>
      <c r="J67" s="177" t="e">
        <f>NA()</f>
        <v>#N/A</v>
      </c>
      <c r="K67" s="177" t="e">
        <f>NA()</f>
        <v>#N/A</v>
      </c>
      <c r="L67" s="177">
        <f>IF(ISNUMBER('将来負担比率（分子）の構造'!L$53), IF('将来負担比率（分子）の構造'!L$53 &lt; 0, 0, '将来負担比率（分子）の構造'!L$53), NA())</f>
        <v>5600</v>
      </c>
      <c r="M67" s="177" t="e">
        <f>NA()</f>
        <v>#N/A</v>
      </c>
      <c r="N67" s="177" t="e">
        <f>NA()</f>
        <v>#N/A</v>
      </c>
      <c r="O67" s="177">
        <f>IF(ISNUMBER('将来負担比率（分子）の構造'!M$53), IF('将来負担比率（分子）の構造'!M$53 &lt; 0, 0, '将来負担比率（分子）の構造'!M$53), NA())</f>
        <v>4727</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827</v>
      </c>
      <c r="C72" s="181">
        <f>基金残高に係る経年分析!G55</f>
        <v>1277</v>
      </c>
      <c r="D72" s="181">
        <f>基金残高に係る経年分析!H55</f>
        <v>1717</v>
      </c>
    </row>
    <row r="73" spans="1:16" x14ac:dyDescent="0.15">
      <c r="A73" s="180" t="s">
        <v>78</v>
      </c>
      <c r="B73" s="181">
        <f>基金残高に係る経年分析!F56</f>
        <v>8</v>
      </c>
      <c r="C73" s="181">
        <f>基金残高に係る経年分析!G56</f>
        <v>16</v>
      </c>
      <c r="D73" s="181">
        <f>基金残高に係る経年分析!H56</f>
        <v>31</v>
      </c>
    </row>
    <row r="74" spans="1:16" x14ac:dyDescent="0.15">
      <c r="A74" s="180" t="s">
        <v>79</v>
      </c>
      <c r="B74" s="181">
        <f>基金残高に係る経年分析!F57</f>
        <v>2542</v>
      </c>
      <c r="C74" s="181">
        <f>基金残高に係る経年分析!G57</f>
        <v>2247</v>
      </c>
      <c r="D74" s="181">
        <f>基金残高に係る経年分析!H57</f>
        <v>1830</v>
      </c>
    </row>
  </sheetData>
  <sheetProtection algorithmName="SHA-512" hashValue="hZqv0sEnby2Lqx2NYiR3yK2mVPZjnVe3bk3SX6CGG9cjmS9ytOQnSgIDAR/fAgZmxW1HD8dn5kuHs4wP7nVgCg==" saltValue="p+b2p+yv//thrVe5hFMw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AP13" sqref="AP13:BF13"/>
    </sheetView>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9" t="s">
        <v>211</v>
      </c>
      <c r="DI1" s="800"/>
      <c r="DJ1" s="800"/>
      <c r="DK1" s="800"/>
      <c r="DL1" s="800"/>
      <c r="DM1" s="800"/>
      <c r="DN1" s="801"/>
      <c r="DO1" s="222"/>
      <c r="DP1" s="799" t="s">
        <v>212</v>
      </c>
      <c r="DQ1" s="800"/>
      <c r="DR1" s="800"/>
      <c r="DS1" s="800"/>
      <c r="DT1" s="800"/>
      <c r="DU1" s="800"/>
      <c r="DV1" s="800"/>
      <c r="DW1" s="800"/>
      <c r="DX1" s="800"/>
      <c r="DY1" s="800"/>
      <c r="DZ1" s="800"/>
      <c r="EA1" s="800"/>
      <c r="EB1" s="800"/>
      <c r="EC1" s="801"/>
      <c r="ED1" s="220"/>
      <c r="EE1" s="220"/>
      <c r="EF1" s="220"/>
      <c r="EG1" s="220"/>
      <c r="EH1" s="220"/>
      <c r="EI1" s="220"/>
      <c r="EJ1" s="220"/>
      <c r="EK1" s="220"/>
      <c r="EL1" s="220"/>
      <c r="EM1" s="220"/>
    </row>
    <row r="2" spans="2:143" ht="22.5" customHeight="1" x14ac:dyDescent="0.15">
      <c r="B2" s="223" t="s">
        <v>213</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6" customFormat="1" ht="11.25" customHeight="1" x14ac:dyDescent="0.15">
      <c r="B5" s="746" t="s">
        <v>224</v>
      </c>
      <c r="C5" s="747"/>
      <c r="D5" s="747"/>
      <c r="E5" s="747"/>
      <c r="F5" s="747"/>
      <c r="G5" s="747"/>
      <c r="H5" s="747"/>
      <c r="I5" s="747"/>
      <c r="J5" s="747"/>
      <c r="K5" s="747"/>
      <c r="L5" s="747"/>
      <c r="M5" s="747"/>
      <c r="N5" s="747"/>
      <c r="O5" s="747"/>
      <c r="P5" s="747"/>
      <c r="Q5" s="748"/>
      <c r="R5" s="735">
        <v>6723827</v>
      </c>
      <c r="S5" s="736"/>
      <c r="T5" s="736"/>
      <c r="U5" s="736"/>
      <c r="V5" s="736"/>
      <c r="W5" s="736"/>
      <c r="X5" s="736"/>
      <c r="Y5" s="779"/>
      <c r="Z5" s="797">
        <v>19.600000000000001</v>
      </c>
      <c r="AA5" s="797"/>
      <c r="AB5" s="797"/>
      <c r="AC5" s="797"/>
      <c r="AD5" s="798">
        <v>6333974</v>
      </c>
      <c r="AE5" s="798"/>
      <c r="AF5" s="798"/>
      <c r="AG5" s="798"/>
      <c r="AH5" s="798"/>
      <c r="AI5" s="798"/>
      <c r="AJ5" s="798"/>
      <c r="AK5" s="798"/>
      <c r="AL5" s="780">
        <v>43.5</v>
      </c>
      <c r="AM5" s="751"/>
      <c r="AN5" s="751"/>
      <c r="AO5" s="781"/>
      <c r="AP5" s="746" t="s">
        <v>225</v>
      </c>
      <c r="AQ5" s="747"/>
      <c r="AR5" s="747"/>
      <c r="AS5" s="747"/>
      <c r="AT5" s="747"/>
      <c r="AU5" s="747"/>
      <c r="AV5" s="747"/>
      <c r="AW5" s="747"/>
      <c r="AX5" s="747"/>
      <c r="AY5" s="747"/>
      <c r="AZ5" s="747"/>
      <c r="BA5" s="747"/>
      <c r="BB5" s="747"/>
      <c r="BC5" s="747"/>
      <c r="BD5" s="747"/>
      <c r="BE5" s="747"/>
      <c r="BF5" s="748"/>
      <c r="BG5" s="680">
        <v>6333974</v>
      </c>
      <c r="BH5" s="681"/>
      <c r="BI5" s="681"/>
      <c r="BJ5" s="681"/>
      <c r="BK5" s="681"/>
      <c r="BL5" s="681"/>
      <c r="BM5" s="681"/>
      <c r="BN5" s="682"/>
      <c r="BO5" s="713">
        <v>94.2</v>
      </c>
      <c r="BP5" s="713"/>
      <c r="BQ5" s="713"/>
      <c r="BR5" s="713"/>
      <c r="BS5" s="714">
        <v>45777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115258</v>
      </c>
      <c r="S6" s="681"/>
      <c r="T6" s="681"/>
      <c r="U6" s="681"/>
      <c r="V6" s="681"/>
      <c r="W6" s="681"/>
      <c r="X6" s="681"/>
      <c r="Y6" s="682"/>
      <c r="Z6" s="713">
        <v>0.3</v>
      </c>
      <c r="AA6" s="713"/>
      <c r="AB6" s="713"/>
      <c r="AC6" s="713"/>
      <c r="AD6" s="714">
        <v>115258</v>
      </c>
      <c r="AE6" s="714"/>
      <c r="AF6" s="714"/>
      <c r="AG6" s="714"/>
      <c r="AH6" s="714"/>
      <c r="AI6" s="714"/>
      <c r="AJ6" s="714"/>
      <c r="AK6" s="714"/>
      <c r="AL6" s="683">
        <v>0.8</v>
      </c>
      <c r="AM6" s="684"/>
      <c r="AN6" s="684"/>
      <c r="AO6" s="715"/>
      <c r="AP6" s="677" t="s">
        <v>230</v>
      </c>
      <c r="AQ6" s="678"/>
      <c r="AR6" s="678"/>
      <c r="AS6" s="678"/>
      <c r="AT6" s="678"/>
      <c r="AU6" s="678"/>
      <c r="AV6" s="678"/>
      <c r="AW6" s="678"/>
      <c r="AX6" s="678"/>
      <c r="AY6" s="678"/>
      <c r="AZ6" s="678"/>
      <c r="BA6" s="678"/>
      <c r="BB6" s="678"/>
      <c r="BC6" s="678"/>
      <c r="BD6" s="678"/>
      <c r="BE6" s="678"/>
      <c r="BF6" s="679"/>
      <c r="BG6" s="680">
        <v>6333974</v>
      </c>
      <c r="BH6" s="681"/>
      <c r="BI6" s="681"/>
      <c r="BJ6" s="681"/>
      <c r="BK6" s="681"/>
      <c r="BL6" s="681"/>
      <c r="BM6" s="681"/>
      <c r="BN6" s="682"/>
      <c r="BO6" s="713">
        <v>94.2</v>
      </c>
      <c r="BP6" s="713"/>
      <c r="BQ6" s="713"/>
      <c r="BR6" s="713"/>
      <c r="BS6" s="714">
        <v>45777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228065</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228050</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11568</v>
      </c>
      <c r="S7" s="681"/>
      <c r="T7" s="681"/>
      <c r="U7" s="681"/>
      <c r="V7" s="681"/>
      <c r="W7" s="681"/>
      <c r="X7" s="681"/>
      <c r="Y7" s="682"/>
      <c r="Z7" s="713">
        <v>0</v>
      </c>
      <c r="AA7" s="713"/>
      <c r="AB7" s="713"/>
      <c r="AC7" s="713"/>
      <c r="AD7" s="714">
        <v>11568</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3136693</v>
      </c>
      <c r="BH7" s="681"/>
      <c r="BI7" s="681"/>
      <c r="BJ7" s="681"/>
      <c r="BK7" s="681"/>
      <c r="BL7" s="681"/>
      <c r="BM7" s="681"/>
      <c r="BN7" s="682"/>
      <c r="BO7" s="713">
        <v>46.7</v>
      </c>
      <c r="BP7" s="713"/>
      <c r="BQ7" s="713"/>
      <c r="BR7" s="713"/>
      <c r="BS7" s="714">
        <v>45777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10690567</v>
      </c>
      <c r="CS7" s="681"/>
      <c r="CT7" s="681"/>
      <c r="CU7" s="681"/>
      <c r="CV7" s="681"/>
      <c r="CW7" s="681"/>
      <c r="CX7" s="681"/>
      <c r="CY7" s="682"/>
      <c r="CZ7" s="713">
        <v>31.4</v>
      </c>
      <c r="DA7" s="713"/>
      <c r="DB7" s="713"/>
      <c r="DC7" s="713"/>
      <c r="DD7" s="686">
        <v>1621211</v>
      </c>
      <c r="DE7" s="681"/>
      <c r="DF7" s="681"/>
      <c r="DG7" s="681"/>
      <c r="DH7" s="681"/>
      <c r="DI7" s="681"/>
      <c r="DJ7" s="681"/>
      <c r="DK7" s="681"/>
      <c r="DL7" s="681"/>
      <c r="DM7" s="681"/>
      <c r="DN7" s="681"/>
      <c r="DO7" s="681"/>
      <c r="DP7" s="682"/>
      <c r="DQ7" s="686">
        <v>1916798</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59996</v>
      </c>
      <c r="S8" s="681"/>
      <c r="T8" s="681"/>
      <c r="U8" s="681"/>
      <c r="V8" s="681"/>
      <c r="W8" s="681"/>
      <c r="X8" s="681"/>
      <c r="Y8" s="682"/>
      <c r="Z8" s="713">
        <v>0.2</v>
      </c>
      <c r="AA8" s="713"/>
      <c r="AB8" s="713"/>
      <c r="AC8" s="713"/>
      <c r="AD8" s="714">
        <v>59996</v>
      </c>
      <c r="AE8" s="714"/>
      <c r="AF8" s="714"/>
      <c r="AG8" s="714"/>
      <c r="AH8" s="714"/>
      <c r="AI8" s="714"/>
      <c r="AJ8" s="714"/>
      <c r="AK8" s="714"/>
      <c r="AL8" s="683">
        <v>0.4</v>
      </c>
      <c r="AM8" s="684"/>
      <c r="AN8" s="684"/>
      <c r="AO8" s="715"/>
      <c r="AP8" s="677" t="s">
        <v>237</v>
      </c>
      <c r="AQ8" s="678"/>
      <c r="AR8" s="678"/>
      <c r="AS8" s="678"/>
      <c r="AT8" s="678"/>
      <c r="AU8" s="678"/>
      <c r="AV8" s="678"/>
      <c r="AW8" s="678"/>
      <c r="AX8" s="678"/>
      <c r="AY8" s="678"/>
      <c r="AZ8" s="678"/>
      <c r="BA8" s="678"/>
      <c r="BB8" s="678"/>
      <c r="BC8" s="678"/>
      <c r="BD8" s="678"/>
      <c r="BE8" s="678"/>
      <c r="BF8" s="679"/>
      <c r="BG8" s="680">
        <v>106017</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11746776</v>
      </c>
      <c r="CS8" s="681"/>
      <c r="CT8" s="681"/>
      <c r="CU8" s="681"/>
      <c r="CV8" s="681"/>
      <c r="CW8" s="681"/>
      <c r="CX8" s="681"/>
      <c r="CY8" s="682"/>
      <c r="CZ8" s="713">
        <v>34.5</v>
      </c>
      <c r="DA8" s="713"/>
      <c r="DB8" s="713"/>
      <c r="DC8" s="713"/>
      <c r="DD8" s="686">
        <v>55877</v>
      </c>
      <c r="DE8" s="681"/>
      <c r="DF8" s="681"/>
      <c r="DG8" s="681"/>
      <c r="DH8" s="681"/>
      <c r="DI8" s="681"/>
      <c r="DJ8" s="681"/>
      <c r="DK8" s="681"/>
      <c r="DL8" s="681"/>
      <c r="DM8" s="681"/>
      <c r="DN8" s="681"/>
      <c r="DO8" s="681"/>
      <c r="DP8" s="682"/>
      <c r="DQ8" s="686">
        <v>6024952</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66050</v>
      </c>
      <c r="S9" s="681"/>
      <c r="T9" s="681"/>
      <c r="U9" s="681"/>
      <c r="V9" s="681"/>
      <c r="W9" s="681"/>
      <c r="X9" s="681"/>
      <c r="Y9" s="682"/>
      <c r="Z9" s="713">
        <v>0.2</v>
      </c>
      <c r="AA9" s="713"/>
      <c r="AB9" s="713"/>
      <c r="AC9" s="713"/>
      <c r="AD9" s="714">
        <v>66050</v>
      </c>
      <c r="AE9" s="714"/>
      <c r="AF9" s="714"/>
      <c r="AG9" s="714"/>
      <c r="AH9" s="714"/>
      <c r="AI9" s="714"/>
      <c r="AJ9" s="714"/>
      <c r="AK9" s="714"/>
      <c r="AL9" s="683">
        <v>0.5</v>
      </c>
      <c r="AM9" s="684"/>
      <c r="AN9" s="684"/>
      <c r="AO9" s="715"/>
      <c r="AP9" s="677" t="s">
        <v>240</v>
      </c>
      <c r="AQ9" s="678"/>
      <c r="AR9" s="678"/>
      <c r="AS9" s="678"/>
      <c r="AT9" s="678"/>
      <c r="AU9" s="678"/>
      <c r="AV9" s="678"/>
      <c r="AW9" s="678"/>
      <c r="AX9" s="678"/>
      <c r="AY9" s="678"/>
      <c r="AZ9" s="678"/>
      <c r="BA9" s="678"/>
      <c r="BB9" s="678"/>
      <c r="BC9" s="678"/>
      <c r="BD9" s="678"/>
      <c r="BE9" s="678"/>
      <c r="BF9" s="679"/>
      <c r="BG9" s="680">
        <v>2710874</v>
      </c>
      <c r="BH9" s="681"/>
      <c r="BI9" s="681"/>
      <c r="BJ9" s="681"/>
      <c r="BK9" s="681"/>
      <c r="BL9" s="681"/>
      <c r="BM9" s="681"/>
      <c r="BN9" s="682"/>
      <c r="BO9" s="713">
        <v>40.299999999999997</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3115135</v>
      </c>
      <c r="CS9" s="681"/>
      <c r="CT9" s="681"/>
      <c r="CU9" s="681"/>
      <c r="CV9" s="681"/>
      <c r="CW9" s="681"/>
      <c r="CX9" s="681"/>
      <c r="CY9" s="682"/>
      <c r="CZ9" s="713">
        <v>9.1</v>
      </c>
      <c r="DA9" s="713"/>
      <c r="DB9" s="713"/>
      <c r="DC9" s="713"/>
      <c r="DD9" s="686">
        <v>233138</v>
      </c>
      <c r="DE9" s="681"/>
      <c r="DF9" s="681"/>
      <c r="DG9" s="681"/>
      <c r="DH9" s="681"/>
      <c r="DI9" s="681"/>
      <c r="DJ9" s="681"/>
      <c r="DK9" s="681"/>
      <c r="DL9" s="681"/>
      <c r="DM9" s="681"/>
      <c r="DN9" s="681"/>
      <c r="DO9" s="681"/>
      <c r="DP9" s="682"/>
      <c r="DQ9" s="686">
        <v>2684096</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123482</v>
      </c>
      <c r="BH10" s="681"/>
      <c r="BI10" s="681"/>
      <c r="BJ10" s="681"/>
      <c r="BK10" s="681"/>
      <c r="BL10" s="681"/>
      <c r="BM10" s="681"/>
      <c r="BN10" s="682"/>
      <c r="BO10" s="713">
        <v>1.8</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18622</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v>18622</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1215407</v>
      </c>
      <c r="S11" s="681"/>
      <c r="T11" s="681"/>
      <c r="U11" s="681"/>
      <c r="V11" s="681"/>
      <c r="W11" s="681"/>
      <c r="X11" s="681"/>
      <c r="Y11" s="682"/>
      <c r="Z11" s="683">
        <v>3.5</v>
      </c>
      <c r="AA11" s="684"/>
      <c r="AB11" s="684"/>
      <c r="AC11" s="685"/>
      <c r="AD11" s="686">
        <v>1215407</v>
      </c>
      <c r="AE11" s="681"/>
      <c r="AF11" s="681"/>
      <c r="AG11" s="681"/>
      <c r="AH11" s="681"/>
      <c r="AI11" s="681"/>
      <c r="AJ11" s="681"/>
      <c r="AK11" s="682"/>
      <c r="AL11" s="683">
        <v>8.4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196320</v>
      </c>
      <c r="BH11" s="681"/>
      <c r="BI11" s="681"/>
      <c r="BJ11" s="681"/>
      <c r="BK11" s="681"/>
      <c r="BL11" s="681"/>
      <c r="BM11" s="681"/>
      <c r="BN11" s="682"/>
      <c r="BO11" s="713">
        <v>2.9</v>
      </c>
      <c r="BP11" s="713"/>
      <c r="BQ11" s="713"/>
      <c r="BR11" s="713"/>
      <c r="BS11" s="686">
        <v>45777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120310</v>
      </c>
      <c r="CS11" s="681"/>
      <c r="CT11" s="681"/>
      <c r="CU11" s="681"/>
      <c r="CV11" s="681"/>
      <c r="CW11" s="681"/>
      <c r="CX11" s="681"/>
      <c r="CY11" s="682"/>
      <c r="CZ11" s="713">
        <v>0.4</v>
      </c>
      <c r="DA11" s="713"/>
      <c r="DB11" s="713"/>
      <c r="DC11" s="713"/>
      <c r="DD11" s="686">
        <v>47826</v>
      </c>
      <c r="DE11" s="681"/>
      <c r="DF11" s="681"/>
      <c r="DG11" s="681"/>
      <c r="DH11" s="681"/>
      <c r="DI11" s="681"/>
      <c r="DJ11" s="681"/>
      <c r="DK11" s="681"/>
      <c r="DL11" s="681"/>
      <c r="DM11" s="681"/>
      <c r="DN11" s="681"/>
      <c r="DO11" s="681"/>
      <c r="DP11" s="682"/>
      <c r="DQ11" s="686">
        <v>83363</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128</v>
      </c>
      <c r="AA12" s="713"/>
      <c r="AB12" s="713"/>
      <c r="AC12" s="713"/>
      <c r="AD12" s="714" t="s">
        <v>232</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2687094</v>
      </c>
      <c r="BH12" s="681"/>
      <c r="BI12" s="681"/>
      <c r="BJ12" s="681"/>
      <c r="BK12" s="681"/>
      <c r="BL12" s="681"/>
      <c r="BM12" s="681"/>
      <c r="BN12" s="682"/>
      <c r="BO12" s="713">
        <v>40</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598660</v>
      </c>
      <c r="CS12" s="681"/>
      <c r="CT12" s="681"/>
      <c r="CU12" s="681"/>
      <c r="CV12" s="681"/>
      <c r="CW12" s="681"/>
      <c r="CX12" s="681"/>
      <c r="CY12" s="682"/>
      <c r="CZ12" s="713">
        <v>1.8</v>
      </c>
      <c r="DA12" s="713"/>
      <c r="DB12" s="713"/>
      <c r="DC12" s="713"/>
      <c r="DD12" s="686" t="s">
        <v>128</v>
      </c>
      <c r="DE12" s="681"/>
      <c r="DF12" s="681"/>
      <c r="DG12" s="681"/>
      <c r="DH12" s="681"/>
      <c r="DI12" s="681"/>
      <c r="DJ12" s="681"/>
      <c r="DK12" s="681"/>
      <c r="DL12" s="681"/>
      <c r="DM12" s="681"/>
      <c r="DN12" s="681"/>
      <c r="DO12" s="681"/>
      <c r="DP12" s="682"/>
      <c r="DQ12" s="686">
        <v>281844</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2676796</v>
      </c>
      <c r="BH13" s="681"/>
      <c r="BI13" s="681"/>
      <c r="BJ13" s="681"/>
      <c r="BK13" s="681"/>
      <c r="BL13" s="681"/>
      <c r="BM13" s="681"/>
      <c r="BN13" s="682"/>
      <c r="BO13" s="713">
        <v>39.799999999999997</v>
      </c>
      <c r="BP13" s="713"/>
      <c r="BQ13" s="713"/>
      <c r="BR13" s="713"/>
      <c r="BS13" s="686" t="s">
        <v>128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1749958</v>
      </c>
      <c r="CS13" s="681"/>
      <c r="CT13" s="681"/>
      <c r="CU13" s="681"/>
      <c r="CV13" s="681"/>
      <c r="CW13" s="681"/>
      <c r="CX13" s="681"/>
      <c r="CY13" s="682"/>
      <c r="CZ13" s="713">
        <v>5.0999999999999996</v>
      </c>
      <c r="DA13" s="713"/>
      <c r="DB13" s="713"/>
      <c r="DC13" s="713"/>
      <c r="DD13" s="686">
        <v>572457</v>
      </c>
      <c r="DE13" s="681"/>
      <c r="DF13" s="681"/>
      <c r="DG13" s="681"/>
      <c r="DH13" s="681"/>
      <c r="DI13" s="681"/>
      <c r="DJ13" s="681"/>
      <c r="DK13" s="681"/>
      <c r="DL13" s="681"/>
      <c r="DM13" s="681"/>
      <c r="DN13" s="681"/>
      <c r="DO13" s="681"/>
      <c r="DP13" s="682"/>
      <c r="DQ13" s="686">
        <v>1245514</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128</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163327</v>
      </c>
      <c r="BH14" s="681"/>
      <c r="BI14" s="681"/>
      <c r="BJ14" s="681"/>
      <c r="BK14" s="681"/>
      <c r="BL14" s="681"/>
      <c r="BM14" s="681"/>
      <c r="BN14" s="682"/>
      <c r="BO14" s="713">
        <v>2.4</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864395</v>
      </c>
      <c r="CS14" s="681"/>
      <c r="CT14" s="681"/>
      <c r="CU14" s="681"/>
      <c r="CV14" s="681"/>
      <c r="CW14" s="681"/>
      <c r="CX14" s="681"/>
      <c r="CY14" s="682"/>
      <c r="CZ14" s="713">
        <v>2.5</v>
      </c>
      <c r="DA14" s="713"/>
      <c r="DB14" s="713"/>
      <c r="DC14" s="713"/>
      <c r="DD14" s="686">
        <v>19508</v>
      </c>
      <c r="DE14" s="681"/>
      <c r="DF14" s="681"/>
      <c r="DG14" s="681"/>
      <c r="DH14" s="681"/>
      <c r="DI14" s="681"/>
      <c r="DJ14" s="681"/>
      <c r="DK14" s="681"/>
      <c r="DL14" s="681"/>
      <c r="DM14" s="681"/>
      <c r="DN14" s="681"/>
      <c r="DO14" s="681"/>
      <c r="DP14" s="682"/>
      <c r="DQ14" s="686">
        <v>843048</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346860</v>
      </c>
      <c r="BH15" s="681"/>
      <c r="BI15" s="681"/>
      <c r="BJ15" s="681"/>
      <c r="BK15" s="681"/>
      <c r="BL15" s="681"/>
      <c r="BM15" s="681"/>
      <c r="BN15" s="682"/>
      <c r="BO15" s="713">
        <v>5.2</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2793549</v>
      </c>
      <c r="CS15" s="681"/>
      <c r="CT15" s="681"/>
      <c r="CU15" s="681"/>
      <c r="CV15" s="681"/>
      <c r="CW15" s="681"/>
      <c r="CX15" s="681"/>
      <c r="CY15" s="682"/>
      <c r="CZ15" s="713">
        <v>8.1999999999999993</v>
      </c>
      <c r="DA15" s="713"/>
      <c r="DB15" s="713"/>
      <c r="DC15" s="713"/>
      <c r="DD15" s="686">
        <v>285943</v>
      </c>
      <c r="DE15" s="681"/>
      <c r="DF15" s="681"/>
      <c r="DG15" s="681"/>
      <c r="DH15" s="681"/>
      <c r="DI15" s="681"/>
      <c r="DJ15" s="681"/>
      <c r="DK15" s="681"/>
      <c r="DL15" s="681"/>
      <c r="DM15" s="681"/>
      <c r="DN15" s="681"/>
      <c r="DO15" s="681"/>
      <c r="DP15" s="682"/>
      <c r="DQ15" s="686">
        <v>2051647</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11648</v>
      </c>
      <c r="S16" s="681"/>
      <c r="T16" s="681"/>
      <c r="U16" s="681"/>
      <c r="V16" s="681"/>
      <c r="W16" s="681"/>
      <c r="X16" s="681"/>
      <c r="Y16" s="682"/>
      <c r="Z16" s="713">
        <v>0</v>
      </c>
      <c r="AA16" s="713"/>
      <c r="AB16" s="713"/>
      <c r="AC16" s="713"/>
      <c r="AD16" s="714">
        <v>11648</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128</v>
      </c>
      <c r="DA16" s="713"/>
      <c r="DB16" s="713"/>
      <c r="DC16" s="713"/>
      <c r="DD16" s="686" t="s">
        <v>232</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28853</v>
      </c>
      <c r="S17" s="681"/>
      <c r="T17" s="681"/>
      <c r="U17" s="681"/>
      <c r="V17" s="681"/>
      <c r="W17" s="681"/>
      <c r="X17" s="681"/>
      <c r="Y17" s="682"/>
      <c r="Z17" s="713">
        <v>0.1</v>
      </c>
      <c r="AA17" s="713"/>
      <c r="AB17" s="713"/>
      <c r="AC17" s="713"/>
      <c r="AD17" s="714">
        <v>28853</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2125782</v>
      </c>
      <c r="CS17" s="681"/>
      <c r="CT17" s="681"/>
      <c r="CU17" s="681"/>
      <c r="CV17" s="681"/>
      <c r="CW17" s="681"/>
      <c r="CX17" s="681"/>
      <c r="CY17" s="682"/>
      <c r="CZ17" s="713">
        <v>6.2</v>
      </c>
      <c r="DA17" s="713"/>
      <c r="DB17" s="713"/>
      <c r="DC17" s="713"/>
      <c r="DD17" s="686" t="s">
        <v>128</v>
      </c>
      <c r="DE17" s="681"/>
      <c r="DF17" s="681"/>
      <c r="DG17" s="681"/>
      <c r="DH17" s="681"/>
      <c r="DI17" s="681"/>
      <c r="DJ17" s="681"/>
      <c r="DK17" s="681"/>
      <c r="DL17" s="681"/>
      <c r="DM17" s="681"/>
      <c r="DN17" s="681"/>
      <c r="DO17" s="681"/>
      <c r="DP17" s="682"/>
      <c r="DQ17" s="686">
        <v>2093490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51611</v>
      </c>
      <c r="S18" s="681"/>
      <c r="T18" s="681"/>
      <c r="U18" s="681"/>
      <c r="V18" s="681"/>
      <c r="W18" s="681"/>
      <c r="X18" s="681"/>
      <c r="Y18" s="682"/>
      <c r="Z18" s="713">
        <v>0.2</v>
      </c>
      <c r="AA18" s="713"/>
      <c r="AB18" s="713"/>
      <c r="AC18" s="713"/>
      <c r="AD18" s="714">
        <v>51611</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42060</v>
      </c>
      <c r="S19" s="681"/>
      <c r="T19" s="681"/>
      <c r="U19" s="681"/>
      <c r="V19" s="681"/>
      <c r="W19" s="681"/>
      <c r="X19" s="681"/>
      <c r="Y19" s="682"/>
      <c r="Z19" s="713">
        <v>0.1</v>
      </c>
      <c r="AA19" s="713"/>
      <c r="AB19" s="713"/>
      <c r="AC19" s="713"/>
      <c r="AD19" s="714">
        <v>42060</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389853</v>
      </c>
      <c r="BH19" s="681"/>
      <c r="BI19" s="681"/>
      <c r="BJ19" s="681"/>
      <c r="BK19" s="681"/>
      <c r="BL19" s="681"/>
      <c r="BM19" s="681"/>
      <c r="BN19" s="682"/>
      <c r="BO19" s="713">
        <v>5.8</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5631</v>
      </c>
      <c r="S20" s="681"/>
      <c r="T20" s="681"/>
      <c r="U20" s="681"/>
      <c r="V20" s="681"/>
      <c r="W20" s="681"/>
      <c r="X20" s="681"/>
      <c r="Y20" s="682"/>
      <c r="Z20" s="713">
        <v>0</v>
      </c>
      <c r="AA20" s="713"/>
      <c r="AB20" s="713"/>
      <c r="AC20" s="713"/>
      <c r="AD20" s="714">
        <v>5631</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389853</v>
      </c>
      <c r="BH20" s="681"/>
      <c r="BI20" s="681"/>
      <c r="BJ20" s="681"/>
      <c r="BK20" s="681"/>
      <c r="BL20" s="681"/>
      <c r="BM20" s="681"/>
      <c r="BN20" s="682"/>
      <c r="BO20" s="713">
        <v>5.8</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34051819</v>
      </c>
      <c r="CS20" s="681"/>
      <c r="CT20" s="681"/>
      <c r="CU20" s="681"/>
      <c r="CV20" s="681"/>
      <c r="CW20" s="681"/>
      <c r="CX20" s="681"/>
      <c r="CY20" s="682"/>
      <c r="CZ20" s="713">
        <v>100</v>
      </c>
      <c r="DA20" s="713"/>
      <c r="DB20" s="713"/>
      <c r="DC20" s="713"/>
      <c r="DD20" s="686">
        <v>2835960</v>
      </c>
      <c r="DE20" s="681"/>
      <c r="DF20" s="681"/>
      <c r="DG20" s="681"/>
      <c r="DH20" s="681"/>
      <c r="DI20" s="681"/>
      <c r="DJ20" s="681"/>
      <c r="DK20" s="681"/>
      <c r="DL20" s="681"/>
      <c r="DM20" s="681"/>
      <c r="DN20" s="681"/>
      <c r="DO20" s="681"/>
      <c r="DP20" s="682"/>
      <c r="DQ20" s="686">
        <v>17471424</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3920</v>
      </c>
      <c r="S21" s="681"/>
      <c r="T21" s="681"/>
      <c r="U21" s="681"/>
      <c r="V21" s="681"/>
      <c r="W21" s="681"/>
      <c r="X21" s="681"/>
      <c r="Y21" s="682"/>
      <c r="Z21" s="713">
        <v>0</v>
      </c>
      <c r="AA21" s="713"/>
      <c r="AB21" s="713"/>
      <c r="AC21" s="713"/>
      <c r="AD21" s="714">
        <v>3920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7496513</v>
      </c>
      <c r="S22" s="681"/>
      <c r="T22" s="681"/>
      <c r="U22" s="681"/>
      <c r="V22" s="681"/>
      <c r="W22" s="681"/>
      <c r="X22" s="681"/>
      <c r="Y22" s="682"/>
      <c r="Z22" s="713">
        <v>21.8</v>
      </c>
      <c r="AA22" s="713"/>
      <c r="AB22" s="713"/>
      <c r="AC22" s="713"/>
      <c r="AD22" s="714">
        <v>6617571</v>
      </c>
      <c r="AE22" s="714"/>
      <c r="AF22" s="714"/>
      <c r="AG22" s="714"/>
      <c r="AH22" s="714"/>
      <c r="AI22" s="714"/>
      <c r="AJ22" s="714"/>
      <c r="AK22" s="714"/>
      <c r="AL22" s="683">
        <v>45.5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232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6617571</v>
      </c>
      <c r="S23" s="681"/>
      <c r="T23" s="681"/>
      <c r="U23" s="681"/>
      <c r="V23" s="681"/>
      <c r="W23" s="681"/>
      <c r="X23" s="681"/>
      <c r="Y23" s="682"/>
      <c r="Z23" s="713">
        <v>19.3</v>
      </c>
      <c r="AA23" s="713"/>
      <c r="AB23" s="713"/>
      <c r="AC23" s="713"/>
      <c r="AD23" s="714">
        <v>6617571</v>
      </c>
      <c r="AE23" s="714"/>
      <c r="AF23" s="714"/>
      <c r="AG23" s="714"/>
      <c r="AH23" s="714"/>
      <c r="AI23" s="714"/>
      <c r="AJ23" s="714"/>
      <c r="AK23" s="714"/>
      <c r="AL23" s="683">
        <v>45.5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389853</v>
      </c>
      <c r="BH23" s="681"/>
      <c r="BI23" s="681"/>
      <c r="BJ23" s="681"/>
      <c r="BK23" s="681"/>
      <c r="BL23" s="681"/>
      <c r="BM23" s="681"/>
      <c r="BN23" s="682"/>
      <c r="BO23" s="713">
        <v>5.8</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878942</v>
      </c>
      <c r="S24" s="681"/>
      <c r="T24" s="681"/>
      <c r="U24" s="681"/>
      <c r="V24" s="681"/>
      <c r="W24" s="681"/>
      <c r="X24" s="681"/>
      <c r="Y24" s="682"/>
      <c r="Z24" s="713">
        <v>2.6</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128</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13829690</v>
      </c>
      <c r="CS24" s="736"/>
      <c r="CT24" s="736"/>
      <c r="CU24" s="736"/>
      <c r="CV24" s="736"/>
      <c r="CW24" s="736"/>
      <c r="CX24" s="736"/>
      <c r="CY24" s="779"/>
      <c r="CZ24" s="780">
        <v>40.6</v>
      </c>
      <c r="DA24" s="751"/>
      <c r="DB24" s="751"/>
      <c r="DC24" s="783"/>
      <c r="DD24" s="778">
        <v>8891102</v>
      </c>
      <c r="DE24" s="736"/>
      <c r="DF24" s="736"/>
      <c r="DG24" s="736"/>
      <c r="DH24" s="736"/>
      <c r="DI24" s="736"/>
      <c r="DJ24" s="736"/>
      <c r="DK24" s="779"/>
      <c r="DL24" s="778">
        <v>8852462</v>
      </c>
      <c r="DM24" s="736"/>
      <c r="DN24" s="736"/>
      <c r="DO24" s="736"/>
      <c r="DP24" s="736"/>
      <c r="DQ24" s="736"/>
      <c r="DR24" s="736"/>
      <c r="DS24" s="736"/>
      <c r="DT24" s="736"/>
      <c r="DU24" s="736"/>
      <c r="DV24" s="779"/>
      <c r="DW24" s="780">
        <v>57.9</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232</v>
      </c>
      <c r="AA25" s="713"/>
      <c r="AB25" s="713"/>
      <c r="AC25" s="713"/>
      <c r="AD25" s="714" t="s">
        <v>128</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5287824</v>
      </c>
      <c r="CS25" s="699"/>
      <c r="CT25" s="699"/>
      <c r="CU25" s="699"/>
      <c r="CV25" s="699"/>
      <c r="CW25" s="699"/>
      <c r="CX25" s="699"/>
      <c r="CY25" s="700"/>
      <c r="CZ25" s="683">
        <v>15.5</v>
      </c>
      <c r="DA25" s="701"/>
      <c r="DB25" s="701"/>
      <c r="DC25" s="702"/>
      <c r="DD25" s="686">
        <v>4762527</v>
      </c>
      <c r="DE25" s="699"/>
      <c r="DF25" s="699"/>
      <c r="DG25" s="699"/>
      <c r="DH25" s="699"/>
      <c r="DI25" s="699"/>
      <c r="DJ25" s="699"/>
      <c r="DK25" s="700"/>
      <c r="DL25" s="686">
        <v>4728018</v>
      </c>
      <c r="DM25" s="699"/>
      <c r="DN25" s="699"/>
      <c r="DO25" s="699"/>
      <c r="DP25" s="699"/>
      <c r="DQ25" s="699"/>
      <c r="DR25" s="699"/>
      <c r="DS25" s="699"/>
      <c r="DT25" s="699"/>
      <c r="DU25" s="699"/>
      <c r="DV25" s="700"/>
      <c r="DW25" s="683">
        <v>30.9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15780731</v>
      </c>
      <c r="S26" s="681"/>
      <c r="T26" s="681"/>
      <c r="U26" s="681"/>
      <c r="V26" s="681"/>
      <c r="W26" s="681"/>
      <c r="X26" s="681"/>
      <c r="Y26" s="682"/>
      <c r="Z26" s="713">
        <v>45.9</v>
      </c>
      <c r="AA26" s="713"/>
      <c r="AB26" s="713"/>
      <c r="AC26" s="713"/>
      <c r="AD26" s="714">
        <v>14511936</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3553161</v>
      </c>
      <c r="CS26" s="681"/>
      <c r="CT26" s="681"/>
      <c r="CU26" s="681"/>
      <c r="CV26" s="681"/>
      <c r="CW26" s="681"/>
      <c r="CX26" s="681"/>
      <c r="CY26" s="682"/>
      <c r="CZ26" s="683">
        <v>10.4</v>
      </c>
      <c r="DA26" s="701"/>
      <c r="DB26" s="701"/>
      <c r="DC26" s="702"/>
      <c r="DD26" s="686">
        <v>3189295</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7238</v>
      </c>
      <c r="S27" s="681"/>
      <c r="T27" s="681"/>
      <c r="U27" s="681"/>
      <c r="V27" s="681"/>
      <c r="W27" s="681"/>
      <c r="X27" s="681"/>
      <c r="Y27" s="682"/>
      <c r="Z27" s="713">
        <v>0</v>
      </c>
      <c r="AA27" s="713"/>
      <c r="AB27" s="713"/>
      <c r="AC27" s="713"/>
      <c r="AD27" s="714">
        <v>7238</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6723827</v>
      </c>
      <c r="BH27" s="681"/>
      <c r="BI27" s="681"/>
      <c r="BJ27" s="681"/>
      <c r="BK27" s="681"/>
      <c r="BL27" s="681"/>
      <c r="BM27" s="681"/>
      <c r="BN27" s="682"/>
      <c r="BO27" s="713">
        <v>100</v>
      </c>
      <c r="BP27" s="713"/>
      <c r="BQ27" s="713"/>
      <c r="BR27" s="713"/>
      <c r="BS27" s="686">
        <v>45777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6416084</v>
      </c>
      <c r="CS27" s="699"/>
      <c r="CT27" s="699"/>
      <c r="CU27" s="699"/>
      <c r="CV27" s="699"/>
      <c r="CW27" s="699"/>
      <c r="CX27" s="699"/>
      <c r="CY27" s="700"/>
      <c r="CZ27" s="683">
        <v>18.8</v>
      </c>
      <c r="DA27" s="701"/>
      <c r="DB27" s="701"/>
      <c r="DC27" s="702"/>
      <c r="DD27" s="686">
        <v>2035085</v>
      </c>
      <c r="DE27" s="699"/>
      <c r="DF27" s="699"/>
      <c r="DG27" s="699"/>
      <c r="DH27" s="699"/>
      <c r="DI27" s="699"/>
      <c r="DJ27" s="699"/>
      <c r="DK27" s="700"/>
      <c r="DL27" s="686">
        <v>2030954</v>
      </c>
      <c r="DM27" s="699"/>
      <c r="DN27" s="699"/>
      <c r="DO27" s="699"/>
      <c r="DP27" s="699"/>
      <c r="DQ27" s="699"/>
      <c r="DR27" s="699"/>
      <c r="DS27" s="699"/>
      <c r="DT27" s="699"/>
      <c r="DU27" s="699"/>
      <c r="DV27" s="700"/>
      <c r="DW27" s="683">
        <v>13.3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183642</v>
      </c>
      <c r="S28" s="681"/>
      <c r="T28" s="681"/>
      <c r="U28" s="681"/>
      <c r="V28" s="681"/>
      <c r="W28" s="681"/>
      <c r="X28" s="681"/>
      <c r="Y28" s="682"/>
      <c r="Z28" s="713">
        <v>0.5</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2125782</v>
      </c>
      <c r="CS28" s="681"/>
      <c r="CT28" s="681"/>
      <c r="CU28" s="681"/>
      <c r="CV28" s="681"/>
      <c r="CW28" s="681"/>
      <c r="CX28" s="681"/>
      <c r="CY28" s="682"/>
      <c r="CZ28" s="683">
        <v>6.2</v>
      </c>
      <c r="DA28" s="701"/>
      <c r="DB28" s="701"/>
      <c r="DC28" s="702"/>
      <c r="DD28" s="686">
        <v>2093490</v>
      </c>
      <c r="DE28" s="681"/>
      <c r="DF28" s="681"/>
      <c r="DG28" s="681"/>
      <c r="DH28" s="681"/>
      <c r="DI28" s="681"/>
      <c r="DJ28" s="681"/>
      <c r="DK28" s="682"/>
      <c r="DL28" s="686">
        <v>2093490</v>
      </c>
      <c r="DM28" s="681"/>
      <c r="DN28" s="681"/>
      <c r="DO28" s="681"/>
      <c r="DP28" s="681"/>
      <c r="DQ28" s="681"/>
      <c r="DR28" s="681"/>
      <c r="DS28" s="681"/>
      <c r="DT28" s="681"/>
      <c r="DU28" s="681"/>
      <c r="DV28" s="682"/>
      <c r="DW28" s="683">
        <v>13.7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419430</v>
      </c>
      <c r="S29" s="681"/>
      <c r="T29" s="681"/>
      <c r="U29" s="681"/>
      <c r="V29" s="681"/>
      <c r="W29" s="681"/>
      <c r="X29" s="681"/>
      <c r="Y29" s="682"/>
      <c r="Z29" s="713">
        <v>1.2</v>
      </c>
      <c r="AA29" s="713"/>
      <c r="AB29" s="713"/>
      <c r="AC29" s="713"/>
      <c r="AD29" s="714">
        <v>32439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2125632</v>
      </c>
      <c r="CS29" s="699"/>
      <c r="CT29" s="699"/>
      <c r="CU29" s="699"/>
      <c r="CV29" s="699"/>
      <c r="CW29" s="699"/>
      <c r="CX29" s="699"/>
      <c r="CY29" s="700"/>
      <c r="CZ29" s="683">
        <v>6.2</v>
      </c>
      <c r="DA29" s="701"/>
      <c r="DB29" s="701"/>
      <c r="DC29" s="702"/>
      <c r="DD29" s="686">
        <v>2093340</v>
      </c>
      <c r="DE29" s="699"/>
      <c r="DF29" s="699"/>
      <c r="DG29" s="699"/>
      <c r="DH29" s="699"/>
      <c r="DI29" s="699"/>
      <c r="DJ29" s="699"/>
      <c r="DK29" s="700"/>
      <c r="DL29" s="686">
        <v>2093340</v>
      </c>
      <c r="DM29" s="699"/>
      <c r="DN29" s="699"/>
      <c r="DO29" s="699"/>
      <c r="DP29" s="699"/>
      <c r="DQ29" s="699"/>
      <c r="DR29" s="699"/>
      <c r="DS29" s="699"/>
      <c r="DT29" s="699"/>
      <c r="DU29" s="699"/>
      <c r="DV29" s="700"/>
      <c r="DW29" s="683">
        <v>13.7</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284376</v>
      </c>
      <c r="S30" s="681"/>
      <c r="T30" s="681"/>
      <c r="U30" s="681"/>
      <c r="V30" s="681"/>
      <c r="W30" s="681"/>
      <c r="X30" s="681"/>
      <c r="Y30" s="682"/>
      <c r="Z30" s="713">
        <v>0.8</v>
      </c>
      <c r="AA30" s="713"/>
      <c r="AB30" s="713"/>
      <c r="AC30" s="713"/>
      <c r="AD30" s="714" t="s">
        <v>128</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2017584</v>
      </c>
      <c r="CS30" s="681"/>
      <c r="CT30" s="681"/>
      <c r="CU30" s="681"/>
      <c r="CV30" s="681"/>
      <c r="CW30" s="681"/>
      <c r="CX30" s="681"/>
      <c r="CY30" s="682"/>
      <c r="CZ30" s="683">
        <v>5.9</v>
      </c>
      <c r="DA30" s="701"/>
      <c r="DB30" s="701"/>
      <c r="DC30" s="702"/>
      <c r="DD30" s="686">
        <v>1992427</v>
      </c>
      <c r="DE30" s="681"/>
      <c r="DF30" s="681"/>
      <c r="DG30" s="681"/>
      <c r="DH30" s="681"/>
      <c r="DI30" s="681"/>
      <c r="DJ30" s="681"/>
      <c r="DK30" s="682"/>
      <c r="DL30" s="686">
        <v>1992427</v>
      </c>
      <c r="DM30" s="681"/>
      <c r="DN30" s="681"/>
      <c r="DO30" s="681"/>
      <c r="DP30" s="681"/>
      <c r="DQ30" s="681"/>
      <c r="DR30" s="681"/>
      <c r="DS30" s="681"/>
      <c r="DT30" s="681"/>
      <c r="DU30" s="681"/>
      <c r="DV30" s="682"/>
      <c r="DW30" s="683">
        <v>13</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12198479</v>
      </c>
      <c r="S31" s="681"/>
      <c r="T31" s="681"/>
      <c r="U31" s="681"/>
      <c r="V31" s="681"/>
      <c r="W31" s="681"/>
      <c r="X31" s="681"/>
      <c r="Y31" s="682"/>
      <c r="Z31" s="713">
        <v>35.5</v>
      </c>
      <c r="AA31" s="713"/>
      <c r="AB31" s="713"/>
      <c r="AC31" s="713"/>
      <c r="AD31" s="714" t="s">
        <v>128</v>
      </c>
      <c r="AE31" s="714"/>
      <c r="AF31" s="714"/>
      <c r="AG31" s="714"/>
      <c r="AH31" s="714"/>
      <c r="AI31" s="714"/>
      <c r="AJ31" s="714"/>
      <c r="AK31" s="714"/>
      <c r="AL31" s="683" t="s">
        <v>232</v>
      </c>
      <c r="AM31" s="684"/>
      <c r="AN31" s="684"/>
      <c r="AO31" s="715"/>
      <c r="AP31" s="756" t="s">
        <v>308</v>
      </c>
      <c r="AQ31" s="757"/>
      <c r="AR31" s="757"/>
      <c r="AS31" s="757"/>
      <c r="AT31" s="762" t="s">
        <v>309</v>
      </c>
      <c r="AU31" s="227"/>
      <c r="AV31" s="227"/>
      <c r="AW31" s="227"/>
      <c r="AX31" s="746" t="s">
        <v>185</v>
      </c>
      <c r="AY31" s="747"/>
      <c r="AZ31" s="747"/>
      <c r="BA31" s="747"/>
      <c r="BB31" s="747"/>
      <c r="BC31" s="747"/>
      <c r="BD31" s="747"/>
      <c r="BE31" s="747"/>
      <c r="BF31" s="748"/>
      <c r="BG31" s="749">
        <v>98.8</v>
      </c>
      <c r="BH31" s="750"/>
      <c r="BI31" s="750"/>
      <c r="BJ31" s="750"/>
      <c r="BK31" s="750"/>
      <c r="BL31" s="750"/>
      <c r="BM31" s="751">
        <v>96.6</v>
      </c>
      <c r="BN31" s="750"/>
      <c r="BO31" s="750"/>
      <c r="BP31" s="750"/>
      <c r="BQ31" s="752"/>
      <c r="BR31" s="749">
        <v>99.1</v>
      </c>
      <c r="BS31" s="750"/>
      <c r="BT31" s="750"/>
      <c r="BU31" s="750"/>
      <c r="BV31" s="750"/>
      <c r="BW31" s="750"/>
      <c r="BX31" s="751">
        <v>96.3</v>
      </c>
      <c r="BY31" s="750"/>
      <c r="BZ31" s="750"/>
      <c r="CA31" s="750"/>
      <c r="CB31" s="752"/>
      <c r="CD31" s="767"/>
      <c r="CE31" s="768"/>
      <c r="CF31" s="719" t="s">
        <v>310</v>
      </c>
      <c r="CG31" s="720"/>
      <c r="CH31" s="720"/>
      <c r="CI31" s="720"/>
      <c r="CJ31" s="720"/>
      <c r="CK31" s="720"/>
      <c r="CL31" s="720"/>
      <c r="CM31" s="720"/>
      <c r="CN31" s="720"/>
      <c r="CO31" s="720"/>
      <c r="CP31" s="720"/>
      <c r="CQ31" s="721"/>
      <c r="CR31" s="680">
        <v>108048</v>
      </c>
      <c r="CS31" s="699"/>
      <c r="CT31" s="699"/>
      <c r="CU31" s="699"/>
      <c r="CV31" s="699"/>
      <c r="CW31" s="699"/>
      <c r="CX31" s="699"/>
      <c r="CY31" s="700"/>
      <c r="CZ31" s="683">
        <v>0.3</v>
      </c>
      <c r="DA31" s="701"/>
      <c r="DB31" s="701"/>
      <c r="DC31" s="702"/>
      <c r="DD31" s="686">
        <v>100913</v>
      </c>
      <c r="DE31" s="699"/>
      <c r="DF31" s="699"/>
      <c r="DG31" s="699"/>
      <c r="DH31" s="699"/>
      <c r="DI31" s="699"/>
      <c r="DJ31" s="699"/>
      <c r="DK31" s="700"/>
      <c r="DL31" s="686">
        <v>100913</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128</v>
      </c>
      <c r="AA32" s="713"/>
      <c r="AB32" s="713"/>
      <c r="AC32" s="713"/>
      <c r="AD32" s="714" t="s">
        <v>232</v>
      </c>
      <c r="AE32" s="714"/>
      <c r="AF32" s="714"/>
      <c r="AG32" s="714"/>
      <c r="AH32" s="714"/>
      <c r="AI32" s="714"/>
      <c r="AJ32" s="714"/>
      <c r="AK32" s="714"/>
      <c r="AL32" s="683" t="s">
        <v>232</v>
      </c>
      <c r="AM32" s="684"/>
      <c r="AN32" s="684"/>
      <c r="AO32" s="715"/>
      <c r="AP32" s="758"/>
      <c r="AQ32" s="759"/>
      <c r="AR32" s="759"/>
      <c r="AS32" s="759"/>
      <c r="AT32" s="763"/>
      <c r="AU32" s="226" t="s">
        <v>312</v>
      </c>
      <c r="AV32" s="226"/>
      <c r="AW32" s="226"/>
      <c r="AX32" s="677" t="s">
        <v>313</v>
      </c>
      <c r="AY32" s="678"/>
      <c r="AZ32" s="678"/>
      <c r="BA32" s="678"/>
      <c r="BB32" s="678"/>
      <c r="BC32" s="678"/>
      <c r="BD32" s="678"/>
      <c r="BE32" s="678"/>
      <c r="BF32" s="679"/>
      <c r="BG32" s="753">
        <v>99</v>
      </c>
      <c r="BH32" s="699"/>
      <c r="BI32" s="699"/>
      <c r="BJ32" s="699"/>
      <c r="BK32" s="699"/>
      <c r="BL32" s="699"/>
      <c r="BM32" s="684">
        <v>97.3</v>
      </c>
      <c r="BN32" s="745"/>
      <c r="BO32" s="745"/>
      <c r="BP32" s="745"/>
      <c r="BQ32" s="726"/>
      <c r="BR32" s="753">
        <v>99</v>
      </c>
      <c r="BS32" s="699"/>
      <c r="BT32" s="699"/>
      <c r="BU32" s="699"/>
      <c r="BV32" s="699"/>
      <c r="BW32" s="699"/>
      <c r="BX32" s="684">
        <v>97.1</v>
      </c>
      <c r="BY32" s="745"/>
      <c r="BZ32" s="745"/>
      <c r="CA32" s="745"/>
      <c r="CB32" s="726"/>
      <c r="CD32" s="769"/>
      <c r="CE32" s="770"/>
      <c r="CF32" s="719" t="s">
        <v>314</v>
      </c>
      <c r="CG32" s="720"/>
      <c r="CH32" s="720"/>
      <c r="CI32" s="720"/>
      <c r="CJ32" s="720"/>
      <c r="CK32" s="720"/>
      <c r="CL32" s="720"/>
      <c r="CM32" s="720"/>
      <c r="CN32" s="720"/>
      <c r="CO32" s="720"/>
      <c r="CP32" s="720"/>
      <c r="CQ32" s="721"/>
      <c r="CR32" s="680">
        <v>150</v>
      </c>
      <c r="CS32" s="681"/>
      <c r="CT32" s="681"/>
      <c r="CU32" s="681"/>
      <c r="CV32" s="681"/>
      <c r="CW32" s="681"/>
      <c r="CX32" s="681"/>
      <c r="CY32" s="682"/>
      <c r="CZ32" s="683">
        <v>0</v>
      </c>
      <c r="DA32" s="701"/>
      <c r="DB32" s="701"/>
      <c r="DC32" s="702"/>
      <c r="DD32" s="686">
        <v>150</v>
      </c>
      <c r="DE32" s="681"/>
      <c r="DF32" s="681"/>
      <c r="DG32" s="681"/>
      <c r="DH32" s="681"/>
      <c r="DI32" s="681"/>
      <c r="DJ32" s="681"/>
      <c r="DK32" s="682"/>
      <c r="DL32" s="686">
        <v>150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1725540</v>
      </c>
      <c r="S33" s="681"/>
      <c r="T33" s="681"/>
      <c r="U33" s="681"/>
      <c r="V33" s="681"/>
      <c r="W33" s="681"/>
      <c r="X33" s="681"/>
      <c r="Y33" s="682"/>
      <c r="Z33" s="713">
        <v>5</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28"/>
      <c r="AV33" s="228"/>
      <c r="AW33" s="228"/>
      <c r="AX33" s="661" t="s">
        <v>316</v>
      </c>
      <c r="AY33" s="662"/>
      <c r="AZ33" s="662"/>
      <c r="BA33" s="662"/>
      <c r="BB33" s="662"/>
      <c r="BC33" s="662"/>
      <c r="BD33" s="662"/>
      <c r="BE33" s="662"/>
      <c r="BF33" s="663"/>
      <c r="BG33" s="744">
        <v>98.5</v>
      </c>
      <c r="BH33" s="665"/>
      <c r="BI33" s="665"/>
      <c r="BJ33" s="665"/>
      <c r="BK33" s="665"/>
      <c r="BL33" s="665"/>
      <c r="BM33" s="707">
        <v>95.7</v>
      </c>
      <c r="BN33" s="665"/>
      <c r="BO33" s="665"/>
      <c r="BP33" s="665"/>
      <c r="BQ33" s="709"/>
      <c r="BR33" s="744">
        <v>99.1</v>
      </c>
      <c r="BS33" s="665"/>
      <c r="BT33" s="665"/>
      <c r="BU33" s="665"/>
      <c r="BV33" s="665"/>
      <c r="BW33" s="665"/>
      <c r="BX33" s="707">
        <v>95.3</v>
      </c>
      <c r="BY33" s="665"/>
      <c r="BZ33" s="665"/>
      <c r="CA33" s="665"/>
      <c r="CB33" s="709"/>
      <c r="CD33" s="719" t="s">
        <v>317</v>
      </c>
      <c r="CE33" s="720"/>
      <c r="CF33" s="720"/>
      <c r="CG33" s="720"/>
      <c r="CH33" s="720"/>
      <c r="CI33" s="720"/>
      <c r="CJ33" s="720"/>
      <c r="CK33" s="720"/>
      <c r="CL33" s="720"/>
      <c r="CM33" s="720"/>
      <c r="CN33" s="720"/>
      <c r="CO33" s="720"/>
      <c r="CP33" s="720"/>
      <c r="CQ33" s="721"/>
      <c r="CR33" s="680">
        <v>17386169</v>
      </c>
      <c r="CS33" s="699"/>
      <c r="CT33" s="699"/>
      <c r="CU33" s="699"/>
      <c r="CV33" s="699"/>
      <c r="CW33" s="699"/>
      <c r="CX33" s="699"/>
      <c r="CY33" s="700"/>
      <c r="CZ33" s="683">
        <v>51.1</v>
      </c>
      <c r="DA33" s="701"/>
      <c r="DB33" s="701"/>
      <c r="DC33" s="702"/>
      <c r="DD33" s="686">
        <v>7913323</v>
      </c>
      <c r="DE33" s="699"/>
      <c r="DF33" s="699"/>
      <c r="DG33" s="699"/>
      <c r="DH33" s="699"/>
      <c r="DI33" s="699"/>
      <c r="DJ33" s="699"/>
      <c r="DK33" s="700"/>
      <c r="DL33" s="686">
        <v>6467068</v>
      </c>
      <c r="DM33" s="699"/>
      <c r="DN33" s="699"/>
      <c r="DO33" s="699"/>
      <c r="DP33" s="699"/>
      <c r="DQ33" s="699"/>
      <c r="DR33" s="699"/>
      <c r="DS33" s="699"/>
      <c r="DT33" s="699"/>
      <c r="DU33" s="699"/>
      <c r="DV33" s="700"/>
      <c r="DW33" s="683">
        <v>42.3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32607</v>
      </c>
      <c r="S34" s="681"/>
      <c r="T34" s="681"/>
      <c r="U34" s="681"/>
      <c r="V34" s="681"/>
      <c r="W34" s="681"/>
      <c r="X34" s="681"/>
      <c r="Y34" s="682"/>
      <c r="Z34" s="713">
        <v>0.1</v>
      </c>
      <c r="AA34" s="713"/>
      <c r="AB34" s="713"/>
      <c r="AC34" s="713"/>
      <c r="AD34" s="714" t="s">
        <v>128</v>
      </c>
      <c r="AE34" s="714"/>
      <c r="AF34" s="714"/>
      <c r="AG34" s="714"/>
      <c r="AH34" s="714"/>
      <c r="AI34" s="714"/>
      <c r="AJ34" s="714"/>
      <c r="AK34" s="714"/>
      <c r="AL34" s="683" t="s">
        <v>232</v>
      </c>
      <c r="AM34" s="684"/>
      <c r="AN34" s="684"/>
      <c r="AO34" s="715"/>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9" t="s">
        <v>319</v>
      </c>
      <c r="CE34" s="720"/>
      <c r="CF34" s="720"/>
      <c r="CG34" s="720"/>
      <c r="CH34" s="720"/>
      <c r="CI34" s="720"/>
      <c r="CJ34" s="720"/>
      <c r="CK34" s="720"/>
      <c r="CL34" s="720"/>
      <c r="CM34" s="720"/>
      <c r="CN34" s="720"/>
      <c r="CO34" s="720"/>
      <c r="CP34" s="720"/>
      <c r="CQ34" s="721"/>
      <c r="CR34" s="680">
        <v>3441125</v>
      </c>
      <c r="CS34" s="681"/>
      <c r="CT34" s="681"/>
      <c r="CU34" s="681"/>
      <c r="CV34" s="681"/>
      <c r="CW34" s="681"/>
      <c r="CX34" s="681"/>
      <c r="CY34" s="682"/>
      <c r="CZ34" s="683">
        <v>10.1</v>
      </c>
      <c r="DA34" s="701"/>
      <c r="DB34" s="701"/>
      <c r="DC34" s="702"/>
      <c r="DD34" s="686">
        <v>2302546</v>
      </c>
      <c r="DE34" s="681"/>
      <c r="DF34" s="681"/>
      <c r="DG34" s="681"/>
      <c r="DH34" s="681"/>
      <c r="DI34" s="681"/>
      <c r="DJ34" s="681"/>
      <c r="DK34" s="682"/>
      <c r="DL34" s="686">
        <v>1941409</v>
      </c>
      <c r="DM34" s="681"/>
      <c r="DN34" s="681"/>
      <c r="DO34" s="681"/>
      <c r="DP34" s="681"/>
      <c r="DQ34" s="681"/>
      <c r="DR34" s="681"/>
      <c r="DS34" s="681"/>
      <c r="DT34" s="681"/>
      <c r="DU34" s="681"/>
      <c r="DV34" s="682"/>
      <c r="DW34" s="683">
        <v>12.7</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276220</v>
      </c>
      <c r="S35" s="681"/>
      <c r="T35" s="681"/>
      <c r="U35" s="681"/>
      <c r="V35" s="681"/>
      <c r="W35" s="681"/>
      <c r="X35" s="681"/>
      <c r="Y35" s="682"/>
      <c r="Z35" s="713">
        <v>0.8</v>
      </c>
      <c r="AA35" s="713"/>
      <c r="AB35" s="713"/>
      <c r="AC35" s="713"/>
      <c r="AD35" s="714" t="s">
        <v>232</v>
      </c>
      <c r="AE35" s="714"/>
      <c r="AF35" s="714"/>
      <c r="AG35" s="714"/>
      <c r="AH35" s="714"/>
      <c r="AI35" s="714"/>
      <c r="AJ35" s="714"/>
      <c r="AK35" s="714"/>
      <c r="AL35" s="683" t="s">
        <v>232</v>
      </c>
      <c r="AM35" s="684"/>
      <c r="AN35" s="684"/>
      <c r="AO35" s="715"/>
      <c r="AP35" s="231"/>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94801</v>
      </c>
      <c r="CS35" s="699"/>
      <c r="CT35" s="699"/>
      <c r="CU35" s="699"/>
      <c r="CV35" s="699"/>
      <c r="CW35" s="699"/>
      <c r="CX35" s="699"/>
      <c r="CY35" s="700"/>
      <c r="CZ35" s="683">
        <v>0.3</v>
      </c>
      <c r="DA35" s="701"/>
      <c r="DB35" s="701"/>
      <c r="DC35" s="702"/>
      <c r="DD35" s="686">
        <v>40391</v>
      </c>
      <c r="DE35" s="699"/>
      <c r="DF35" s="699"/>
      <c r="DG35" s="699"/>
      <c r="DH35" s="699"/>
      <c r="DI35" s="699"/>
      <c r="DJ35" s="699"/>
      <c r="DK35" s="700"/>
      <c r="DL35" s="686">
        <v>34712</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696442</v>
      </c>
      <c r="S36" s="681"/>
      <c r="T36" s="681"/>
      <c r="U36" s="681"/>
      <c r="V36" s="681"/>
      <c r="W36" s="681"/>
      <c r="X36" s="681"/>
      <c r="Y36" s="682"/>
      <c r="Z36" s="713">
        <v>2</v>
      </c>
      <c r="AA36" s="713"/>
      <c r="AB36" s="713"/>
      <c r="AC36" s="713"/>
      <c r="AD36" s="714" t="s">
        <v>232</v>
      </c>
      <c r="AE36" s="714"/>
      <c r="AF36" s="714"/>
      <c r="AG36" s="714"/>
      <c r="AH36" s="714"/>
      <c r="AI36" s="714"/>
      <c r="AJ36" s="714"/>
      <c r="AK36" s="714"/>
      <c r="AL36" s="683" t="s">
        <v>232</v>
      </c>
      <c r="AM36" s="684"/>
      <c r="AN36" s="684"/>
      <c r="AO36" s="715"/>
      <c r="AP36" s="231"/>
      <c r="AQ36" s="732" t="s">
        <v>325</v>
      </c>
      <c r="AR36" s="733"/>
      <c r="AS36" s="733"/>
      <c r="AT36" s="733"/>
      <c r="AU36" s="733"/>
      <c r="AV36" s="733"/>
      <c r="AW36" s="733"/>
      <c r="AX36" s="733"/>
      <c r="AY36" s="734"/>
      <c r="AZ36" s="735">
        <v>4011911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299205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10706001</v>
      </c>
      <c r="CS36" s="681"/>
      <c r="CT36" s="681"/>
      <c r="CU36" s="681"/>
      <c r="CV36" s="681"/>
      <c r="CW36" s="681"/>
      <c r="CX36" s="681"/>
      <c r="CY36" s="682"/>
      <c r="CZ36" s="683">
        <v>31.4</v>
      </c>
      <c r="DA36" s="701"/>
      <c r="DB36" s="701"/>
      <c r="DC36" s="702"/>
      <c r="DD36" s="686">
        <v>3495951</v>
      </c>
      <c r="DE36" s="681"/>
      <c r="DF36" s="681"/>
      <c r="DG36" s="681"/>
      <c r="DH36" s="681"/>
      <c r="DI36" s="681"/>
      <c r="DJ36" s="681"/>
      <c r="DK36" s="682"/>
      <c r="DL36" s="686">
        <v>2520976</v>
      </c>
      <c r="DM36" s="681"/>
      <c r="DN36" s="681"/>
      <c r="DO36" s="681"/>
      <c r="DP36" s="681"/>
      <c r="DQ36" s="681"/>
      <c r="DR36" s="681"/>
      <c r="DS36" s="681"/>
      <c r="DT36" s="681"/>
      <c r="DU36" s="681"/>
      <c r="DV36" s="682"/>
      <c r="DW36" s="683">
        <v>16.5</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301166</v>
      </c>
      <c r="S37" s="681"/>
      <c r="T37" s="681"/>
      <c r="U37" s="681"/>
      <c r="V37" s="681"/>
      <c r="W37" s="681"/>
      <c r="X37" s="681"/>
      <c r="Y37" s="682"/>
      <c r="Z37" s="713">
        <v>0.9</v>
      </c>
      <c r="AA37" s="713"/>
      <c r="AB37" s="713"/>
      <c r="AC37" s="713"/>
      <c r="AD37" s="714" t="s">
        <v>232</v>
      </c>
      <c r="AE37" s="714"/>
      <c r="AF37" s="714"/>
      <c r="AG37" s="714"/>
      <c r="AH37" s="714"/>
      <c r="AI37" s="714"/>
      <c r="AJ37" s="714"/>
      <c r="AK37" s="714"/>
      <c r="AL37" s="683" t="s">
        <v>232</v>
      </c>
      <c r="AM37" s="684"/>
      <c r="AN37" s="684"/>
      <c r="AO37" s="715"/>
      <c r="AQ37" s="723" t="s">
        <v>329</v>
      </c>
      <c r="AR37" s="724"/>
      <c r="AS37" s="724"/>
      <c r="AT37" s="724"/>
      <c r="AU37" s="724"/>
      <c r="AV37" s="724"/>
      <c r="AW37" s="724"/>
      <c r="AX37" s="724"/>
      <c r="AY37" s="725"/>
      <c r="AZ37" s="680">
        <v>670000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239205</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1355480</v>
      </c>
      <c r="CS37" s="699"/>
      <c r="CT37" s="699"/>
      <c r="CU37" s="699"/>
      <c r="CV37" s="699"/>
      <c r="CW37" s="699"/>
      <c r="CX37" s="699"/>
      <c r="CY37" s="700"/>
      <c r="CZ37" s="683">
        <v>4</v>
      </c>
      <c r="DA37" s="701"/>
      <c r="DB37" s="701"/>
      <c r="DC37" s="702"/>
      <c r="DD37" s="686">
        <v>1348492</v>
      </c>
      <c r="DE37" s="699"/>
      <c r="DF37" s="699"/>
      <c r="DG37" s="699"/>
      <c r="DH37" s="699"/>
      <c r="DI37" s="699"/>
      <c r="DJ37" s="699"/>
      <c r="DK37" s="700"/>
      <c r="DL37" s="686">
        <v>1225024</v>
      </c>
      <c r="DM37" s="699"/>
      <c r="DN37" s="699"/>
      <c r="DO37" s="699"/>
      <c r="DP37" s="699"/>
      <c r="DQ37" s="699"/>
      <c r="DR37" s="699"/>
      <c r="DS37" s="699"/>
      <c r="DT37" s="699"/>
      <c r="DU37" s="699"/>
      <c r="DV37" s="700"/>
      <c r="DW37" s="683">
        <v>8</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404781</v>
      </c>
      <c r="S38" s="681"/>
      <c r="T38" s="681"/>
      <c r="U38" s="681"/>
      <c r="V38" s="681"/>
      <c r="W38" s="681"/>
      <c r="X38" s="681"/>
      <c r="Y38" s="682"/>
      <c r="Z38" s="713">
        <v>1.2</v>
      </c>
      <c r="AA38" s="713"/>
      <c r="AB38" s="713"/>
      <c r="AC38" s="713"/>
      <c r="AD38" s="714">
        <v>285</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598100</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9637</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2669467</v>
      </c>
      <c r="CS38" s="681"/>
      <c r="CT38" s="681"/>
      <c r="CU38" s="681"/>
      <c r="CV38" s="681"/>
      <c r="CW38" s="681"/>
      <c r="CX38" s="681"/>
      <c r="CY38" s="682"/>
      <c r="CZ38" s="683">
        <v>7.8</v>
      </c>
      <c r="DA38" s="701"/>
      <c r="DB38" s="701"/>
      <c r="DC38" s="702"/>
      <c r="DD38" s="686">
        <v>2070037</v>
      </c>
      <c r="DE38" s="681"/>
      <c r="DF38" s="681"/>
      <c r="DG38" s="681"/>
      <c r="DH38" s="681"/>
      <c r="DI38" s="681"/>
      <c r="DJ38" s="681"/>
      <c r="DK38" s="682"/>
      <c r="DL38" s="686">
        <v>1969971</v>
      </c>
      <c r="DM38" s="681"/>
      <c r="DN38" s="681"/>
      <c r="DO38" s="681"/>
      <c r="DP38" s="681"/>
      <c r="DQ38" s="681"/>
      <c r="DR38" s="681"/>
      <c r="DS38" s="681"/>
      <c r="DT38" s="681"/>
      <c r="DU38" s="681"/>
      <c r="DV38" s="682"/>
      <c r="DW38" s="683">
        <v>12.9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2052000</v>
      </c>
      <c r="S39" s="681"/>
      <c r="T39" s="681"/>
      <c r="U39" s="681"/>
      <c r="V39" s="681"/>
      <c r="W39" s="681"/>
      <c r="X39" s="681"/>
      <c r="Y39" s="682"/>
      <c r="Z39" s="713">
        <v>6</v>
      </c>
      <c r="AA39" s="713"/>
      <c r="AB39" s="713"/>
      <c r="AC39" s="713"/>
      <c r="AD39" s="714" t="s">
        <v>232</v>
      </c>
      <c r="AE39" s="714"/>
      <c r="AF39" s="714"/>
      <c r="AG39" s="714"/>
      <c r="AH39" s="714"/>
      <c r="AI39" s="714"/>
      <c r="AJ39" s="714"/>
      <c r="AK39" s="714"/>
      <c r="AL39" s="683" t="s">
        <v>128</v>
      </c>
      <c r="AM39" s="684"/>
      <c r="AN39" s="684"/>
      <c r="AO39" s="715"/>
      <c r="AQ39" s="723" t="s">
        <v>337</v>
      </c>
      <c r="AR39" s="724"/>
      <c r="AS39" s="724"/>
      <c r="AT39" s="724"/>
      <c r="AU39" s="724"/>
      <c r="AV39" s="724"/>
      <c r="AW39" s="724"/>
      <c r="AX39" s="724"/>
      <c r="AY39" s="725"/>
      <c r="AZ39" s="680">
        <v>74344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15327</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474775</v>
      </c>
      <c r="CS39" s="699"/>
      <c r="CT39" s="699"/>
      <c r="CU39" s="699"/>
      <c r="CV39" s="699"/>
      <c r="CW39" s="699"/>
      <c r="CX39" s="699"/>
      <c r="CY39" s="700"/>
      <c r="CZ39" s="683">
        <v>1.4</v>
      </c>
      <c r="DA39" s="701"/>
      <c r="DB39" s="701"/>
      <c r="DC39" s="702"/>
      <c r="DD39" s="686">
        <v>4398</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43700</v>
      </c>
      <c r="S40" s="681"/>
      <c r="T40" s="681"/>
      <c r="U40" s="681"/>
      <c r="V40" s="681"/>
      <c r="W40" s="681"/>
      <c r="X40" s="681"/>
      <c r="Y40" s="682"/>
      <c r="Z40" s="713">
        <v>0.1</v>
      </c>
      <c r="AA40" s="713"/>
      <c r="AB40" s="713"/>
      <c r="AC40" s="713"/>
      <c r="AD40" s="714" t="s">
        <v>128</v>
      </c>
      <c r="AE40" s="714"/>
      <c r="AF40" s="714"/>
      <c r="AG40" s="714"/>
      <c r="AH40" s="714"/>
      <c r="AI40" s="714"/>
      <c r="AJ40" s="714"/>
      <c r="AK40" s="714"/>
      <c r="AL40" s="683" t="s">
        <v>232</v>
      </c>
      <c r="AM40" s="684"/>
      <c r="AN40" s="684"/>
      <c r="AO40" s="715"/>
      <c r="AQ40" s="723" t="s">
        <v>341</v>
      </c>
      <c r="AR40" s="724"/>
      <c r="AS40" s="724"/>
      <c r="AT40" s="724"/>
      <c r="AU40" s="724"/>
      <c r="AV40" s="724"/>
      <c r="AW40" s="724"/>
      <c r="AX40" s="724"/>
      <c r="AY40" s="725"/>
      <c r="AZ40" s="680" t="s">
        <v>232</v>
      </c>
      <c r="BA40" s="681"/>
      <c r="BB40" s="681"/>
      <c r="BC40" s="681"/>
      <c r="BD40" s="699"/>
      <c r="BE40" s="699"/>
      <c r="BF40" s="726"/>
      <c r="BG40" s="728" t="s">
        <v>342</v>
      </c>
      <c r="BH40" s="729"/>
      <c r="BI40" s="729"/>
      <c r="BJ40" s="729"/>
      <c r="BK40" s="729"/>
      <c r="BL40" s="232"/>
      <c r="BM40" s="720" t="s">
        <v>343</v>
      </c>
      <c r="BN40" s="720"/>
      <c r="BO40" s="720"/>
      <c r="BP40" s="720"/>
      <c r="BQ40" s="720"/>
      <c r="BR40" s="720"/>
      <c r="BS40" s="720"/>
      <c r="BT40" s="720"/>
      <c r="BU40" s="721"/>
      <c r="BV40" s="680">
        <v>84</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t="s">
        <v>128</v>
      </c>
      <c r="CS40" s="681"/>
      <c r="CT40" s="681"/>
      <c r="CU40" s="681"/>
      <c r="CV40" s="681"/>
      <c r="CW40" s="681"/>
      <c r="CX40" s="681"/>
      <c r="CY40" s="682"/>
      <c r="CZ40" s="683" t="s">
        <v>232</v>
      </c>
      <c r="DA40" s="701"/>
      <c r="DB40" s="701"/>
      <c r="DC40" s="702"/>
      <c r="DD40" s="686" t="s">
        <v>128</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v>51000</v>
      </c>
      <c r="S41" s="681"/>
      <c r="T41" s="681"/>
      <c r="U41" s="681"/>
      <c r="V41" s="681"/>
      <c r="W41" s="681"/>
      <c r="X41" s="681"/>
      <c r="Y41" s="682"/>
      <c r="Z41" s="713">
        <v>0.1</v>
      </c>
      <c r="AA41" s="713"/>
      <c r="AB41" s="713"/>
      <c r="AC41" s="713"/>
      <c r="AD41" s="714" t="s">
        <v>232</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626843</v>
      </c>
      <c r="BA41" s="681"/>
      <c r="BB41" s="681"/>
      <c r="BC41" s="681"/>
      <c r="BD41" s="699"/>
      <c r="BE41" s="699"/>
      <c r="BF41" s="726"/>
      <c r="BG41" s="728"/>
      <c r="BH41" s="729"/>
      <c r="BI41" s="729"/>
      <c r="BJ41" s="729"/>
      <c r="BK41" s="729"/>
      <c r="BL41" s="232"/>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232</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646100</v>
      </c>
      <c r="S42" s="681"/>
      <c r="T42" s="681"/>
      <c r="U42" s="681"/>
      <c r="V42" s="681"/>
      <c r="W42" s="681"/>
      <c r="X42" s="681"/>
      <c r="Y42" s="682"/>
      <c r="Z42" s="713">
        <v>1.9</v>
      </c>
      <c r="AA42" s="713"/>
      <c r="AB42" s="713"/>
      <c r="AC42" s="713"/>
      <c r="AD42" s="714" t="s">
        <v>128</v>
      </c>
      <c r="AE42" s="714"/>
      <c r="AF42" s="714"/>
      <c r="AG42" s="714"/>
      <c r="AH42" s="714"/>
      <c r="AI42" s="714"/>
      <c r="AJ42" s="714"/>
      <c r="AK42" s="714"/>
      <c r="AL42" s="683" t="s">
        <v>128</v>
      </c>
      <c r="AM42" s="684"/>
      <c r="AN42" s="684"/>
      <c r="AO42" s="715"/>
      <c r="AQ42" s="716" t="s">
        <v>350</v>
      </c>
      <c r="AR42" s="717"/>
      <c r="AS42" s="717"/>
      <c r="AT42" s="717"/>
      <c r="AU42" s="717"/>
      <c r="AV42" s="717"/>
      <c r="AW42" s="717"/>
      <c r="AX42" s="717"/>
      <c r="AY42" s="718"/>
      <c r="AZ42" s="664">
        <v>2042624</v>
      </c>
      <c r="BA42" s="703"/>
      <c r="BB42" s="703"/>
      <c r="BC42" s="703"/>
      <c r="BD42" s="665"/>
      <c r="BE42" s="665"/>
      <c r="BF42" s="709"/>
      <c r="BG42" s="730"/>
      <c r="BH42" s="731"/>
      <c r="BI42" s="731"/>
      <c r="BJ42" s="731"/>
      <c r="BK42" s="731"/>
      <c r="BL42" s="233"/>
      <c r="BM42" s="710" t="s">
        <v>351</v>
      </c>
      <c r="BN42" s="710"/>
      <c r="BO42" s="710"/>
      <c r="BP42" s="710"/>
      <c r="BQ42" s="710"/>
      <c r="BR42" s="710"/>
      <c r="BS42" s="710"/>
      <c r="BT42" s="710"/>
      <c r="BU42" s="711"/>
      <c r="BV42" s="664">
        <v>339</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2835960</v>
      </c>
      <c r="CS42" s="681"/>
      <c r="CT42" s="681"/>
      <c r="CU42" s="681"/>
      <c r="CV42" s="681"/>
      <c r="CW42" s="681"/>
      <c r="CX42" s="681"/>
      <c r="CY42" s="682"/>
      <c r="CZ42" s="683">
        <v>8.3000000000000007</v>
      </c>
      <c r="DA42" s="684"/>
      <c r="DB42" s="684"/>
      <c r="DC42" s="685"/>
      <c r="DD42" s="686">
        <v>666999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34362652</v>
      </c>
      <c r="S43" s="703"/>
      <c r="T43" s="703"/>
      <c r="U43" s="703"/>
      <c r="V43" s="703"/>
      <c r="W43" s="703"/>
      <c r="X43" s="703"/>
      <c r="Y43" s="704"/>
      <c r="Z43" s="705">
        <v>100</v>
      </c>
      <c r="AA43" s="705"/>
      <c r="AB43" s="705"/>
      <c r="AC43" s="705"/>
      <c r="AD43" s="706">
        <v>14551898</v>
      </c>
      <c r="AE43" s="706"/>
      <c r="AF43" s="706"/>
      <c r="AG43" s="706"/>
      <c r="AH43" s="706"/>
      <c r="AI43" s="706"/>
      <c r="AJ43" s="706"/>
      <c r="AK43" s="706"/>
      <c r="AL43" s="667">
        <v>100</v>
      </c>
      <c r="AM43" s="707"/>
      <c r="AN43" s="707"/>
      <c r="AO43" s="708"/>
      <c r="BV43" s="234"/>
      <c r="BW43" s="234"/>
      <c r="BX43" s="234"/>
      <c r="BY43" s="234"/>
      <c r="BZ43" s="234"/>
      <c r="CA43" s="234"/>
      <c r="CB43" s="234"/>
      <c r="CD43" s="677" t="s">
        <v>354</v>
      </c>
      <c r="CE43" s="678"/>
      <c r="CF43" s="678"/>
      <c r="CG43" s="678"/>
      <c r="CH43" s="678"/>
      <c r="CI43" s="678"/>
      <c r="CJ43" s="678"/>
      <c r="CK43" s="678"/>
      <c r="CL43" s="678"/>
      <c r="CM43" s="678"/>
      <c r="CN43" s="678"/>
      <c r="CO43" s="678"/>
      <c r="CP43" s="678"/>
      <c r="CQ43" s="679"/>
      <c r="CR43" s="680">
        <v>136325</v>
      </c>
      <c r="CS43" s="699"/>
      <c r="CT43" s="699"/>
      <c r="CU43" s="699"/>
      <c r="CV43" s="699"/>
      <c r="CW43" s="699"/>
      <c r="CX43" s="699"/>
      <c r="CY43" s="700"/>
      <c r="CZ43" s="683">
        <v>0.4</v>
      </c>
      <c r="DA43" s="701"/>
      <c r="DB43" s="701"/>
      <c r="DC43" s="702"/>
      <c r="DD43" s="686">
        <v>108310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93" t="s">
        <v>302</v>
      </c>
      <c r="CE44" s="694"/>
      <c r="CF44" s="677" t="s">
        <v>355</v>
      </c>
      <c r="CG44" s="678"/>
      <c r="CH44" s="678"/>
      <c r="CI44" s="678"/>
      <c r="CJ44" s="678"/>
      <c r="CK44" s="678"/>
      <c r="CL44" s="678"/>
      <c r="CM44" s="678"/>
      <c r="CN44" s="678"/>
      <c r="CO44" s="678"/>
      <c r="CP44" s="678"/>
      <c r="CQ44" s="679"/>
      <c r="CR44" s="680">
        <v>2835960</v>
      </c>
      <c r="CS44" s="681"/>
      <c r="CT44" s="681"/>
      <c r="CU44" s="681"/>
      <c r="CV44" s="681"/>
      <c r="CW44" s="681"/>
      <c r="CX44" s="681"/>
      <c r="CY44" s="682"/>
      <c r="CZ44" s="683">
        <v>8.3000000000000007</v>
      </c>
      <c r="DA44" s="684"/>
      <c r="DB44" s="684"/>
      <c r="DC44" s="685"/>
      <c r="DD44" s="686">
        <v>666999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6" t="s">
        <v>356</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95"/>
      <c r="CE45" s="696"/>
      <c r="CF45" s="677" t="s">
        <v>357</v>
      </c>
      <c r="CG45" s="678"/>
      <c r="CH45" s="678"/>
      <c r="CI45" s="678"/>
      <c r="CJ45" s="678"/>
      <c r="CK45" s="678"/>
      <c r="CL45" s="678"/>
      <c r="CM45" s="678"/>
      <c r="CN45" s="678"/>
      <c r="CO45" s="678"/>
      <c r="CP45" s="678"/>
      <c r="CQ45" s="679"/>
      <c r="CR45" s="680">
        <v>927271</v>
      </c>
      <c r="CS45" s="699"/>
      <c r="CT45" s="699"/>
      <c r="CU45" s="699"/>
      <c r="CV45" s="699"/>
      <c r="CW45" s="699"/>
      <c r="CX45" s="699"/>
      <c r="CY45" s="700"/>
      <c r="CZ45" s="683">
        <v>2.7</v>
      </c>
      <c r="DA45" s="701"/>
      <c r="DB45" s="701"/>
      <c r="DC45" s="702"/>
      <c r="DD45" s="686">
        <v>22244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37" t="s">
        <v>358</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5"/>
      <c r="CE46" s="696"/>
      <c r="CF46" s="677" t="s">
        <v>359</v>
      </c>
      <c r="CG46" s="678"/>
      <c r="CH46" s="678"/>
      <c r="CI46" s="678"/>
      <c r="CJ46" s="678"/>
      <c r="CK46" s="678"/>
      <c r="CL46" s="678"/>
      <c r="CM46" s="678"/>
      <c r="CN46" s="678"/>
      <c r="CO46" s="678"/>
      <c r="CP46" s="678"/>
      <c r="CQ46" s="679"/>
      <c r="CR46" s="680">
        <v>1908689</v>
      </c>
      <c r="CS46" s="681"/>
      <c r="CT46" s="681"/>
      <c r="CU46" s="681"/>
      <c r="CV46" s="681"/>
      <c r="CW46" s="681"/>
      <c r="CX46" s="681"/>
      <c r="CY46" s="682"/>
      <c r="CZ46" s="683">
        <v>5.6</v>
      </c>
      <c r="DA46" s="684"/>
      <c r="DB46" s="684"/>
      <c r="DC46" s="685"/>
      <c r="DD46" s="686">
        <v>644755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38" t="s">
        <v>360</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5"/>
      <c r="CE47" s="696"/>
      <c r="CF47" s="677" t="s">
        <v>361</v>
      </c>
      <c r="CG47" s="678"/>
      <c r="CH47" s="678"/>
      <c r="CI47" s="678"/>
      <c r="CJ47" s="678"/>
      <c r="CK47" s="678"/>
      <c r="CL47" s="678"/>
      <c r="CM47" s="678"/>
      <c r="CN47" s="678"/>
      <c r="CO47" s="678"/>
      <c r="CP47" s="678"/>
      <c r="CQ47" s="679"/>
      <c r="CR47" s="680" t="s">
        <v>232</v>
      </c>
      <c r="CS47" s="699"/>
      <c r="CT47" s="699"/>
      <c r="CU47" s="699"/>
      <c r="CV47" s="699"/>
      <c r="CW47" s="699"/>
      <c r="CX47" s="699"/>
      <c r="CY47" s="700"/>
      <c r="CZ47" s="683" t="s">
        <v>128</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97"/>
      <c r="CE48" s="698"/>
      <c r="CF48" s="677" t="s">
        <v>362</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61" t="s">
        <v>363</v>
      </c>
      <c r="CE49" s="662"/>
      <c r="CF49" s="662"/>
      <c r="CG49" s="662"/>
      <c r="CH49" s="662"/>
      <c r="CI49" s="662"/>
      <c r="CJ49" s="662"/>
      <c r="CK49" s="662"/>
      <c r="CL49" s="662"/>
      <c r="CM49" s="662"/>
      <c r="CN49" s="662"/>
      <c r="CO49" s="662"/>
      <c r="CP49" s="662"/>
      <c r="CQ49" s="663"/>
      <c r="CR49" s="664">
        <v>34051819</v>
      </c>
      <c r="CS49" s="665"/>
      <c r="CT49" s="665"/>
      <c r="CU49" s="665"/>
      <c r="CV49" s="665"/>
      <c r="CW49" s="665"/>
      <c r="CX49" s="665"/>
      <c r="CY49" s="666"/>
      <c r="CZ49" s="667">
        <v>100</v>
      </c>
      <c r="DA49" s="668"/>
      <c r="DB49" s="668"/>
      <c r="DC49" s="669"/>
      <c r="DD49" s="670">
        <v>17471424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iVUJxgsuOKKD5W0oCdMRbT8r9nTVu8eStEzouIBmEsvTRKdBw/5fzwaAsyCi+Ln4HcTl1h5YTYqLHmgO2asw==" saltValue="PIxHAtFvfJGAIT9F3RZ4V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election activeCell="AK26" sqref="A25:BI27"/>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5" t="s">
        <v>365</v>
      </c>
      <c r="DK2" s="1206"/>
      <c r="DL2" s="1206"/>
      <c r="DM2" s="1206"/>
      <c r="DN2" s="1206"/>
      <c r="DO2" s="1207"/>
      <c r="DP2" s="247"/>
      <c r="DQ2" s="1205" t="s">
        <v>366</v>
      </c>
      <c r="DR2" s="1206"/>
      <c r="DS2" s="1206"/>
      <c r="DT2" s="1206"/>
      <c r="DU2" s="1206"/>
      <c r="DV2" s="1206"/>
      <c r="DW2" s="1206"/>
      <c r="DX2" s="1206"/>
      <c r="DY2" s="1206"/>
      <c r="DZ2" s="1207"/>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4"/>
      <c r="BA5" s="254"/>
      <c r="BB5" s="254"/>
      <c r="BC5" s="254"/>
      <c r="BD5" s="254"/>
      <c r="BE5" s="255"/>
      <c r="BF5" s="255"/>
      <c r="BG5" s="255"/>
      <c r="BH5" s="255"/>
      <c r="BI5" s="255"/>
      <c r="BJ5" s="255"/>
      <c r="BK5" s="255"/>
      <c r="BL5" s="255"/>
      <c r="BM5" s="255"/>
      <c r="BN5" s="255"/>
      <c r="BO5" s="255"/>
      <c r="BP5" s="255"/>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2"/>
    </row>
    <row r="6" spans="1:131" s="253"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0"/>
      <c r="BA6" s="250"/>
      <c r="BB6" s="250"/>
      <c r="BC6" s="250"/>
      <c r="BD6" s="250"/>
      <c r="BE6" s="251"/>
      <c r="BF6" s="251"/>
      <c r="BG6" s="251"/>
      <c r="BH6" s="251"/>
      <c r="BI6" s="251"/>
      <c r="BJ6" s="251"/>
      <c r="BK6" s="251"/>
      <c r="BL6" s="251"/>
      <c r="BM6" s="251"/>
      <c r="BN6" s="251"/>
      <c r="BO6" s="251"/>
      <c r="BP6" s="251"/>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2"/>
    </row>
    <row r="7" spans="1:131" s="253" customFormat="1" ht="26.25" customHeight="1" thickTop="1" x14ac:dyDescent="0.15">
      <c r="A7" s="256">
        <v>1</v>
      </c>
      <c r="B7" s="1145" t="s">
        <v>386</v>
      </c>
      <c r="C7" s="1146"/>
      <c r="D7" s="1146"/>
      <c r="E7" s="1146"/>
      <c r="F7" s="1146"/>
      <c r="G7" s="1146"/>
      <c r="H7" s="1146"/>
      <c r="I7" s="1146"/>
      <c r="J7" s="1146"/>
      <c r="K7" s="1146"/>
      <c r="L7" s="1146"/>
      <c r="M7" s="1146"/>
      <c r="N7" s="1146"/>
      <c r="O7" s="1146"/>
      <c r="P7" s="1147"/>
      <c r="Q7" s="1199">
        <v>34958</v>
      </c>
      <c r="R7" s="1200"/>
      <c r="S7" s="1200"/>
      <c r="T7" s="1200"/>
      <c r="U7" s="1200"/>
      <c r="V7" s="1200">
        <v>34647</v>
      </c>
      <c r="W7" s="1200"/>
      <c r="X7" s="1200"/>
      <c r="Y7" s="1200"/>
      <c r="Z7" s="1200"/>
      <c r="AA7" s="1200">
        <v>311</v>
      </c>
      <c r="AB7" s="1200"/>
      <c r="AC7" s="1200"/>
      <c r="AD7" s="1200"/>
      <c r="AE7" s="1201"/>
      <c r="AF7" s="1202">
        <v>36</v>
      </c>
      <c r="AG7" s="1203"/>
      <c r="AH7" s="1203"/>
      <c r="AI7" s="1203"/>
      <c r="AJ7" s="1204"/>
      <c r="AK7" s="1186" t="s">
        <v>590</v>
      </c>
      <c r="AL7" s="1187"/>
      <c r="AM7" s="1187"/>
      <c r="AN7" s="1187"/>
      <c r="AO7" s="1187"/>
      <c r="AP7" s="1187">
        <v>22128</v>
      </c>
      <c r="AQ7" s="1187"/>
      <c r="AR7" s="1187"/>
      <c r="AS7" s="1187"/>
      <c r="AT7" s="1187"/>
      <c r="AU7" s="1188"/>
      <c r="AV7" s="1188"/>
      <c r="AW7" s="1188"/>
      <c r="AX7" s="1188"/>
      <c r="AY7" s="1189"/>
      <c r="AZ7" s="250"/>
      <c r="BA7" s="250"/>
      <c r="BB7" s="250"/>
      <c r="BC7" s="250"/>
      <c r="BD7" s="250"/>
      <c r="BE7" s="251"/>
      <c r="BF7" s="251"/>
      <c r="BG7" s="251"/>
      <c r="BH7" s="251"/>
      <c r="BI7" s="251"/>
      <c r="BJ7" s="251"/>
      <c r="BK7" s="251"/>
      <c r="BL7" s="251"/>
      <c r="BM7" s="251"/>
      <c r="BN7" s="251"/>
      <c r="BO7" s="251"/>
      <c r="BP7" s="251"/>
      <c r="BQ7" s="257">
        <v>1</v>
      </c>
      <c r="BR7" s="258"/>
      <c r="BS7" s="1190" t="s">
        <v>591</v>
      </c>
      <c r="BT7" s="1191"/>
      <c r="BU7" s="1191"/>
      <c r="BV7" s="1191"/>
      <c r="BW7" s="1191"/>
      <c r="BX7" s="1191"/>
      <c r="BY7" s="1191"/>
      <c r="BZ7" s="1191"/>
      <c r="CA7" s="1191"/>
      <c r="CB7" s="1191"/>
      <c r="CC7" s="1191"/>
      <c r="CD7" s="1191"/>
      <c r="CE7" s="1191"/>
      <c r="CF7" s="1191"/>
      <c r="CG7" s="1192"/>
      <c r="CH7" s="1183">
        <v>9</v>
      </c>
      <c r="CI7" s="1184"/>
      <c r="CJ7" s="1184"/>
      <c r="CK7" s="1184"/>
      <c r="CL7" s="1185"/>
      <c r="CM7" s="1183">
        <v>175</v>
      </c>
      <c r="CN7" s="1184"/>
      <c r="CO7" s="1184"/>
      <c r="CP7" s="1184"/>
      <c r="CQ7" s="1185"/>
      <c r="CR7" s="1183">
        <v>5</v>
      </c>
      <c r="CS7" s="1184"/>
      <c r="CT7" s="1184"/>
      <c r="CU7" s="1184"/>
      <c r="CV7" s="1185"/>
      <c r="CW7" s="1183">
        <v>0</v>
      </c>
      <c r="CX7" s="1184"/>
      <c r="CY7" s="1184"/>
      <c r="CZ7" s="1184"/>
      <c r="DA7" s="1185"/>
      <c r="DB7" s="1183">
        <v>0</v>
      </c>
      <c r="DC7" s="1184"/>
      <c r="DD7" s="1184"/>
      <c r="DE7" s="1184"/>
      <c r="DF7" s="1185"/>
      <c r="DG7" s="1183">
        <v>540</v>
      </c>
      <c r="DH7" s="1184"/>
      <c r="DI7" s="1184"/>
      <c r="DJ7" s="1184"/>
      <c r="DK7" s="1185"/>
      <c r="DL7" s="1183">
        <v>0</v>
      </c>
      <c r="DM7" s="1184"/>
      <c r="DN7" s="1184"/>
      <c r="DO7" s="1184"/>
      <c r="DP7" s="1185"/>
      <c r="DQ7" s="1183">
        <v>469</v>
      </c>
      <c r="DR7" s="1184"/>
      <c r="DS7" s="1184"/>
      <c r="DT7" s="1184"/>
      <c r="DU7" s="1185"/>
      <c r="DV7" s="1210"/>
      <c r="DW7" s="1211"/>
      <c r="DX7" s="1211"/>
      <c r="DY7" s="1211"/>
      <c r="DZ7" s="1212"/>
      <c r="EA7" s="252"/>
    </row>
    <row r="8" spans="1:131" s="253" customFormat="1" ht="26.25" customHeight="1" x14ac:dyDescent="0.15">
      <c r="A8" s="259">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0"/>
      <c r="BA8" s="250"/>
      <c r="BB8" s="250"/>
      <c r="BC8" s="250"/>
      <c r="BD8" s="250"/>
      <c r="BE8" s="251"/>
      <c r="BF8" s="251"/>
      <c r="BG8" s="251"/>
      <c r="BH8" s="251"/>
      <c r="BI8" s="251"/>
      <c r="BJ8" s="251"/>
      <c r="BK8" s="251"/>
      <c r="BL8" s="251"/>
      <c r="BM8" s="251"/>
      <c r="BN8" s="251"/>
      <c r="BO8" s="251"/>
      <c r="BP8" s="251"/>
      <c r="BQ8" s="260">
        <v>2</v>
      </c>
      <c r="BR8" s="261"/>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2"/>
    </row>
    <row r="9" spans="1:131" s="253" customFormat="1" ht="26.25" customHeight="1" x14ac:dyDescent="0.15">
      <c r="A9" s="259">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0"/>
      <c r="BA9" s="250"/>
      <c r="BB9" s="250"/>
      <c r="BC9" s="250"/>
      <c r="BD9" s="250"/>
      <c r="BE9" s="251"/>
      <c r="BF9" s="251"/>
      <c r="BG9" s="251"/>
      <c r="BH9" s="251"/>
      <c r="BI9" s="251"/>
      <c r="BJ9" s="251"/>
      <c r="BK9" s="251"/>
      <c r="BL9" s="251"/>
      <c r="BM9" s="251"/>
      <c r="BN9" s="251"/>
      <c r="BO9" s="251"/>
      <c r="BP9" s="251"/>
      <c r="BQ9" s="260">
        <v>3</v>
      </c>
      <c r="BR9" s="261"/>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2"/>
    </row>
    <row r="10" spans="1:131" s="253" customFormat="1" ht="26.25" customHeight="1" x14ac:dyDescent="0.15">
      <c r="A10" s="259">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0"/>
      <c r="BA10" s="250"/>
      <c r="BB10" s="250"/>
      <c r="BC10" s="250"/>
      <c r="BD10" s="250"/>
      <c r="BE10" s="251"/>
      <c r="BF10" s="251"/>
      <c r="BG10" s="251"/>
      <c r="BH10" s="251"/>
      <c r="BI10" s="251"/>
      <c r="BJ10" s="251"/>
      <c r="BK10" s="251"/>
      <c r="BL10" s="251"/>
      <c r="BM10" s="251"/>
      <c r="BN10" s="251"/>
      <c r="BO10" s="251"/>
      <c r="BP10" s="251"/>
      <c r="BQ10" s="260">
        <v>4</v>
      </c>
      <c r="BR10" s="261"/>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2"/>
    </row>
    <row r="11" spans="1:131" s="253" customFormat="1" ht="26.25" customHeight="1" x14ac:dyDescent="0.15">
      <c r="A11" s="259">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0"/>
      <c r="BA11" s="250"/>
      <c r="BB11" s="250"/>
      <c r="BC11" s="250"/>
      <c r="BD11" s="250"/>
      <c r="BE11" s="251"/>
      <c r="BF11" s="251"/>
      <c r="BG11" s="251"/>
      <c r="BH11" s="251"/>
      <c r="BI11" s="251"/>
      <c r="BJ11" s="251"/>
      <c r="BK11" s="251"/>
      <c r="BL11" s="251"/>
      <c r="BM11" s="251"/>
      <c r="BN11" s="251"/>
      <c r="BO11" s="251"/>
      <c r="BP11" s="251"/>
      <c r="BQ11" s="260">
        <v>5</v>
      </c>
      <c r="BR11" s="261"/>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2"/>
    </row>
    <row r="12" spans="1:131" s="253" customFormat="1" ht="26.25" customHeight="1" x14ac:dyDescent="0.15">
      <c r="A12" s="259">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0"/>
      <c r="BA12" s="250"/>
      <c r="BB12" s="250"/>
      <c r="BC12" s="250"/>
      <c r="BD12" s="250"/>
      <c r="BE12" s="251"/>
      <c r="BF12" s="251"/>
      <c r="BG12" s="251"/>
      <c r="BH12" s="251"/>
      <c r="BI12" s="251"/>
      <c r="BJ12" s="251"/>
      <c r="BK12" s="251"/>
      <c r="BL12" s="251"/>
      <c r="BM12" s="251"/>
      <c r="BN12" s="251"/>
      <c r="BO12" s="251"/>
      <c r="BP12" s="251"/>
      <c r="BQ12" s="260">
        <v>6</v>
      </c>
      <c r="BR12" s="261"/>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2"/>
    </row>
    <row r="13" spans="1:131" s="253" customFormat="1" ht="26.25" customHeight="1" x14ac:dyDescent="0.15">
      <c r="A13" s="259">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0"/>
      <c r="BA13" s="250"/>
      <c r="BB13" s="250"/>
      <c r="BC13" s="250"/>
      <c r="BD13" s="250"/>
      <c r="BE13" s="251"/>
      <c r="BF13" s="251"/>
      <c r="BG13" s="251"/>
      <c r="BH13" s="251"/>
      <c r="BI13" s="251"/>
      <c r="BJ13" s="251"/>
      <c r="BK13" s="251"/>
      <c r="BL13" s="251"/>
      <c r="BM13" s="251"/>
      <c r="BN13" s="251"/>
      <c r="BO13" s="251"/>
      <c r="BP13" s="251"/>
      <c r="BQ13" s="260">
        <v>7</v>
      </c>
      <c r="BR13" s="261"/>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2"/>
    </row>
    <row r="14" spans="1:131" s="253" customFormat="1" ht="26.25" customHeight="1" x14ac:dyDescent="0.15">
      <c r="A14" s="259">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0"/>
      <c r="BA14" s="250"/>
      <c r="BB14" s="250"/>
      <c r="BC14" s="250"/>
      <c r="BD14" s="250"/>
      <c r="BE14" s="251"/>
      <c r="BF14" s="251"/>
      <c r="BG14" s="251"/>
      <c r="BH14" s="251"/>
      <c r="BI14" s="251"/>
      <c r="BJ14" s="251"/>
      <c r="BK14" s="251"/>
      <c r="BL14" s="251"/>
      <c r="BM14" s="251"/>
      <c r="BN14" s="251"/>
      <c r="BO14" s="251"/>
      <c r="BP14" s="251"/>
      <c r="BQ14" s="260">
        <v>8</v>
      </c>
      <c r="BR14" s="261"/>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2"/>
    </row>
    <row r="15" spans="1:131" s="253" customFormat="1" ht="26.25" customHeight="1" x14ac:dyDescent="0.15">
      <c r="A15" s="259">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0"/>
      <c r="BA15" s="250"/>
      <c r="BB15" s="250"/>
      <c r="BC15" s="250"/>
      <c r="BD15" s="250"/>
      <c r="BE15" s="251"/>
      <c r="BF15" s="251"/>
      <c r="BG15" s="251"/>
      <c r="BH15" s="251"/>
      <c r="BI15" s="251"/>
      <c r="BJ15" s="251"/>
      <c r="BK15" s="251"/>
      <c r="BL15" s="251"/>
      <c r="BM15" s="251"/>
      <c r="BN15" s="251"/>
      <c r="BO15" s="251"/>
      <c r="BP15" s="251"/>
      <c r="BQ15" s="260">
        <v>9</v>
      </c>
      <c r="BR15" s="261"/>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2"/>
    </row>
    <row r="16" spans="1:131" s="253" customFormat="1" ht="26.25" customHeight="1" x14ac:dyDescent="0.15">
      <c r="A16" s="259">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0"/>
      <c r="BA16" s="250"/>
      <c r="BB16" s="250"/>
      <c r="BC16" s="250"/>
      <c r="BD16" s="250"/>
      <c r="BE16" s="251"/>
      <c r="BF16" s="251"/>
      <c r="BG16" s="251"/>
      <c r="BH16" s="251"/>
      <c r="BI16" s="251"/>
      <c r="BJ16" s="251"/>
      <c r="BK16" s="251"/>
      <c r="BL16" s="251"/>
      <c r="BM16" s="251"/>
      <c r="BN16" s="251"/>
      <c r="BO16" s="251"/>
      <c r="BP16" s="251"/>
      <c r="BQ16" s="260">
        <v>10</v>
      </c>
      <c r="BR16" s="261"/>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2"/>
    </row>
    <row r="17" spans="1:131" s="253" customFormat="1" ht="26.25" customHeight="1" x14ac:dyDescent="0.15">
      <c r="A17" s="259">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0"/>
      <c r="BA17" s="250"/>
      <c r="BB17" s="250"/>
      <c r="BC17" s="250"/>
      <c r="BD17" s="250"/>
      <c r="BE17" s="251"/>
      <c r="BF17" s="251"/>
      <c r="BG17" s="251"/>
      <c r="BH17" s="251"/>
      <c r="BI17" s="251"/>
      <c r="BJ17" s="251"/>
      <c r="BK17" s="251"/>
      <c r="BL17" s="251"/>
      <c r="BM17" s="251"/>
      <c r="BN17" s="251"/>
      <c r="BO17" s="251"/>
      <c r="BP17" s="251"/>
      <c r="BQ17" s="260">
        <v>11</v>
      </c>
      <c r="BR17" s="261"/>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2"/>
    </row>
    <row r="18" spans="1:131" s="253" customFormat="1" ht="26.25" customHeight="1" x14ac:dyDescent="0.15">
      <c r="A18" s="259">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0"/>
      <c r="BA18" s="250"/>
      <c r="BB18" s="250"/>
      <c r="BC18" s="250"/>
      <c r="BD18" s="250"/>
      <c r="BE18" s="251"/>
      <c r="BF18" s="251"/>
      <c r="BG18" s="251"/>
      <c r="BH18" s="251"/>
      <c r="BI18" s="251"/>
      <c r="BJ18" s="251"/>
      <c r="BK18" s="251"/>
      <c r="BL18" s="251"/>
      <c r="BM18" s="251"/>
      <c r="BN18" s="251"/>
      <c r="BO18" s="251"/>
      <c r="BP18" s="251"/>
      <c r="BQ18" s="260">
        <v>12</v>
      </c>
      <c r="BR18" s="261"/>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2"/>
    </row>
    <row r="19" spans="1:131" s="253" customFormat="1" ht="26.25" customHeight="1" x14ac:dyDescent="0.15">
      <c r="A19" s="259">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0"/>
      <c r="BA19" s="250"/>
      <c r="BB19" s="250"/>
      <c r="BC19" s="250"/>
      <c r="BD19" s="250"/>
      <c r="BE19" s="251"/>
      <c r="BF19" s="251"/>
      <c r="BG19" s="251"/>
      <c r="BH19" s="251"/>
      <c r="BI19" s="251"/>
      <c r="BJ19" s="251"/>
      <c r="BK19" s="251"/>
      <c r="BL19" s="251"/>
      <c r="BM19" s="251"/>
      <c r="BN19" s="251"/>
      <c r="BO19" s="251"/>
      <c r="BP19" s="251"/>
      <c r="BQ19" s="260">
        <v>13</v>
      </c>
      <c r="BR19" s="261"/>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2"/>
    </row>
    <row r="20" spans="1:131" s="253" customFormat="1" ht="26.25" customHeight="1" x14ac:dyDescent="0.15">
      <c r="A20" s="259">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0"/>
      <c r="BA20" s="250"/>
      <c r="BB20" s="250"/>
      <c r="BC20" s="250"/>
      <c r="BD20" s="250"/>
      <c r="BE20" s="251"/>
      <c r="BF20" s="251"/>
      <c r="BG20" s="251"/>
      <c r="BH20" s="251"/>
      <c r="BI20" s="251"/>
      <c r="BJ20" s="251"/>
      <c r="BK20" s="251"/>
      <c r="BL20" s="251"/>
      <c r="BM20" s="251"/>
      <c r="BN20" s="251"/>
      <c r="BO20" s="251"/>
      <c r="BP20" s="251"/>
      <c r="BQ20" s="260">
        <v>14</v>
      </c>
      <c r="BR20" s="261"/>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2"/>
    </row>
    <row r="21" spans="1:131" s="253" customFormat="1" ht="26.25" customHeight="1" thickBot="1" x14ac:dyDescent="0.2">
      <c r="A21" s="259">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0"/>
      <c r="BA21" s="250"/>
      <c r="BB21" s="250"/>
      <c r="BC21" s="250"/>
      <c r="BD21" s="250"/>
      <c r="BE21" s="251"/>
      <c r="BF21" s="251"/>
      <c r="BG21" s="251"/>
      <c r="BH21" s="251"/>
      <c r="BI21" s="251"/>
      <c r="BJ21" s="251"/>
      <c r="BK21" s="251"/>
      <c r="BL21" s="251"/>
      <c r="BM21" s="251"/>
      <c r="BN21" s="251"/>
      <c r="BO21" s="251"/>
      <c r="BP21" s="251"/>
      <c r="BQ21" s="260">
        <v>15</v>
      </c>
      <c r="BR21" s="261"/>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2"/>
    </row>
    <row r="22" spans="1:131" s="253" customFormat="1" ht="26.25" customHeight="1" x14ac:dyDescent="0.15">
      <c r="A22" s="259">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1"/>
      <c r="BF22" s="251"/>
      <c r="BG22" s="251"/>
      <c r="BH22" s="251"/>
      <c r="BI22" s="251"/>
      <c r="BJ22" s="251"/>
      <c r="BK22" s="251"/>
      <c r="BL22" s="251"/>
      <c r="BM22" s="251"/>
      <c r="BN22" s="251"/>
      <c r="BO22" s="251"/>
      <c r="BP22" s="251"/>
      <c r="BQ22" s="260">
        <v>16</v>
      </c>
      <c r="BR22" s="261"/>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2"/>
    </row>
    <row r="23" spans="1:131" s="253" customFormat="1" ht="26.25" customHeight="1" thickBot="1" x14ac:dyDescent="0.2">
      <c r="A23" s="262" t="s">
        <v>388</v>
      </c>
      <c r="B23" s="1039" t="s">
        <v>389</v>
      </c>
      <c r="C23" s="1040"/>
      <c r="D23" s="1040"/>
      <c r="E23" s="1040"/>
      <c r="F23" s="1040"/>
      <c r="G23" s="1040"/>
      <c r="H23" s="1040"/>
      <c r="I23" s="1040"/>
      <c r="J23" s="1040"/>
      <c r="K23" s="1040"/>
      <c r="L23" s="1040"/>
      <c r="M23" s="1040"/>
      <c r="N23" s="1040"/>
      <c r="O23" s="1040"/>
      <c r="P23" s="1041"/>
      <c r="Q23" s="1163">
        <v>34958</v>
      </c>
      <c r="R23" s="1164"/>
      <c r="S23" s="1164"/>
      <c r="T23" s="1164"/>
      <c r="U23" s="1164"/>
      <c r="V23" s="1164">
        <v>34647</v>
      </c>
      <c r="W23" s="1164"/>
      <c r="X23" s="1164"/>
      <c r="Y23" s="1164"/>
      <c r="Z23" s="1164"/>
      <c r="AA23" s="1164">
        <v>311</v>
      </c>
      <c r="AB23" s="1164"/>
      <c r="AC23" s="1164"/>
      <c r="AD23" s="1164"/>
      <c r="AE23" s="1165"/>
      <c r="AF23" s="1166">
        <v>36</v>
      </c>
      <c r="AG23" s="1164"/>
      <c r="AH23" s="1164"/>
      <c r="AI23" s="1164"/>
      <c r="AJ23" s="1167"/>
      <c r="AK23" s="1168"/>
      <c r="AL23" s="1169"/>
      <c r="AM23" s="1169"/>
      <c r="AN23" s="1169"/>
      <c r="AO23" s="1169"/>
      <c r="AP23" s="1164">
        <v>22128</v>
      </c>
      <c r="AQ23" s="1164"/>
      <c r="AR23" s="1164"/>
      <c r="AS23" s="1164"/>
      <c r="AT23" s="1164"/>
      <c r="AU23" s="1170"/>
      <c r="AV23" s="1170"/>
      <c r="AW23" s="1170"/>
      <c r="AX23" s="1170"/>
      <c r="AY23" s="1171"/>
      <c r="AZ23" s="1160" t="s">
        <v>390</v>
      </c>
      <c r="BA23" s="1161"/>
      <c r="BB23" s="1161"/>
      <c r="BC23" s="1161"/>
      <c r="BD23" s="1162"/>
      <c r="BE23" s="251"/>
      <c r="BF23" s="251"/>
      <c r="BG23" s="251"/>
      <c r="BH23" s="251"/>
      <c r="BI23" s="251"/>
      <c r="BJ23" s="251"/>
      <c r="BK23" s="251"/>
      <c r="BL23" s="251"/>
      <c r="BM23" s="251"/>
      <c r="BN23" s="251"/>
      <c r="BO23" s="251"/>
      <c r="BP23" s="251"/>
      <c r="BQ23" s="260">
        <v>17</v>
      </c>
      <c r="BR23" s="261"/>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2"/>
    </row>
    <row r="24" spans="1:131" s="253"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0"/>
      <c r="BA24" s="250"/>
      <c r="BB24" s="250"/>
      <c r="BC24" s="250"/>
      <c r="BD24" s="250"/>
      <c r="BE24" s="251"/>
      <c r="BF24" s="251"/>
      <c r="BG24" s="251"/>
      <c r="BH24" s="251"/>
      <c r="BI24" s="251"/>
      <c r="BJ24" s="251"/>
      <c r="BK24" s="251"/>
      <c r="BL24" s="251"/>
      <c r="BM24" s="251"/>
      <c r="BN24" s="251"/>
      <c r="BO24" s="251"/>
      <c r="BP24" s="251"/>
      <c r="BQ24" s="260">
        <v>18</v>
      </c>
      <c r="BR24" s="261"/>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2"/>
    </row>
    <row r="25" spans="1:131" s="245"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0"/>
      <c r="BK25" s="250"/>
      <c r="BL25" s="250"/>
      <c r="BM25" s="250"/>
      <c r="BN25" s="250"/>
      <c r="BO25" s="263"/>
      <c r="BP25" s="263"/>
      <c r="BQ25" s="260">
        <v>19</v>
      </c>
      <c r="BR25" s="261"/>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4"/>
    </row>
    <row r="26" spans="1:131" s="245"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0"/>
      <c r="BK26" s="250"/>
      <c r="BL26" s="250"/>
      <c r="BM26" s="250"/>
      <c r="BN26" s="250"/>
      <c r="BO26" s="263"/>
      <c r="BP26" s="263"/>
      <c r="BQ26" s="260">
        <v>20</v>
      </c>
      <c r="BR26" s="261"/>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4"/>
    </row>
    <row r="27" spans="1:131" s="245"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0"/>
      <c r="BK27" s="250"/>
      <c r="BL27" s="250"/>
      <c r="BM27" s="250"/>
      <c r="BN27" s="250"/>
      <c r="BO27" s="263"/>
      <c r="BP27" s="263"/>
      <c r="BQ27" s="260">
        <v>21</v>
      </c>
      <c r="BR27" s="261"/>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4"/>
    </row>
    <row r="28" spans="1:131" s="245" customFormat="1" ht="26.25" customHeight="1" thickTop="1" x14ac:dyDescent="0.15">
      <c r="A28" s="264">
        <v>1</v>
      </c>
      <c r="B28" s="1145" t="s">
        <v>401</v>
      </c>
      <c r="C28" s="1146"/>
      <c r="D28" s="1146"/>
      <c r="E28" s="1146"/>
      <c r="F28" s="1146"/>
      <c r="G28" s="1146"/>
      <c r="H28" s="1146"/>
      <c r="I28" s="1146"/>
      <c r="J28" s="1146"/>
      <c r="K28" s="1146"/>
      <c r="L28" s="1146"/>
      <c r="M28" s="1146"/>
      <c r="N28" s="1146"/>
      <c r="O28" s="1146"/>
      <c r="P28" s="1147"/>
      <c r="Q28" s="1148">
        <v>7587</v>
      </c>
      <c r="R28" s="1149"/>
      <c r="S28" s="1149"/>
      <c r="T28" s="1149"/>
      <c r="U28" s="1149"/>
      <c r="V28" s="1149">
        <v>7288</v>
      </c>
      <c r="W28" s="1149"/>
      <c r="X28" s="1149"/>
      <c r="Y28" s="1149"/>
      <c r="Z28" s="1149"/>
      <c r="AA28" s="1149">
        <v>299</v>
      </c>
      <c r="AB28" s="1149"/>
      <c r="AC28" s="1149"/>
      <c r="AD28" s="1149"/>
      <c r="AE28" s="1150"/>
      <c r="AF28" s="1151">
        <v>299</v>
      </c>
      <c r="AG28" s="1149"/>
      <c r="AH28" s="1149"/>
      <c r="AI28" s="1149"/>
      <c r="AJ28" s="1152"/>
      <c r="AK28" s="1153">
        <v>617</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0"/>
      <c r="BK28" s="250"/>
      <c r="BL28" s="250"/>
      <c r="BM28" s="250"/>
      <c r="BN28" s="250"/>
      <c r="BO28" s="263"/>
      <c r="BP28" s="263"/>
      <c r="BQ28" s="260">
        <v>22</v>
      </c>
      <c r="BR28" s="261"/>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4"/>
    </row>
    <row r="29" spans="1:131" s="245" customFormat="1" ht="26.25" customHeight="1" x14ac:dyDescent="0.15">
      <c r="A29" s="264">
        <v>2</v>
      </c>
      <c r="B29" s="1132" t="s">
        <v>402</v>
      </c>
      <c r="C29" s="1133"/>
      <c r="D29" s="1133"/>
      <c r="E29" s="1133"/>
      <c r="F29" s="1133"/>
      <c r="G29" s="1133"/>
      <c r="H29" s="1133"/>
      <c r="I29" s="1133"/>
      <c r="J29" s="1133"/>
      <c r="K29" s="1133"/>
      <c r="L29" s="1133"/>
      <c r="M29" s="1133"/>
      <c r="N29" s="1133"/>
      <c r="O29" s="1133"/>
      <c r="P29" s="1134"/>
      <c r="Q29" s="1138">
        <v>125</v>
      </c>
      <c r="R29" s="1139"/>
      <c r="S29" s="1139"/>
      <c r="T29" s="1139"/>
      <c r="U29" s="1139"/>
      <c r="V29" s="1139">
        <v>124</v>
      </c>
      <c r="W29" s="1139"/>
      <c r="X29" s="1139"/>
      <c r="Y29" s="1139"/>
      <c r="Z29" s="1139"/>
      <c r="AA29" s="1139">
        <v>1</v>
      </c>
      <c r="AB29" s="1139"/>
      <c r="AC29" s="1139"/>
      <c r="AD29" s="1139"/>
      <c r="AE29" s="1140"/>
      <c r="AF29" s="1114">
        <v>1</v>
      </c>
      <c r="AG29" s="1115"/>
      <c r="AH29" s="1115"/>
      <c r="AI29" s="1115"/>
      <c r="AJ29" s="1116"/>
      <c r="AK29" s="1075">
        <v>10</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0"/>
      <c r="BK29" s="250"/>
      <c r="BL29" s="250"/>
      <c r="BM29" s="250"/>
      <c r="BN29" s="250"/>
      <c r="BO29" s="263"/>
      <c r="BP29" s="263"/>
      <c r="BQ29" s="260">
        <v>23</v>
      </c>
      <c r="BR29" s="261"/>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4"/>
    </row>
    <row r="30" spans="1:131" s="245" customFormat="1" ht="26.25" customHeight="1" x14ac:dyDescent="0.15">
      <c r="A30" s="264">
        <v>3</v>
      </c>
      <c r="B30" s="1132" t="s">
        <v>403</v>
      </c>
      <c r="C30" s="1133"/>
      <c r="D30" s="1133"/>
      <c r="E30" s="1133"/>
      <c r="F30" s="1133"/>
      <c r="G30" s="1133"/>
      <c r="H30" s="1133"/>
      <c r="I30" s="1133"/>
      <c r="J30" s="1133"/>
      <c r="K30" s="1133"/>
      <c r="L30" s="1133"/>
      <c r="M30" s="1133"/>
      <c r="N30" s="1133"/>
      <c r="O30" s="1133"/>
      <c r="P30" s="1134"/>
      <c r="Q30" s="1138">
        <v>11</v>
      </c>
      <c r="R30" s="1139"/>
      <c r="S30" s="1139"/>
      <c r="T30" s="1139"/>
      <c r="U30" s="1139"/>
      <c r="V30" s="1139">
        <v>353</v>
      </c>
      <c r="W30" s="1139"/>
      <c r="X30" s="1139"/>
      <c r="Y30" s="1139"/>
      <c r="Z30" s="1139"/>
      <c r="AA30" s="1139">
        <v>-341</v>
      </c>
      <c r="AB30" s="1139"/>
      <c r="AC30" s="1139"/>
      <c r="AD30" s="1139"/>
      <c r="AE30" s="1140"/>
      <c r="AF30" s="1114">
        <v>-341</v>
      </c>
      <c r="AG30" s="1115"/>
      <c r="AH30" s="1115"/>
      <c r="AI30" s="1115"/>
      <c r="AJ30" s="1116"/>
      <c r="AK30" s="1075" t="s">
        <v>590</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0"/>
      <c r="BK30" s="250"/>
      <c r="BL30" s="250"/>
      <c r="BM30" s="250"/>
      <c r="BN30" s="250"/>
      <c r="BO30" s="263"/>
      <c r="BP30" s="263"/>
      <c r="BQ30" s="260">
        <v>24</v>
      </c>
      <c r="BR30" s="261"/>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4"/>
    </row>
    <row r="31" spans="1:131" s="245" customFormat="1" ht="26.25" customHeight="1" x14ac:dyDescent="0.15">
      <c r="A31" s="264">
        <v>4</v>
      </c>
      <c r="B31" s="1132" t="s">
        <v>404</v>
      </c>
      <c r="C31" s="1133"/>
      <c r="D31" s="1133"/>
      <c r="E31" s="1133"/>
      <c r="F31" s="1133"/>
      <c r="G31" s="1133"/>
      <c r="H31" s="1133"/>
      <c r="I31" s="1133"/>
      <c r="J31" s="1133"/>
      <c r="K31" s="1133"/>
      <c r="L31" s="1133"/>
      <c r="M31" s="1133"/>
      <c r="N31" s="1133"/>
      <c r="O31" s="1133"/>
      <c r="P31" s="1134"/>
      <c r="Q31" s="1138">
        <v>6384</v>
      </c>
      <c r="R31" s="1139"/>
      <c r="S31" s="1139"/>
      <c r="T31" s="1139"/>
      <c r="U31" s="1139"/>
      <c r="V31" s="1139">
        <v>6336</v>
      </c>
      <c r="W31" s="1139"/>
      <c r="X31" s="1139"/>
      <c r="Y31" s="1139"/>
      <c r="Z31" s="1139"/>
      <c r="AA31" s="1139">
        <v>48</v>
      </c>
      <c r="AB31" s="1139"/>
      <c r="AC31" s="1139"/>
      <c r="AD31" s="1139"/>
      <c r="AE31" s="1140"/>
      <c r="AF31" s="1114">
        <v>48</v>
      </c>
      <c r="AG31" s="1115"/>
      <c r="AH31" s="1115"/>
      <c r="AI31" s="1115"/>
      <c r="AJ31" s="1116"/>
      <c r="AK31" s="1075">
        <v>996</v>
      </c>
      <c r="AL31" s="1066"/>
      <c r="AM31" s="1066"/>
      <c r="AN31" s="1066"/>
      <c r="AO31" s="1066"/>
      <c r="AP31" s="1066" t="s">
        <v>590</v>
      </c>
      <c r="AQ31" s="1066"/>
      <c r="AR31" s="1066"/>
      <c r="AS31" s="1066"/>
      <c r="AT31" s="1066"/>
      <c r="AU31" s="1066" t="s">
        <v>590</v>
      </c>
      <c r="AV31" s="1066"/>
      <c r="AW31" s="1066"/>
      <c r="AX31" s="1066"/>
      <c r="AY31" s="1066"/>
      <c r="AZ31" s="1137" t="s">
        <v>590</v>
      </c>
      <c r="BA31" s="1137"/>
      <c r="BB31" s="1137"/>
      <c r="BC31" s="1137"/>
      <c r="BD31" s="1137"/>
      <c r="BE31" s="1127"/>
      <c r="BF31" s="1127"/>
      <c r="BG31" s="1127"/>
      <c r="BH31" s="1127"/>
      <c r="BI31" s="1128"/>
      <c r="BJ31" s="250"/>
      <c r="BK31" s="250"/>
      <c r="BL31" s="250"/>
      <c r="BM31" s="250"/>
      <c r="BN31" s="250"/>
      <c r="BO31" s="263"/>
      <c r="BP31" s="263"/>
      <c r="BQ31" s="260">
        <v>25</v>
      </c>
      <c r="BR31" s="261"/>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4"/>
    </row>
    <row r="32" spans="1:131" s="245" customFormat="1" ht="26.25" customHeight="1" x14ac:dyDescent="0.15">
      <c r="A32" s="264">
        <v>5</v>
      </c>
      <c r="B32" s="1132" t="s">
        <v>405</v>
      </c>
      <c r="C32" s="1133"/>
      <c r="D32" s="1133"/>
      <c r="E32" s="1133"/>
      <c r="F32" s="1133"/>
      <c r="G32" s="1133"/>
      <c r="H32" s="1133"/>
      <c r="I32" s="1133"/>
      <c r="J32" s="1133"/>
      <c r="K32" s="1133"/>
      <c r="L32" s="1133"/>
      <c r="M32" s="1133"/>
      <c r="N32" s="1133"/>
      <c r="O32" s="1133"/>
      <c r="P32" s="1134"/>
      <c r="Q32" s="1138">
        <v>44</v>
      </c>
      <c r="R32" s="1139"/>
      <c r="S32" s="1139"/>
      <c r="T32" s="1139"/>
      <c r="U32" s="1139"/>
      <c r="V32" s="1139">
        <v>43</v>
      </c>
      <c r="W32" s="1139"/>
      <c r="X32" s="1139"/>
      <c r="Y32" s="1139"/>
      <c r="Z32" s="1139"/>
      <c r="AA32" s="1139">
        <v>1</v>
      </c>
      <c r="AB32" s="1139"/>
      <c r="AC32" s="1139"/>
      <c r="AD32" s="1139"/>
      <c r="AE32" s="1140"/>
      <c r="AF32" s="1114">
        <v>1</v>
      </c>
      <c r="AG32" s="1115"/>
      <c r="AH32" s="1115"/>
      <c r="AI32" s="1115"/>
      <c r="AJ32" s="1116"/>
      <c r="AK32" s="1075">
        <v>9</v>
      </c>
      <c r="AL32" s="1066"/>
      <c r="AM32" s="1066"/>
      <c r="AN32" s="1066"/>
      <c r="AO32" s="1066"/>
      <c r="AP32" s="1066" t="s">
        <v>590</v>
      </c>
      <c r="AQ32" s="1066"/>
      <c r="AR32" s="1066"/>
      <c r="AS32" s="1066"/>
      <c r="AT32" s="1066"/>
      <c r="AU32" s="1066" t="s">
        <v>590</v>
      </c>
      <c r="AV32" s="1066"/>
      <c r="AW32" s="1066"/>
      <c r="AX32" s="1066"/>
      <c r="AY32" s="1066"/>
      <c r="AZ32" s="1137" t="s">
        <v>590</v>
      </c>
      <c r="BA32" s="1137"/>
      <c r="BB32" s="1137"/>
      <c r="BC32" s="1137"/>
      <c r="BD32" s="1137"/>
      <c r="BE32" s="1127"/>
      <c r="BF32" s="1127"/>
      <c r="BG32" s="1127"/>
      <c r="BH32" s="1127"/>
      <c r="BI32" s="1128"/>
      <c r="BJ32" s="250"/>
      <c r="BK32" s="250"/>
      <c r="BL32" s="250"/>
      <c r="BM32" s="250"/>
      <c r="BN32" s="250"/>
      <c r="BO32" s="263"/>
      <c r="BP32" s="263"/>
      <c r="BQ32" s="260">
        <v>26</v>
      </c>
      <c r="BR32" s="261"/>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4"/>
    </row>
    <row r="33" spans="1:131" s="245" customFormat="1" ht="26.25" customHeight="1" x14ac:dyDescent="0.15">
      <c r="A33" s="264">
        <v>6</v>
      </c>
      <c r="B33" s="1132" t="s">
        <v>406</v>
      </c>
      <c r="C33" s="1133"/>
      <c r="D33" s="1133"/>
      <c r="E33" s="1133"/>
      <c r="F33" s="1133"/>
      <c r="G33" s="1133"/>
      <c r="H33" s="1133"/>
      <c r="I33" s="1133"/>
      <c r="J33" s="1133"/>
      <c r="K33" s="1133"/>
      <c r="L33" s="1133"/>
      <c r="M33" s="1133"/>
      <c r="N33" s="1133"/>
      <c r="O33" s="1133"/>
      <c r="P33" s="1134"/>
      <c r="Q33" s="1138">
        <v>931</v>
      </c>
      <c r="R33" s="1139"/>
      <c r="S33" s="1139"/>
      <c r="T33" s="1139"/>
      <c r="U33" s="1139"/>
      <c r="V33" s="1139">
        <v>929</v>
      </c>
      <c r="W33" s="1139"/>
      <c r="X33" s="1139"/>
      <c r="Y33" s="1139"/>
      <c r="Z33" s="1139"/>
      <c r="AA33" s="1139">
        <v>3</v>
      </c>
      <c r="AB33" s="1139"/>
      <c r="AC33" s="1139"/>
      <c r="AD33" s="1139"/>
      <c r="AE33" s="1140"/>
      <c r="AF33" s="1114">
        <v>3</v>
      </c>
      <c r="AG33" s="1115"/>
      <c r="AH33" s="1115"/>
      <c r="AI33" s="1115"/>
      <c r="AJ33" s="1116"/>
      <c r="AK33" s="1075">
        <v>241</v>
      </c>
      <c r="AL33" s="1066"/>
      <c r="AM33" s="1066"/>
      <c r="AN33" s="1066"/>
      <c r="AO33" s="1066"/>
      <c r="AP33" s="1066" t="s">
        <v>590</v>
      </c>
      <c r="AQ33" s="1066"/>
      <c r="AR33" s="1066"/>
      <c r="AS33" s="1066"/>
      <c r="AT33" s="1066"/>
      <c r="AU33" s="1066" t="s">
        <v>590</v>
      </c>
      <c r="AV33" s="1066"/>
      <c r="AW33" s="1066"/>
      <c r="AX33" s="1066"/>
      <c r="AY33" s="1066"/>
      <c r="AZ33" s="1137" t="s">
        <v>590</v>
      </c>
      <c r="BA33" s="1137"/>
      <c r="BB33" s="1137"/>
      <c r="BC33" s="1137"/>
      <c r="BD33" s="1137"/>
      <c r="BE33" s="1127"/>
      <c r="BF33" s="1127"/>
      <c r="BG33" s="1127"/>
      <c r="BH33" s="1127"/>
      <c r="BI33" s="1128"/>
      <c r="BJ33" s="250"/>
      <c r="BK33" s="250"/>
      <c r="BL33" s="250"/>
      <c r="BM33" s="250"/>
      <c r="BN33" s="250"/>
      <c r="BO33" s="263"/>
      <c r="BP33" s="263"/>
      <c r="BQ33" s="260">
        <v>27</v>
      </c>
      <c r="BR33" s="261"/>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4"/>
    </row>
    <row r="34" spans="1:131" s="245" customFormat="1" ht="26.25" customHeight="1" x14ac:dyDescent="0.15">
      <c r="A34" s="264">
        <v>7</v>
      </c>
      <c r="B34" s="1132" t="s">
        <v>407</v>
      </c>
      <c r="C34" s="1133"/>
      <c r="D34" s="1133"/>
      <c r="E34" s="1133"/>
      <c r="F34" s="1133"/>
      <c r="G34" s="1133"/>
      <c r="H34" s="1133"/>
      <c r="I34" s="1133"/>
      <c r="J34" s="1133"/>
      <c r="K34" s="1133"/>
      <c r="L34" s="1133"/>
      <c r="M34" s="1133"/>
      <c r="N34" s="1133"/>
      <c r="O34" s="1133"/>
      <c r="P34" s="1134"/>
      <c r="Q34" s="1138">
        <v>1749</v>
      </c>
      <c r="R34" s="1139"/>
      <c r="S34" s="1139"/>
      <c r="T34" s="1139"/>
      <c r="U34" s="1139"/>
      <c r="V34" s="1139">
        <v>1530</v>
      </c>
      <c r="W34" s="1139"/>
      <c r="X34" s="1139"/>
      <c r="Y34" s="1139"/>
      <c r="Z34" s="1139"/>
      <c r="AA34" s="1139">
        <v>219</v>
      </c>
      <c r="AB34" s="1139"/>
      <c r="AC34" s="1139"/>
      <c r="AD34" s="1139"/>
      <c r="AE34" s="1140"/>
      <c r="AF34" s="1114">
        <v>1197</v>
      </c>
      <c r="AG34" s="1115"/>
      <c r="AH34" s="1115"/>
      <c r="AI34" s="1115"/>
      <c r="AJ34" s="1116"/>
      <c r="AK34" s="1075">
        <v>3</v>
      </c>
      <c r="AL34" s="1066"/>
      <c r="AM34" s="1066"/>
      <c r="AN34" s="1066"/>
      <c r="AO34" s="1066"/>
      <c r="AP34" s="1066">
        <v>2041</v>
      </c>
      <c r="AQ34" s="1066"/>
      <c r="AR34" s="1066"/>
      <c r="AS34" s="1066"/>
      <c r="AT34" s="1066"/>
      <c r="AU34" s="1066" t="s">
        <v>590</v>
      </c>
      <c r="AV34" s="1066"/>
      <c r="AW34" s="1066"/>
      <c r="AX34" s="1066"/>
      <c r="AY34" s="1066"/>
      <c r="AZ34" s="1137" t="s">
        <v>590</v>
      </c>
      <c r="BA34" s="1137"/>
      <c r="BB34" s="1137"/>
      <c r="BC34" s="1137"/>
      <c r="BD34" s="1137"/>
      <c r="BE34" s="1127" t="s">
        <v>408</v>
      </c>
      <c r="BF34" s="1127"/>
      <c r="BG34" s="1127"/>
      <c r="BH34" s="1127"/>
      <c r="BI34" s="1128"/>
      <c r="BJ34" s="250"/>
      <c r="BK34" s="250"/>
      <c r="BL34" s="250"/>
      <c r="BM34" s="250"/>
      <c r="BN34" s="250"/>
      <c r="BO34" s="263"/>
      <c r="BP34" s="263"/>
      <c r="BQ34" s="260">
        <v>28</v>
      </c>
      <c r="BR34" s="261"/>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4"/>
    </row>
    <row r="35" spans="1:131" s="245" customFormat="1" ht="26.25" customHeight="1" x14ac:dyDescent="0.15">
      <c r="A35" s="264">
        <v>8</v>
      </c>
      <c r="B35" s="1132" t="s">
        <v>409</v>
      </c>
      <c r="C35" s="1133"/>
      <c r="D35" s="1133"/>
      <c r="E35" s="1133"/>
      <c r="F35" s="1133"/>
      <c r="G35" s="1133"/>
      <c r="H35" s="1133"/>
      <c r="I35" s="1133"/>
      <c r="J35" s="1133"/>
      <c r="K35" s="1133"/>
      <c r="L35" s="1133"/>
      <c r="M35" s="1133"/>
      <c r="N35" s="1133"/>
      <c r="O35" s="1133"/>
      <c r="P35" s="1134"/>
      <c r="Q35" s="1138">
        <v>8289</v>
      </c>
      <c r="R35" s="1139"/>
      <c r="S35" s="1139"/>
      <c r="T35" s="1139"/>
      <c r="U35" s="1139"/>
      <c r="V35" s="1139">
        <v>7984</v>
      </c>
      <c r="W35" s="1139"/>
      <c r="X35" s="1139"/>
      <c r="Y35" s="1139"/>
      <c r="Z35" s="1139"/>
      <c r="AA35" s="1139">
        <v>305</v>
      </c>
      <c r="AB35" s="1139"/>
      <c r="AC35" s="1139"/>
      <c r="AD35" s="1139"/>
      <c r="AE35" s="1140"/>
      <c r="AF35" s="1114">
        <v>507</v>
      </c>
      <c r="AG35" s="1115"/>
      <c r="AH35" s="1115"/>
      <c r="AI35" s="1115"/>
      <c r="AJ35" s="1116"/>
      <c r="AK35" s="1075">
        <v>598</v>
      </c>
      <c r="AL35" s="1066"/>
      <c r="AM35" s="1066"/>
      <c r="AN35" s="1066"/>
      <c r="AO35" s="1066"/>
      <c r="AP35" s="1066">
        <v>3223</v>
      </c>
      <c r="AQ35" s="1066"/>
      <c r="AR35" s="1066"/>
      <c r="AS35" s="1066"/>
      <c r="AT35" s="1066"/>
      <c r="AU35" s="1066">
        <v>1892</v>
      </c>
      <c r="AV35" s="1066"/>
      <c r="AW35" s="1066"/>
      <c r="AX35" s="1066"/>
      <c r="AY35" s="1066"/>
      <c r="AZ35" s="1137" t="s">
        <v>590</v>
      </c>
      <c r="BA35" s="1137"/>
      <c r="BB35" s="1137"/>
      <c r="BC35" s="1137"/>
      <c r="BD35" s="1137"/>
      <c r="BE35" s="1127" t="s">
        <v>410</v>
      </c>
      <c r="BF35" s="1127"/>
      <c r="BG35" s="1127"/>
      <c r="BH35" s="1127"/>
      <c r="BI35" s="1128"/>
      <c r="BJ35" s="250"/>
      <c r="BK35" s="250"/>
      <c r="BL35" s="250"/>
      <c r="BM35" s="250"/>
      <c r="BN35" s="250"/>
      <c r="BO35" s="263"/>
      <c r="BP35" s="263"/>
      <c r="BQ35" s="260">
        <v>29</v>
      </c>
      <c r="BR35" s="261"/>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4"/>
    </row>
    <row r="36" spans="1:131" s="245" customFormat="1" ht="26.25" customHeight="1" x14ac:dyDescent="0.15">
      <c r="A36" s="264">
        <v>9</v>
      </c>
      <c r="B36" s="1132" t="s">
        <v>411</v>
      </c>
      <c r="C36" s="1133"/>
      <c r="D36" s="1133"/>
      <c r="E36" s="1133"/>
      <c r="F36" s="1133"/>
      <c r="G36" s="1133"/>
      <c r="H36" s="1133"/>
      <c r="I36" s="1133"/>
      <c r="J36" s="1133"/>
      <c r="K36" s="1133"/>
      <c r="L36" s="1133"/>
      <c r="M36" s="1133"/>
      <c r="N36" s="1133"/>
      <c r="O36" s="1133"/>
      <c r="P36" s="1134"/>
      <c r="Q36" s="1138">
        <v>1350</v>
      </c>
      <c r="R36" s="1139"/>
      <c r="S36" s="1139"/>
      <c r="T36" s="1139"/>
      <c r="U36" s="1139"/>
      <c r="V36" s="1139">
        <v>1257</v>
      </c>
      <c r="W36" s="1139"/>
      <c r="X36" s="1139"/>
      <c r="Y36" s="1139"/>
      <c r="Z36" s="1139"/>
      <c r="AA36" s="1139">
        <v>93</v>
      </c>
      <c r="AB36" s="1139"/>
      <c r="AC36" s="1139"/>
      <c r="AD36" s="1139"/>
      <c r="AE36" s="1140"/>
      <c r="AF36" s="1114">
        <v>32</v>
      </c>
      <c r="AG36" s="1115"/>
      <c r="AH36" s="1115"/>
      <c r="AI36" s="1115"/>
      <c r="AJ36" s="1116"/>
      <c r="AK36" s="1075">
        <v>670</v>
      </c>
      <c r="AL36" s="1066"/>
      <c r="AM36" s="1066"/>
      <c r="AN36" s="1066"/>
      <c r="AO36" s="1066"/>
      <c r="AP36" s="1066">
        <v>15353</v>
      </c>
      <c r="AQ36" s="1066"/>
      <c r="AR36" s="1066"/>
      <c r="AS36" s="1066"/>
      <c r="AT36" s="1066"/>
      <c r="AU36" s="1066">
        <v>11454</v>
      </c>
      <c r="AV36" s="1066"/>
      <c r="AW36" s="1066"/>
      <c r="AX36" s="1066"/>
      <c r="AY36" s="1066"/>
      <c r="AZ36" s="1137" t="s">
        <v>590</v>
      </c>
      <c r="BA36" s="1137"/>
      <c r="BB36" s="1137"/>
      <c r="BC36" s="1137"/>
      <c r="BD36" s="1137"/>
      <c r="BE36" s="1127" t="s">
        <v>408</v>
      </c>
      <c r="BF36" s="1127"/>
      <c r="BG36" s="1127"/>
      <c r="BH36" s="1127"/>
      <c r="BI36" s="1128"/>
      <c r="BJ36" s="250"/>
      <c r="BK36" s="250"/>
      <c r="BL36" s="250"/>
      <c r="BM36" s="250"/>
      <c r="BN36" s="250"/>
      <c r="BO36" s="263"/>
      <c r="BP36" s="263"/>
      <c r="BQ36" s="260">
        <v>30</v>
      </c>
      <c r="BR36" s="261"/>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4"/>
    </row>
    <row r="37" spans="1:131" s="245" customFormat="1" ht="26.25" customHeight="1" x14ac:dyDescent="0.15">
      <c r="A37" s="264">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0"/>
      <c r="BK37" s="250"/>
      <c r="BL37" s="250"/>
      <c r="BM37" s="250"/>
      <c r="BN37" s="250"/>
      <c r="BO37" s="263"/>
      <c r="BP37" s="263"/>
      <c r="BQ37" s="260">
        <v>31</v>
      </c>
      <c r="BR37" s="261"/>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4"/>
    </row>
    <row r="38" spans="1:131" s="245" customFormat="1" ht="26.25" customHeight="1" x14ac:dyDescent="0.15">
      <c r="A38" s="264">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0"/>
      <c r="BK38" s="250"/>
      <c r="BL38" s="250"/>
      <c r="BM38" s="250"/>
      <c r="BN38" s="250"/>
      <c r="BO38" s="263"/>
      <c r="BP38" s="263"/>
      <c r="BQ38" s="260">
        <v>32</v>
      </c>
      <c r="BR38" s="261"/>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4"/>
    </row>
    <row r="39" spans="1:131" s="245" customFormat="1" ht="26.25" customHeight="1" x14ac:dyDescent="0.15">
      <c r="A39" s="264">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0"/>
      <c r="BK39" s="250"/>
      <c r="BL39" s="250"/>
      <c r="BM39" s="250"/>
      <c r="BN39" s="250"/>
      <c r="BO39" s="263"/>
      <c r="BP39" s="263"/>
      <c r="BQ39" s="260">
        <v>33</v>
      </c>
      <c r="BR39" s="261"/>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4"/>
    </row>
    <row r="40" spans="1:131" s="245" customFormat="1" ht="26.25" customHeight="1" x14ac:dyDescent="0.15">
      <c r="A40" s="259">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0"/>
      <c r="BK40" s="250"/>
      <c r="BL40" s="250"/>
      <c r="BM40" s="250"/>
      <c r="BN40" s="250"/>
      <c r="BO40" s="263"/>
      <c r="BP40" s="263"/>
      <c r="BQ40" s="260">
        <v>34</v>
      </c>
      <c r="BR40" s="261"/>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4"/>
    </row>
    <row r="41" spans="1:131" s="245" customFormat="1" ht="26.25" customHeight="1" x14ac:dyDescent="0.15">
      <c r="A41" s="259">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0"/>
      <c r="BK41" s="250"/>
      <c r="BL41" s="250"/>
      <c r="BM41" s="250"/>
      <c r="BN41" s="250"/>
      <c r="BO41" s="263"/>
      <c r="BP41" s="263"/>
      <c r="BQ41" s="260">
        <v>35</v>
      </c>
      <c r="BR41" s="261"/>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4"/>
    </row>
    <row r="42" spans="1:131" s="245" customFormat="1" ht="26.25" customHeight="1" x14ac:dyDescent="0.15">
      <c r="A42" s="259">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0"/>
      <c r="BK42" s="250"/>
      <c r="BL42" s="250"/>
      <c r="BM42" s="250"/>
      <c r="BN42" s="250"/>
      <c r="BO42" s="263"/>
      <c r="BP42" s="263"/>
      <c r="BQ42" s="260">
        <v>36</v>
      </c>
      <c r="BR42" s="261"/>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4"/>
    </row>
    <row r="43" spans="1:131" s="245" customFormat="1" ht="26.25" customHeight="1" x14ac:dyDescent="0.15">
      <c r="A43" s="259">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0"/>
      <c r="BK43" s="250"/>
      <c r="BL43" s="250"/>
      <c r="BM43" s="250"/>
      <c r="BN43" s="250"/>
      <c r="BO43" s="263"/>
      <c r="BP43" s="263"/>
      <c r="BQ43" s="260">
        <v>37</v>
      </c>
      <c r="BR43" s="261"/>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4"/>
    </row>
    <row r="44" spans="1:131" s="245" customFormat="1" ht="26.25" customHeight="1" x14ac:dyDescent="0.15">
      <c r="A44" s="259">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0"/>
      <c r="BK44" s="250"/>
      <c r="BL44" s="250"/>
      <c r="BM44" s="250"/>
      <c r="BN44" s="250"/>
      <c r="BO44" s="263"/>
      <c r="BP44" s="263"/>
      <c r="BQ44" s="260">
        <v>38</v>
      </c>
      <c r="BR44" s="261"/>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4"/>
    </row>
    <row r="45" spans="1:131" s="245" customFormat="1" ht="26.25" customHeight="1" x14ac:dyDescent="0.15">
      <c r="A45" s="259">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0"/>
      <c r="BK45" s="250"/>
      <c r="BL45" s="250"/>
      <c r="BM45" s="250"/>
      <c r="BN45" s="250"/>
      <c r="BO45" s="263"/>
      <c r="BP45" s="263"/>
      <c r="BQ45" s="260">
        <v>39</v>
      </c>
      <c r="BR45" s="261"/>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4"/>
    </row>
    <row r="46" spans="1:131" s="245" customFormat="1" ht="26.25" customHeight="1" x14ac:dyDescent="0.15">
      <c r="A46" s="259">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0"/>
      <c r="BK46" s="250"/>
      <c r="BL46" s="250"/>
      <c r="BM46" s="250"/>
      <c r="BN46" s="250"/>
      <c r="BO46" s="263"/>
      <c r="BP46" s="263"/>
      <c r="BQ46" s="260">
        <v>40</v>
      </c>
      <c r="BR46" s="261"/>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4"/>
    </row>
    <row r="47" spans="1:131" s="245" customFormat="1" ht="26.25" customHeight="1" x14ac:dyDescent="0.15">
      <c r="A47" s="259">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0"/>
      <c r="BK47" s="250"/>
      <c r="BL47" s="250"/>
      <c r="BM47" s="250"/>
      <c r="BN47" s="250"/>
      <c r="BO47" s="263"/>
      <c r="BP47" s="263"/>
      <c r="BQ47" s="260">
        <v>41</v>
      </c>
      <c r="BR47" s="261"/>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4"/>
    </row>
    <row r="48" spans="1:131" s="245" customFormat="1" ht="26.25" customHeight="1" x14ac:dyDescent="0.15">
      <c r="A48" s="259">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0"/>
      <c r="BK48" s="250"/>
      <c r="BL48" s="250"/>
      <c r="BM48" s="250"/>
      <c r="BN48" s="250"/>
      <c r="BO48" s="263"/>
      <c r="BP48" s="263"/>
      <c r="BQ48" s="260">
        <v>42</v>
      </c>
      <c r="BR48" s="261"/>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4"/>
    </row>
    <row r="49" spans="1:131" s="245" customFormat="1" ht="26.25" customHeight="1" x14ac:dyDescent="0.15">
      <c r="A49" s="259">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0"/>
      <c r="BK49" s="250"/>
      <c r="BL49" s="250"/>
      <c r="BM49" s="250"/>
      <c r="BN49" s="250"/>
      <c r="BO49" s="263"/>
      <c r="BP49" s="263"/>
      <c r="BQ49" s="260">
        <v>43</v>
      </c>
      <c r="BR49" s="261"/>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4"/>
    </row>
    <row r="50" spans="1:131" s="245" customFormat="1" ht="26.25" customHeight="1" x14ac:dyDescent="0.15">
      <c r="A50" s="259">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0"/>
      <c r="BK50" s="250"/>
      <c r="BL50" s="250"/>
      <c r="BM50" s="250"/>
      <c r="BN50" s="250"/>
      <c r="BO50" s="263"/>
      <c r="BP50" s="263"/>
      <c r="BQ50" s="260">
        <v>44</v>
      </c>
      <c r="BR50" s="261"/>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4"/>
    </row>
    <row r="51" spans="1:131" s="245" customFormat="1" ht="26.25" customHeight="1" x14ac:dyDescent="0.15">
      <c r="A51" s="259">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0"/>
      <c r="BK51" s="250"/>
      <c r="BL51" s="250"/>
      <c r="BM51" s="250"/>
      <c r="BN51" s="250"/>
      <c r="BO51" s="263"/>
      <c r="BP51" s="263"/>
      <c r="BQ51" s="260">
        <v>45</v>
      </c>
      <c r="BR51" s="261"/>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4"/>
    </row>
    <row r="52" spans="1:131" s="245" customFormat="1" ht="26.25" customHeight="1" x14ac:dyDescent="0.15">
      <c r="A52" s="259">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0"/>
      <c r="BK52" s="250"/>
      <c r="BL52" s="250"/>
      <c r="BM52" s="250"/>
      <c r="BN52" s="250"/>
      <c r="BO52" s="263"/>
      <c r="BP52" s="263"/>
      <c r="BQ52" s="260">
        <v>46</v>
      </c>
      <c r="BR52" s="261"/>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4"/>
    </row>
    <row r="53" spans="1:131" s="245" customFormat="1" ht="26.25" customHeight="1" x14ac:dyDescent="0.15">
      <c r="A53" s="259">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0"/>
      <c r="BK53" s="250"/>
      <c r="BL53" s="250"/>
      <c r="BM53" s="250"/>
      <c r="BN53" s="250"/>
      <c r="BO53" s="263"/>
      <c r="BP53" s="263"/>
      <c r="BQ53" s="260">
        <v>47</v>
      </c>
      <c r="BR53" s="261"/>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4"/>
    </row>
    <row r="54" spans="1:131" s="245" customFormat="1" ht="26.25" customHeight="1" x14ac:dyDescent="0.15">
      <c r="A54" s="259">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0"/>
      <c r="BK54" s="250"/>
      <c r="BL54" s="250"/>
      <c r="BM54" s="250"/>
      <c r="BN54" s="250"/>
      <c r="BO54" s="263"/>
      <c r="BP54" s="263"/>
      <c r="BQ54" s="260">
        <v>48</v>
      </c>
      <c r="BR54" s="261"/>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4"/>
    </row>
    <row r="55" spans="1:131" s="245" customFormat="1" ht="26.25" customHeight="1" x14ac:dyDescent="0.15">
      <c r="A55" s="259">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0"/>
      <c r="BK55" s="250"/>
      <c r="BL55" s="250"/>
      <c r="BM55" s="250"/>
      <c r="BN55" s="250"/>
      <c r="BO55" s="263"/>
      <c r="BP55" s="263"/>
      <c r="BQ55" s="260">
        <v>49</v>
      </c>
      <c r="BR55" s="261"/>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4"/>
    </row>
    <row r="56" spans="1:131" s="245" customFormat="1" ht="26.25" customHeight="1" x14ac:dyDescent="0.15">
      <c r="A56" s="259">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0"/>
      <c r="BK56" s="250"/>
      <c r="BL56" s="250"/>
      <c r="BM56" s="250"/>
      <c r="BN56" s="250"/>
      <c r="BO56" s="263"/>
      <c r="BP56" s="263"/>
      <c r="BQ56" s="260">
        <v>50</v>
      </c>
      <c r="BR56" s="261"/>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4"/>
    </row>
    <row r="57" spans="1:131" s="245" customFormat="1" ht="26.25" customHeight="1" x14ac:dyDescent="0.15">
      <c r="A57" s="259">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0"/>
      <c r="BK57" s="250"/>
      <c r="BL57" s="250"/>
      <c r="BM57" s="250"/>
      <c r="BN57" s="250"/>
      <c r="BO57" s="263"/>
      <c r="BP57" s="263"/>
      <c r="BQ57" s="260">
        <v>51</v>
      </c>
      <c r="BR57" s="261"/>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4"/>
    </row>
    <row r="58" spans="1:131" s="245" customFormat="1" ht="26.25" customHeight="1" x14ac:dyDescent="0.15">
      <c r="A58" s="259">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0"/>
      <c r="BK58" s="250"/>
      <c r="BL58" s="250"/>
      <c r="BM58" s="250"/>
      <c r="BN58" s="250"/>
      <c r="BO58" s="263"/>
      <c r="BP58" s="263"/>
      <c r="BQ58" s="260">
        <v>52</v>
      </c>
      <c r="BR58" s="261"/>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4"/>
    </row>
    <row r="59" spans="1:131" s="245" customFormat="1" ht="26.25" customHeight="1" x14ac:dyDescent="0.15">
      <c r="A59" s="259">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0"/>
      <c r="BK59" s="250"/>
      <c r="BL59" s="250"/>
      <c r="BM59" s="250"/>
      <c r="BN59" s="250"/>
      <c r="BO59" s="263"/>
      <c r="BP59" s="263"/>
      <c r="BQ59" s="260">
        <v>53</v>
      </c>
      <c r="BR59" s="261"/>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4"/>
    </row>
    <row r="60" spans="1:131" s="245" customFormat="1" ht="26.25" customHeight="1" x14ac:dyDescent="0.15">
      <c r="A60" s="259">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0"/>
      <c r="BK60" s="250"/>
      <c r="BL60" s="250"/>
      <c r="BM60" s="250"/>
      <c r="BN60" s="250"/>
      <c r="BO60" s="263"/>
      <c r="BP60" s="263"/>
      <c r="BQ60" s="260">
        <v>54</v>
      </c>
      <c r="BR60" s="261"/>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4"/>
    </row>
    <row r="61" spans="1:131" s="245" customFormat="1" ht="26.25" customHeight="1" thickBot="1" x14ac:dyDescent="0.2">
      <c r="A61" s="259">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0"/>
      <c r="BK61" s="250"/>
      <c r="BL61" s="250"/>
      <c r="BM61" s="250"/>
      <c r="BN61" s="250"/>
      <c r="BO61" s="263"/>
      <c r="BP61" s="263"/>
      <c r="BQ61" s="260">
        <v>55</v>
      </c>
      <c r="BR61" s="261"/>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4"/>
    </row>
    <row r="62" spans="1:131" s="245" customFormat="1" ht="26.25" customHeight="1" x14ac:dyDescent="0.15">
      <c r="A62" s="259">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3"/>
      <c r="BP62" s="263"/>
      <c r="BQ62" s="260">
        <v>56</v>
      </c>
      <c r="BR62" s="261"/>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4"/>
    </row>
    <row r="63" spans="1:131" s="245" customFormat="1" ht="26.25" customHeight="1" thickBot="1" x14ac:dyDescent="0.2">
      <c r="A63" s="262" t="s">
        <v>388</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1745</v>
      </c>
      <c r="AG63" s="1054"/>
      <c r="AH63" s="1054"/>
      <c r="AI63" s="1054"/>
      <c r="AJ63" s="1125"/>
      <c r="AK63" s="1126"/>
      <c r="AL63" s="1058"/>
      <c r="AM63" s="1058"/>
      <c r="AN63" s="1058"/>
      <c r="AO63" s="1058"/>
      <c r="AP63" s="1054">
        <v>20617</v>
      </c>
      <c r="AQ63" s="1054"/>
      <c r="AR63" s="1054"/>
      <c r="AS63" s="1054"/>
      <c r="AT63" s="1054"/>
      <c r="AU63" s="1054">
        <v>13346</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3"/>
      <c r="BP63" s="263"/>
      <c r="BQ63" s="260">
        <v>57</v>
      </c>
      <c r="BR63" s="261"/>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4"/>
    </row>
    <row r="66" spans="1:131" s="245"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397</v>
      </c>
      <c r="AL66" s="1091"/>
      <c r="AM66" s="1091"/>
      <c r="AN66" s="1091"/>
      <c r="AO66" s="1092"/>
      <c r="AP66" s="1096" t="s">
        <v>421</v>
      </c>
      <c r="AQ66" s="1097"/>
      <c r="AR66" s="1097"/>
      <c r="AS66" s="1097"/>
      <c r="AT66" s="1098"/>
      <c r="AU66" s="1096" t="s">
        <v>422</v>
      </c>
      <c r="AV66" s="1097"/>
      <c r="AW66" s="1097"/>
      <c r="AX66" s="1097"/>
      <c r="AY66" s="1098"/>
      <c r="AZ66" s="1096" t="s">
        <v>376</v>
      </c>
      <c r="BA66" s="1097"/>
      <c r="BB66" s="1097"/>
      <c r="BC66" s="1097"/>
      <c r="BD66" s="1112"/>
      <c r="BE66" s="263"/>
      <c r="BF66" s="263"/>
      <c r="BG66" s="263"/>
      <c r="BH66" s="263"/>
      <c r="BI66" s="263"/>
      <c r="BJ66" s="263"/>
      <c r="BK66" s="263"/>
      <c r="BL66" s="263"/>
      <c r="BM66" s="263"/>
      <c r="BN66" s="263"/>
      <c r="BO66" s="263"/>
      <c r="BP66" s="263"/>
      <c r="BQ66" s="260">
        <v>60</v>
      </c>
      <c r="BR66" s="265"/>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4"/>
    </row>
    <row r="67" spans="1:131" s="245"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3"/>
      <c r="BF67" s="263"/>
      <c r="BG67" s="263"/>
      <c r="BH67" s="263"/>
      <c r="BI67" s="263"/>
      <c r="BJ67" s="263"/>
      <c r="BK67" s="263"/>
      <c r="BL67" s="263"/>
      <c r="BM67" s="263"/>
      <c r="BN67" s="263"/>
      <c r="BO67" s="263"/>
      <c r="BP67" s="263"/>
      <c r="BQ67" s="260">
        <v>61</v>
      </c>
      <c r="BR67" s="265"/>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4"/>
    </row>
    <row r="68" spans="1:131" s="245" customFormat="1" ht="26.25" customHeight="1" thickTop="1" x14ac:dyDescent="0.15">
      <c r="A68" s="256">
        <v>1</v>
      </c>
      <c r="B68" s="1080" t="s">
        <v>592</v>
      </c>
      <c r="C68" s="1081"/>
      <c r="D68" s="1081"/>
      <c r="E68" s="1081"/>
      <c r="F68" s="1081"/>
      <c r="G68" s="1081"/>
      <c r="H68" s="1081"/>
      <c r="I68" s="1081"/>
      <c r="J68" s="1081"/>
      <c r="K68" s="1081"/>
      <c r="L68" s="1081"/>
      <c r="M68" s="1081"/>
      <c r="N68" s="1081"/>
      <c r="O68" s="1081"/>
      <c r="P68" s="1082"/>
      <c r="Q68" s="1083">
        <v>1768</v>
      </c>
      <c r="R68" s="1077"/>
      <c r="S68" s="1077"/>
      <c r="T68" s="1077"/>
      <c r="U68" s="1077"/>
      <c r="V68" s="1077">
        <v>1739</v>
      </c>
      <c r="W68" s="1077"/>
      <c r="X68" s="1077"/>
      <c r="Y68" s="1077"/>
      <c r="Z68" s="1077"/>
      <c r="AA68" s="1077">
        <v>29</v>
      </c>
      <c r="AB68" s="1077"/>
      <c r="AC68" s="1077"/>
      <c r="AD68" s="1077"/>
      <c r="AE68" s="1077"/>
      <c r="AF68" s="1077">
        <v>0</v>
      </c>
      <c r="AG68" s="1077"/>
      <c r="AH68" s="1077"/>
      <c r="AI68" s="1077"/>
      <c r="AJ68" s="1077"/>
      <c r="AK68" s="1077">
        <v>507</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3"/>
      <c r="BF68" s="263"/>
      <c r="BG68" s="263"/>
      <c r="BH68" s="263"/>
      <c r="BI68" s="263"/>
      <c r="BJ68" s="263"/>
      <c r="BK68" s="263"/>
      <c r="BL68" s="263"/>
      <c r="BM68" s="263"/>
      <c r="BN68" s="263"/>
      <c r="BO68" s="263"/>
      <c r="BP68" s="263"/>
      <c r="BQ68" s="260">
        <v>62</v>
      </c>
      <c r="BR68" s="265"/>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4"/>
    </row>
    <row r="69" spans="1:131" s="245" customFormat="1" ht="26.25" customHeight="1" x14ac:dyDescent="0.15">
      <c r="A69" s="259">
        <v>2</v>
      </c>
      <c r="B69" s="1069" t="s">
        <v>593</v>
      </c>
      <c r="C69" s="1070"/>
      <c r="D69" s="1070"/>
      <c r="E69" s="1070"/>
      <c r="F69" s="1070"/>
      <c r="G69" s="1070"/>
      <c r="H69" s="1070"/>
      <c r="I69" s="1070"/>
      <c r="J69" s="1070"/>
      <c r="K69" s="1070"/>
      <c r="L69" s="1070"/>
      <c r="M69" s="1070"/>
      <c r="N69" s="1070"/>
      <c r="O69" s="1070"/>
      <c r="P69" s="1071"/>
      <c r="Q69" s="1072">
        <v>1106</v>
      </c>
      <c r="R69" s="1066"/>
      <c r="S69" s="1066"/>
      <c r="T69" s="1066"/>
      <c r="U69" s="1066"/>
      <c r="V69" s="1066">
        <v>1085</v>
      </c>
      <c r="W69" s="1066"/>
      <c r="X69" s="1066"/>
      <c r="Y69" s="1066"/>
      <c r="Z69" s="1066"/>
      <c r="AA69" s="1066">
        <v>20</v>
      </c>
      <c r="AB69" s="1066"/>
      <c r="AC69" s="1066"/>
      <c r="AD69" s="1066"/>
      <c r="AE69" s="1066"/>
      <c r="AF69" s="1066">
        <v>20</v>
      </c>
      <c r="AG69" s="1066"/>
      <c r="AH69" s="1066"/>
      <c r="AI69" s="1066"/>
      <c r="AJ69" s="1066"/>
      <c r="AK69" s="1066">
        <v>1000</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3"/>
      <c r="BF69" s="263"/>
      <c r="BG69" s="263"/>
      <c r="BH69" s="263"/>
      <c r="BI69" s="263"/>
      <c r="BJ69" s="263"/>
      <c r="BK69" s="263"/>
      <c r="BL69" s="263"/>
      <c r="BM69" s="263"/>
      <c r="BN69" s="263"/>
      <c r="BO69" s="263"/>
      <c r="BP69" s="263"/>
      <c r="BQ69" s="260">
        <v>63</v>
      </c>
      <c r="BR69" s="265"/>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4"/>
    </row>
    <row r="70" spans="1:131" s="245" customFormat="1" ht="26.25" customHeight="1" x14ac:dyDescent="0.15">
      <c r="A70" s="259">
        <v>3</v>
      </c>
      <c r="B70" s="1069" t="s">
        <v>594</v>
      </c>
      <c r="C70" s="1070"/>
      <c r="D70" s="1070"/>
      <c r="E70" s="1070"/>
      <c r="F70" s="1070"/>
      <c r="G70" s="1070"/>
      <c r="H70" s="1070"/>
      <c r="I70" s="1070"/>
      <c r="J70" s="1070"/>
      <c r="K70" s="1070"/>
      <c r="L70" s="1070"/>
      <c r="M70" s="1070"/>
      <c r="N70" s="1070"/>
      <c r="O70" s="1070"/>
      <c r="P70" s="1071"/>
      <c r="Q70" s="1072">
        <v>149</v>
      </c>
      <c r="R70" s="1066"/>
      <c r="S70" s="1066"/>
      <c r="T70" s="1066"/>
      <c r="U70" s="1066"/>
      <c r="V70" s="1066">
        <v>145</v>
      </c>
      <c r="W70" s="1066"/>
      <c r="X70" s="1066"/>
      <c r="Y70" s="1066"/>
      <c r="Z70" s="1066"/>
      <c r="AA70" s="1066">
        <v>4</v>
      </c>
      <c r="AB70" s="1066"/>
      <c r="AC70" s="1066"/>
      <c r="AD70" s="1066"/>
      <c r="AE70" s="1066"/>
      <c r="AF70" s="1066">
        <v>4</v>
      </c>
      <c r="AG70" s="1066"/>
      <c r="AH70" s="1066"/>
      <c r="AI70" s="1066"/>
      <c r="AJ70" s="1066"/>
      <c r="AK70" s="1066">
        <v>0</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3"/>
      <c r="BF70" s="263"/>
      <c r="BG70" s="263"/>
      <c r="BH70" s="263"/>
      <c r="BI70" s="263"/>
      <c r="BJ70" s="263"/>
      <c r="BK70" s="263"/>
      <c r="BL70" s="263"/>
      <c r="BM70" s="263"/>
      <c r="BN70" s="263"/>
      <c r="BO70" s="263"/>
      <c r="BP70" s="263"/>
      <c r="BQ70" s="260">
        <v>64</v>
      </c>
      <c r="BR70" s="265"/>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4"/>
    </row>
    <row r="71" spans="1:131" s="245" customFormat="1" ht="26.25" customHeight="1" x14ac:dyDescent="0.15">
      <c r="A71" s="259">
        <v>4</v>
      </c>
      <c r="B71" s="1069" t="s">
        <v>595</v>
      </c>
      <c r="C71" s="1070"/>
      <c r="D71" s="1070"/>
      <c r="E71" s="1070"/>
      <c r="F71" s="1070"/>
      <c r="G71" s="1070"/>
      <c r="H71" s="1070"/>
      <c r="I71" s="1070"/>
      <c r="J71" s="1070"/>
      <c r="K71" s="1070"/>
      <c r="L71" s="1070"/>
      <c r="M71" s="1070"/>
      <c r="N71" s="1070"/>
      <c r="O71" s="1070"/>
      <c r="P71" s="1071"/>
      <c r="Q71" s="1072">
        <v>134</v>
      </c>
      <c r="R71" s="1066"/>
      <c r="S71" s="1066"/>
      <c r="T71" s="1066"/>
      <c r="U71" s="1066"/>
      <c r="V71" s="1066">
        <v>92</v>
      </c>
      <c r="W71" s="1066"/>
      <c r="X71" s="1066"/>
      <c r="Y71" s="1066"/>
      <c r="Z71" s="1066"/>
      <c r="AA71" s="1066">
        <v>42</v>
      </c>
      <c r="AB71" s="1066"/>
      <c r="AC71" s="1066"/>
      <c r="AD71" s="1066"/>
      <c r="AE71" s="1066"/>
      <c r="AF71" s="1066">
        <v>42</v>
      </c>
      <c r="AG71" s="1066"/>
      <c r="AH71" s="1066"/>
      <c r="AI71" s="1066"/>
      <c r="AJ71" s="1066"/>
      <c r="AK71" s="1066">
        <v>0</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3"/>
      <c r="BF71" s="263"/>
      <c r="BG71" s="263"/>
      <c r="BH71" s="263"/>
      <c r="BI71" s="263"/>
      <c r="BJ71" s="263"/>
      <c r="BK71" s="263"/>
      <c r="BL71" s="263"/>
      <c r="BM71" s="263"/>
      <c r="BN71" s="263"/>
      <c r="BO71" s="263"/>
      <c r="BP71" s="263"/>
      <c r="BQ71" s="260">
        <v>65</v>
      </c>
      <c r="BR71" s="265"/>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4"/>
    </row>
    <row r="72" spans="1:131" s="245" customFormat="1" ht="26.25" customHeight="1" x14ac:dyDescent="0.15">
      <c r="A72" s="259">
        <v>5</v>
      </c>
      <c r="B72" s="1069" t="s">
        <v>596</v>
      </c>
      <c r="C72" s="1070"/>
      <c r="D72" s="1070"/>
      <c r="E72" s="1070"/>
      <c r="F72" s="1070"/>
      <c r="G72" s="1070"/>
      <c r="H72" s="1070"/>
      <c r="I72" s="1070"/>
      <c r="J72" s="1070"/>
      <c r="K72" s="1070"/>
      <c r="L72" s="1070"/>
      <c r="M72" s="1070"/>
      <c r="N72" s="1070"/>
      <c r="O72" s="1070"/>
      <c r="P72" s="1071"/>
      <c r="Q72" s="1072">
        <v>15308</v>
      </c>
      <c r="R72" s="1066"/>
      <c r="S72" s="1066"/>
      <c r="T72" s="1066"/>
      <c r="U72" s="1066"/>
      <c r="V72" s="1066">
        <v>14789</v>
      </c>
      <c r="W72" s="1066"/>
      <c r="X72" s="1066"/>
      <c r="Y72" s="1066"/>
      <c r="Z72" s="1066"/>
      <c r="AA72" s="1066">
        <v>519</v>
      </c>
      <c r="AB72" s="1066"/>
      <c r="AC72" s="1066"/>
      <c r="AD72" s="1066"/>
      <c r="AE72" s="1066"/>
      <c r="AF72" s="1066">
        <v>515</v>
      </c>
      <c r="AG72" s="1066"/>
      <c r="AH72" s="1066"/>
      <c r="AI72" s="1066"/>
      <c r="AJ72" s="1066"/>
      <c r="AK72" s="1066">
        <v>1469</v>
      </c>
      <c r="AL72" s="1066"/>
      <c r="AM72" s="1066"/>
      <c r="AN72" s="1066"/>
      <c r="AO72" s="1066"/>
      <c r="AP72" s="1066">
        <v>2718</v>
      </c>
      <c r="AQ72" s="1066"/>
      <c r="AR72" s="1066"/>
      <c r="AS72" s="1066"/>
      <c r="AT72" s="1066"/>
      <c r="AU72" s="1066">
        <v>25</v>
      </c>
      <c r="AV72" s="1066"/>
      <c r="AW72" s="1066"/>
      <c r="AX72" s="1066"/>
      <c r="AY72" s="1066"/>
      <c r="AZ72" s="1067"/>
      <c r="BA72" s="1067"/>
      <c r="BB72" s="1067"/>
      <c r="BC72" s="1067"/>
      <c r="BD72" s="1068"/>
      <c r="BE72" s="263"/>
      <c r="BF72" s="263"/>
      <c r="BG72" s="263"/>
      <c r="BH72" s="263"/>
      <c r="BI72" s="263"/>
      <c r="BJ72" s="263"/>
      <c r="BK72" s="263"/>
      <c r="BL72" s="263"/>
      <c r="BM72" s="263"/>
      <c r="BN72" s="263"/>
      <c r="BO72" s="263"/>
      <c r="BP72" s="263"/>
      <c r="BQ72" s="260">
        <v>66</v>
      </c>
      <c r="BR72" s="265"/>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4"/>
    </row>
    <row r="73" spans="1:131" s="245" customFormat="1" ht="26.25" customHeight="1" x14ac:dyDescent="0.15">
      <c r="A73" s="259">
        <v>6</v>
      </c>
      <c r="B73" s="1069" t="s">
        <v>597</v>
      </c>
      <c r="C73" s="1070"/>
      <c r="D73" s="1070"/>
      <c r="E73" s="1070"/>
      <c r="F73" s="1070"/>
      <c r="G73" s="1070"/>
      <c r="H73" s="1070"/>
      <c r="I73" s="1070"/>
      <c r="J73" s="1070"/>
      <c r="K73" s="1070"/>
      <c r="L73" s="1070"/>
      <c r="M73" s="1070"/>
      <c r="N73" s="1070"/>
      <c r="O73" s="1070"/>
      <c r="P73" s="1071"/>
      <c r="Q73" s="1072">
        <v>541</v>
      </c>
      <c r="R73" s="1066"/>
      <c r="S73" s="1066"/>
      <c r="T73" s="1066"/>
      <c r="U73" s="1066"/>
      <c r="V73" s="1066">
        <v>517</v>
      </c>
      <c r="W73" s="1066"/>
      <c r="X73" s="1066"/>
      <c r="Y73" s="1066"/>
      <c r="Z73" s="1066"/>
      <c r="AA73" s="1066">
        <v>24</v>
      </c>
      <c r="AB73" s="1066"/>
      <c r="AC73" s="1066"/>
      <c r="AD73" s="1066"/>
      <c r="AE73" s="1066"/>
      <c r="AF73" s="1066">
        <v>24</v>
      </c>
      <c r="AG73" s="1066"/>
      <c r="AH73" s="1066"/>
      <c r="AI73" s="1066"/>
      <c r="AJ73" s="1066"/>
      <c r="AK73" s="1066">
        <v>197</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3"/>
      <c r="BF73" s="263"/>
      <c r="BG73" s="263"/>
      <c r="BH73" s="263"/>
      <c r="BI73" s="263"/>
      <c r="BJ73" s="263"/>
      <c r="BK73" s="263"/>
      <c r="BL73" s="263"/>
      <c r="BM73" s="263"/>
      <c r="BN73" s="263"/>
      <c r="BO73" s="263"/>
      <c r="BP73" s="263"/>
      <c r="BQ73" s="260">
        <v>67</v>
      </c>
      <c r="BR73" s="265"/>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4"/>
    </row>
    <row r="74" spans="1:131" s="245" customFormat="1" ht="26.25" customHeight="1" x14ac:dyDescent="0.15">
      <c r="A74" s="259">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3"/>
      <c r="BF74" s="263"/>
      <c r="BG74" s="263"/>
      <c r="BH74" s="263"/>
      <c r="BI74" s="263"/>
      <c r="BJ74" s="263"/>
      <c r="BK74" s="263"/>
      <c r="BL74" s="263"/>
      <c r="BM74" s="263"/>
      <c r="BN74" s="263"/>
      <c r="BO74" s="263"/>
      <c r="BP74" s="263"/>
      <c r="BQ74" s="260">
        <v>68</v>
      </c>
      <c r="BR74" s="265"/>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4"/>
    </row>
    <row r="75" spans="1:131" s="245" customFormat="1" ht="26.25" customHeight="1" x14ac:dyDescent="0.15">
      <c r="A75" s="259">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3"/>
      <c r="BF75" s="263"/>
      <c r="BG75" s="263"/>
      <c r="BH75" s="263"/>
      <c r="BI75" s="263"/>
      <c r="BJ75" s="263"/>
      <c r="BK75" s="263"/>
      <c r="BL75" s="263"/>
      <c r="BM75" s="263"/>
      <c r="BN75" s="263"/>
      <c r="BO75" s="263"/>
      <c r="BP75" s="263"/>
      <c r="BQ75" s="260">
        <v>69</v>
      </c>
      <c r="BR75" s="265"/>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4"/>
    </row>
    <row r="76" spans="1:131" s="245" customFormat="1" ht="26.25" customHeight="1" x14ac:dyDescent="0.15">
      <c r="A76" s="259">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3"/>
      <c r="BF76" s="263"/>
      <c r="BG76" s="263"/>
      <c r="BH76" s="263"/>
      <c r="BI76" s="263"/>
      <c r="BJ76" s="263"/>
      <c r="BK76" s="263"/>
      <c r="BL76" s="263"/>
      <c r="BM76" s="263"/>
      <c r="BN76" s="263"/>
      <c r="BO76" s="263"/>
      <c r="BP76" s="263"/>
      <c r="BQ76" s="260">
        <v>70</v>
      </c>
      <c r="BR76" s="265"/>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4"/>
    </row>
    <row r="77" spans="1:131" s="245" customFormat="1" ht="26.25" customHeight="1" x14ac:dyDescent="0.15">
      <c r="A77" s="259">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3"/>
      <c r="BF77" s="263"/>
      <c r="BG77" s="263"/>
      <c r="BH77" s="263"/>
      <c r="BI77" s="263"/>
      <c r="BJ77" s="263"/>
      <c r="BK77" s="263"/>
      <c r="BL77" s="263"/>
      <c r="BM77" s="263"/>
      <c r="BN77" s="263"/>
      <c r="BO77" s="263"/>
      <c r="BP77" s="263"/>
      <c r="BQ77" s="260">
        <v>71</v>
      </c>
      <c r="BR77" s="265"/>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4"/>
    </row>
    <row r="78" spans="1:131" s="245" customFormat="1" ht="26.25" customHeight="1" x14ac:dyDescent="0.15">
      <c r="A78" s="259">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3"/>
      <c r="BF78" s="263"/>
      <c r="BG78" s="263"/>
      <c r="BH78" s="263"/>
      <c r="BI78" s="263"/>
      <c r="BJ78" s="266"/>
      <c r="BK78" s="266"/>
      <c r="BL78" s="266"/>
      <c r="BM78" s="266"/>
      <c r="BN78" s="266"/>
      <c r="BO78" s="263"/>
      <c r="BP78" s="263"/>
      <c r="BQ78" s="260">
        <v>72</v>
      </c>
      <c r="BR78" s="265"/>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4"/>
    </row>
    <row r="79" spans="1:131" s="245" customFormat="1" ht="26.25" customHeight="1" x14ac:dyDescent="0.15">
      <c r="A79" s="259">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3"/>
      <c r="BF79" s="263"/>
      <c r="BG79" s="263"/>
      <c r="BH79" s="263"/>
      <c r="BI79" s="263"/>
      <c r="BJ79" s="266"/>
      <c r="BK79" s="266"/>
      <c r="BL79" s="266"/>
      <c r="BM79" s="266"/>
      <c r="BN79" s="266"/>
      <c r="BO79" s="263"/>
      <c r="BP79" s="263"/>
      <c r="BQ79" s="260">
        <v>73</v>
      </c>
      <c r="BR79" s="265"/>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4"/>
    </row>
    <row r="80" spans="1:131" s="245" customFormat="1" ht="26.25" customHeight="1" x14ac:dyDescent="0.15">
      <c r="A80" s="259">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3"/>
      <c r="BF80" s="263"/>
      <c r="BG80" s="263"/>
      <c r="BH80" s="263"/>
      <c r="BI80" s="263"/>
      <c r="BJ80" s="263"/>
      <c r="BK80" s="263"/>
      <c r="BL80" s="263"/>
      <c r="BM80" s="263"/>
      <c r="BN80" s="263"/>
      <c r="BO80" s="263"/>
      <c r="BP80" s="263"/>
      <c r="BQ80" s="260">
        <v>74</v>
      </c>
      <c r="BR80" s="265"/>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4"/>
    </row>
    <row r="81" spans="1:131" s="245" customFormat="1" ht="26.25" customHeight="1" x14ac:dyDescent="0.15">
      <c r="A81" s="259">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3"/>
      <c r="BF81" s="263"/>
      <c r="BG81" s="263"/>
      <c r="BH81" s="263"/>
      <c r="BI81" s="263"/>
      <c r="BJ81" s="263"/>
      <c r="BK81" s="263"/>
      <c r="BL81" s="263"/>
      <c r="BM81" s="263"/>
      <c r="BN81" s="263"/>
      <c r="BO81" s="263"/>
      <c r="BP81" s="263"/>
      <c r="BQ81" s="260">
        <v>75</v>
      </c>
      <c r="BR81" s="265"/>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4"/>
    </row>
    <row r="82" spans="1:131" s="245" customFormat="1" ht="26.25" customHeight="1" x14ac:dyDescent="0.15">
      <c r="A82" s="259">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3"/>
      <c r="BF82" s="263"/>
      <c r="BG82" s="263"/>
      <c r="BH82" s="263"/>
      <c r="BI82" s="263"/>
      <c r="BJ82" s="263"/>
      <c r="BK82" s="263"/>
      <c r="BL82" s="263"/>
      <c r="BM82" s="263"/>
      <c r="BN82" s="263"/>
      <c r="BO82" s="263"/>
      <c r="BP82" s="263"/>
      <c r="BQ82" s="260">
        <v>76</v>
      </c>
      <c r="BR82" s="265"/>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4"/>
    </row>
    <row r="83" spans="1:131" s="245" customFormat="1" ht="26.25" customHeight="1" x14ac:dyDescent="0.15">
      <c r="A83" s="259">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3"/>
      <c r="BF83" s="263"/>
      <c r="BG83" s="263"/>
      <c r="BH83" s="263"/>
      <c r="BI83" s="263"/>
      <c r="BJ83" s="263"/>
      <c r="BK83" s="263"/>
      <c r="BL83" s="263"/>
      <c r="BM83" s="263"/>
      <c r="BN83" s="263"/>
      <c r="BO83" s="263"/>
      <c r="BP83" s="263"/>
      <c r="BQ83" s="260">
        <v>77</v>
      </c>
      <c r="BR83" s="265"/>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4"/>
    </row>
    <row r="84" spans="1:131" s="245" customFormat="1" ht="26.25" customHeight="1" x14ac:dyDescent="0.15">
      <c r="A84" s="259">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3"/>
      <c r="BF84" s="263"/>
      <c r="BG84" s="263"/>
      <c r="BH84" s="263"/>
      <c r="BI84" s="263"/>
      <c r="BJ84" s="263"/>
      <c r="BK84" s="263"/>
      <c r="BL84" s="263"/>
      <c r="BM84" s="263"/>
      <c r="BN84" s="263"/>
      <c r="BO84" s="263"/>
      <c r="BP84" s="263"/>
      <c r="BQ84" s="260">
        <v>78</v>
      </c>
      <c r="BR84" s="265"/>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4"/>
    </row>
    <row r="85" spans="1:131" s="245" customFormat="1" ht="26.25" customHeight="1" x14ac:dyDescent="0.15">
      <c r="A85" s="259">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3"/>
      <c r="BF85" s="263"/>
      <c r="BG85" s="263"/>
      <c r="BH85" s="263"/>
      <c r="BI85" s="263"/>
      <c r="BJ85" s="263"/>
      <c r="BK85" s="263"/>
      <c r="BL85" s="263"/>
      <c r="BM85" s="263"/>
      <c r="BN85" s="263"/>
      <c r="BO85" s="263"/>
      <c r="BP85" s="263"/>
      <c r="BQ85" s="260">
        <v>79</v>
      </c>
      <c r="BR85" s="265"/>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4"/>
    </row>
    <row r="86" spans="1:131" s="245" customFormat="1" ht="26.25" customHeight="1" x14ac:dyDescent="0.15">
      <c r="A86" s="259">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3"/>
      <c r="BF86" s="263"/>
      <c r="BG86" s="263"/>
      <c r="BH86" s="263"/>
      <c r="BI86" s="263"/>
      <c r="BJ86" s="263"/>
      <c r="BK86" s="263"/>
      <c r="BL86" s="263"/>
      <c r="BM86" s="263"/>
      <c r="BN86" s="263"/>
      <c r="BO86" s="263"/>
      <c r="BP86" s="263"/>
      <c r="BQ86" s="260">
        <v>80</v>
      </c>
      <c r="BR86" s="265"/>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4"/>
    </row>
    <row r="87" spans="1:131" s="245" customFormat="1" ht="26.25" customHeight="1" x14ac:dyDescent="0.15">
      <c r="A87" s="267">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3"/>
      <c r="BF87" s="263"/>
      <c r="BG87" s="263"/>
      <c r="BH87" s="263"/>
      <c r="BI87" s="263"/>
      <c r="BJ87" s="263"/>
      <c r="BK87" s="263"/>
      <c r="BL87" s="263"/>
      <c r="BM87" s="263"/>
      <c r="BN87" s="263"/>
      <c r="BO87" s="263"/>
      <c r="BP87" s="263"/>
      <c r="BQ87" s="260">
        <v>81</v>
      </c>
      <c r="BR87" s="265"/>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4"/>
    </row>
    <row r="88" spans="1:131" s="245" customFormat="1" ht="26.25" customHeight="1" thickBot="1" x14ac:dyDescent="0.2">
      <c r="A88" s="262" t="s">
        <v>388</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605</v>
      </c>
      <c r="AG88" s="1054"/>
      <c r="AH88" s="1054"/>
      <c r="AI88" s="1054"/>
      <c r="AJ88" s="1054"/>
      <c r="AK88" s="1058"/>
      <c r="AL88" s="1058"/>
      <c r="AM88" s="1058"/>
      <c r="AN88" s="1058"/>
      <c r="AO88" s="1058"/>
      <c r="AP88" s="1054">
        <v>2718</v>
      </c>
      <c r="AQ88" s="1054"/>
      <c r="AR88" s="1054"/>
      <c r="AS88" s="1054"/>
      <c r="AT88" s="1054"/>
      <c r="AU88" s="1054">
        <v>25</v>
      </c>
      <c r="AV88" s="1054"/>
      <c r="AW88" s="1054"/>
      <c r="AX88" s="1054"/>
      <c r="AY88" s="1054"/>
      <c r="AZ88" s="1055"/>
      <c r="BA88" s="1055"/>
      <c r="BB88" s="1055"/>
      <c r="BC88" s="1055"/>
      <c r="BD88" s="1056"/>
      <c r="BE88" s="263"/>
      <c r="BF88" s="263"/>
      <c r="BG88" s="263"/>
      <c r="BH88" s="263"/>
      <c r="BI88" s="263"/>
      <c r="BJ88" s="263"/>
      <c r="BK88" s="263"/>
      <c r="BL88" s="263"/>
      <c r="BM88" s="263"/>
      <c r="BN88" s="263"/>
      <c r="BO88" s="263"/>
      <c r="BP88" s="263"/>
      <c r="BQ88" s="260">
        <v>82</v>
      </c>
      <c r="BR88" s="265"/>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0</v>
      </c>
      <c r="CX102" s="1046"/>
      <c r="CY102" s="1046"/>
      <c r="CZ102" s="1046"/>
      <c r="DA102" s="1047"/>
      <c r="DB102" s="1045">
        <v>0</v>
      </c>
      <c r="DC102" s="1046"/>
      <c r="DD102" s="1046"/>
      <c r="DE102" s="1046"/>
      <c r="DF102" s="1047"/>
      <c r="DG102" s="1045">
        <v>540</v>
      </c>
      <c r="DH102" s="1046"/>
      <c r="DI102" s="1046"/>
      <c r="DJ102" s="1046"/>
      <c r="DK102" s="1047"/>
      <c r="DL102" s="1045">
        <v>0</v>
      </c>
      <c r="DM102" s="1046"/>
      <c r="DN102" s="1046"/>
      <c r="DO102" s="1046"/>
      <c r="DP102" s="1047"/>
      <c r="DQ102" s="1045">
        <v>469</v>
      </c>
      <c r="DR102" s="1046"/>
      <c r="DS102" s="1046"/>
      <c r="DT102" s="1046"/>
      <c r="DU102" s="1047"/>
      <c r="DV102" s="1028"/>
      <c r="DW102" s="1029"/>
      <c r="DX102" s="1029"/>
      <c r="DY102" s="1029"/>
      <c r="DZ102" s="103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4"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304</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304</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304</v>
      </c>
      <c r="DR109" s="989"/>
      <c r="DS109" s="989"/>
      <c r="DT109" s="989"/>
      <c r="DU109" s="990"/>
      <c r="DV109" s="991" t="s">
        <v>434</v>
      </c>
      <c r="DW109" s="989"/>
      <c r="DX109" s="989"/>
      <c r="DY109" s="989"/>
      <c r="DZ109" s="1020"/>
    </row>
    <row r="110" spans="1:131" s="244"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2305905</v>
      </c>
      <c r="AB110" s="982"/>
      <c r="AC110" s="982"/>
      <c r="AD110" s="982"/>
      <c r="AE110" s="983"/>
      <c r="AF110" s="984">
        <v>2284854</v>
      </c>
      <c r="AG110" s="982"/>
      <c r="AH110" s="982"/>
      <c r="AI110" s="982"/>
      <c r="AJ110" s="983"/>
      <c r="AK110" s="984">
        <v>2125632</v>
      </c>
      <c r="AL110" s="982"/>
      <c r="AM110" s="982"/>
      <c r="AN110" s="982"/>
      <c r="AO110" s="983"/>
      <c r="AP110" s="985">
        <v>16</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20904342</v>
      </c>
      <c r="BR110" s="929"/>
      <c r="BS110" s="929"/>
      <c r="BT110" s="929"/>
      <c r="BU110" s="929"/>
      <c r="BV110" s="929">
        <v>22093089</v>
      </c>
      <c r="BW110" s="929"/>
      <c r="BX110" s="929"/>
      <c r="BY110" s="929"/>
      <c r="BZ110" s="929"/>
      <c r="CA110" s="929">
        <v>22127505</v>
      </c>
      <c r="CB110" s="929"/>
      <c r="CC110" s="929"/>
      <c r="CD110" s="929"/>
      <c r="CE110" s="929"/>
      <c r="CF110" s="953">
        <v>166.4</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440</v>
      </c>
      <c r="DR110" s="929"/>
      <c r="DS110" s="929"/>
      <c r="DT110" s="929"/>
      <c r="DU110" s="929"/>
      <c r="DV110" s="930" t="s">
        <v>440</v>
      </c>
      <c r="DW110" s="930"/>
      <c r="DX110" s="930"/>
      <c r="DY110" s="930"/>
      <c r="DZ110" s="931"/>
    </row>
    <row r="111" spans="1:131" s="244"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444</v>
      </c>
      <c r="BW111" s="901"/>
      <c r="BX111" s="901"/>
      <c r="BY111" s="901"/>
      <c r="BZ111" s="901"/>
      <c r="CA111" s="901" t="s">
        <v>445</v>
      </c>
      <c r="CB111" s="901"/>
      <c r="CC111" s="901"/>
      <c r="CD111" s="901"/>
      <c r="CE111" s="901"/>
      <c r="CF111" s="962" t="s">
        <v>445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443</v>
      </c>
      <c r="DM111" s="901"/>
      <c r="DN111" s="901"/>
      <c r="DO111" s="901"/>
      <c r="DP111" s="901"/>
      <c r="DQ111" s="901" t="s">
        <v>444</v>
      </c>
      <c r="DR111" s="901"/>
      <c r="DS111" s="901"/>
      <c r="DT111" s="901"/>
      <c r="DU111" s="901"/>
      <c r="DV111" s="878" t="s">
        <v>445</v>
      </c>
      <c r="DW111" s="878"/>
      <c r="DX111" s="878"/>
      <c r="DY111" s="878"/>
      <c r="DZ111" s="879"/>
    </row>
    <row r="112" spans="1:131" s="244"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443</v>
      </c>
      <c r="AG112" s="864"/>
      <c r="AH112" s="864"/>
      <c r="AI112" s="864"/>
      <c r="AJ112" s="865"/>
      <c r="AK112" s="866" t="s">
        <v>445</v>
      </c>
      <c r="AL112" s="864"/>
      <c r="AM112" s="864"/>
      <c r="AN112" s="864"/>
      <c r="AO112" s="865"/>
      <c r="AP112" s="911" t="s">
        <v>445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13266170</v>
      </c>
      <c r="BR112" s="901"/>
      <c r="BS112" s="901"/>
      <c r="BT112" s="901"/>
      <c r="BU112" s="901"/>
      <c r="BV112" s="901">
        <v>13752287</v>
      </c>
      <c r="BW112" s="901"/>
      <c r="BX112" s="901"/>
      <c r="BY112" s="901"/>
      <c r="BZ112" s="901"/>
      <c r="CA112" s="901">
        <v>13345800</v>
      </c>
      <c r="CB112" s="901"/>
      <c r="CC112" s="901"/>
      <c r="CD112" s="901"/>
      <c r="CE112" s="901"/>
      <c r="CF112" s="962">
        <v>100.3</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443</v>
      </c>
      <c r="DM112" s="901"/>
      <c r="DN112" s="901"/>
      <c r="DO112" s="901"/>
      <c r="DP112" s="901"/>
      <c r="DQ112" s="901" t="s">
        <v>445</v>
      </c>
      <c r="DR112" s="901"/>
      <c r="DS112" s="901"/>
      <c r="DT112" s="901"/>
      <c r="DU112" s="901"/>
      <c r="DV112" s="878" t="s">
        <v>444</v>
      </c>
      <c r="DW112" s="878"/>
      <c r="DX112" s="878"/>
      <c r="DY112" s="878"/>
      <c r="DZ112" s="879"/>
    </row>
    <row r="113" spans="1:130" s="244"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1039877</v>
      </c>
      <c r="AB113" s="1010"/>
      <c r="AC113" s="1010"/>
      <c r="AD113" s="1010"/>
      <c r="AE113" s="1011"/>
      <c r="AF113" s="1012">
        <v>1071589</v>
      </c>
      <c r="AG113" s="1010"/>
      <c r="AH113" s="1010"/>
      <c r="AI113" s="1010"/>
      <c r="AJ113" s="1011"/>
      <c r="AK113" s="1012">
        <v>1033430</v>
      </c>
      <c r="AL113" s="1010"/>
      <c r="AM113" s="1010"/>
      <c r="AN113" s="1010"/>
      <c r="AO113" s="1011"/>
      <c r="AP113" s="1013">
        <v>7.8</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287045</v>
      </c>
      <c r="BR113" s="901"/>
      <c r="BS113" s="901"/>
      <c r="BT113" s="901"/>
      <c r="BU113" s="901"/>
      <c r="BV113" s="901">
        <v>255318</v>
      </c>
      <c r="BW113" s="901"/>
      <c r="BX113" s="901"/>
      <c r="BY113" s="901"/>
      <c r="BZ113" s="901"/>
      <c r="CA113" s="901">
        <v>242712</v>
      </c>
      <c r="CB113" s="901"/>
      <c r="CC113" s="901"/>
      <c r="CD113" s="901"/>
      <c r="CE113" s="901"/>
      <c r="CF113" s="962">
        <v>1.8</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449</v>
      </c>
      <c r="DM113" s="864"/>
      <c r="DN113" s="864"/>
      <c r="DO113" s="864"/>
      <c r="DP113" s="865"/>
      <c r="DQ113" s="866" t="s">
        <v>445</v>
      </c>
      <c r="DR113" s="864"/>
      <c r="DS113" s="864"/>
      <c r="DT113" s="864"/>
      <c r="DU113" s="865"/>
      <c r="DV113" s="911" t="s">
        <v>449</v>
      </c>
      <c r="DW113" s="912"/>
      <c r="DX113" s="912"/>
      <c r="DY113" s="912"/>
      <c r="DZ113" s="913"/>
    </row>
    <row r="114" spans="1:130" s="244"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64247</v>
      </c>
      <c r="AB114" s="864"/>
      <c r="AC114" s="864"/>
      <c r="AD114" s="864"/>
      <c r="AE114" s="865"/>
      <c r="AF114" s="866">
        <v>56218</v>
      </c>
      <c r="AG114" s="864"/>
      <c r="AH114" s="864"/>
      <c r="AI114" s="864"/>
      <c r="AJ114" s="865"/>
      <c r="AK114" s="866">
        <v>61719</v>
      </c>
      <c r="AL114" s="864"/>
      <c r="AM114" s="864"/>
      <c r="AN114" s="864"/>
      <c r="AO114" s="865"/>
      <c r="AP114" s="911">
        <v>0.5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3467387</v>
      </c>
      <c r="BR114" s="901"/>
      <c r="BS114" s="901"/>
      <c r="BT114" s="901"/>
      <c r="BU114" s="901"/>
      <c r="BV114" s="901">
        <v>3449681</v>
      </c>
      <c r="BW114" s="901"/>
      <c r="BX114" s="901"/>
      <c r="BY114" s="901"/>
      <c r="BZ114" s="901"/>
      <c r="CA114" s="901">
        <v>3427153</v>
      </c>
      <c r="CB114" s="901"/>
      <c r="CC114" s="901"/>
      <c r="CD114" s="901"/>
      <c r="CE114" s="901"/>
      <c r="CF114" s="962">
        <v>25.8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445</v>
      </c>
      <c r="DM114" s="864"/>
      <c r="DN114" s="864"/>
      <c r="DO114" s="864"/>
      <c r="DP114" s="865"/>
      <c r="DQ114" s="866" t="s">
        <v>444</v>
      </c>
      <c r="DR114" s="864"/>
      <c r="DS114" s="864"/>
      <c r="DT114" s="864"/>
      <c r="DU114" s="865"/>
      <c r="DV114" s="911" t="s">
        <v>445</v>
      </c>
      <c r="DW114" s="912"/>
      <c r="DX114" s="912"/>
      <c r="DY114" s="912"/>
      <c r="DZ114" s="913"/>
    </row>
    <row r="115" spans="1:130" s="244"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449</v>
      </c>
      <c r="AB115" s="1010"/>
      <c r="AC115" s="1010"/>
      <c r="AD115" s="1010"/>
      <c r="AE115" s="1011"/>
      <c r="AF115" s="1012" t="s">
        <v>445</v>
      </c>
      <c r="AG115" s="1010"/>
      <c r="AH115" s="1010"/>
      <c r="AI115" s="1010"/>
      <c r="AJ115" s="1011"/>
      <c r="AK115" s="1012" t="s">
        <v>449</v>
      </c>
      <c r="AL115" s="1010"/>
      <c r="AM115" s="1010"/>
      <c r="AN115" s="1010"/>
      <c r="AO115" s="1011"/>
      <c r="AP115" s="1013" t="s">
        <v>443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762637</v>
      </c>
      <c r="BR115" s="901"/>
      <c r="BS115" s="901"/>
      <c r="BT115" s="901"/>
      <c r="BU115" s="901"/>
      <c r="BV115" s="901">
        <v>551954</v>
      </c>
      <c r="BW115" s="901"/>
      <c r="BX115" s="901"/>
      <c r="BY115" s="901"/>
      <c r="BZ115" s="901"/>
      <c r="CA115" s="901">
        <v>468804</v>
      </c>
      <c r="CB115" s="901"/>
      <c r="CC115" s="901"/>
      <c r="CD115" s="901"/>
      <c r="CE115" s="901"/>
      <c r="CF115" s="962">
        <v>3.5</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445</v>
      </c>
      <c r="DM115" s="864"/>
      <c r="DN115" s="864"/>
      <c r="DO115" s="864"/>
      <c r="DP115" s="865"/>
      <c r="DQ115" s="866" t="s">
        <v>445</v>
      </c>
      <c r="DR115" s="864"/>
      <c r="DS115" s="864"/>
      <c r="DT115" s="864"/>
      <c r="DU115" s="865"/>
      <c r="DV115" s="911" t="s">
        <v>449</v>
      </c>
      <c r="DW115" s="912"/>
      <c r="DX115" s="912"/>
      <c r="DY115" s="912"/>
      <c r="DZ115" s="913"/>
    </row>
    <row r="116" spans="1:130" s="244"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127</v>
      </c>
      <c r="AB116" s="864"/>
      <c r="AC116" s="864"/>
      <c r="AD116" s="864"/>
      <c r="AE116" s="865"/>
      <c r="AF116" s="866">
        <v>142</v>
      </c>
      <c r="AG116" s="864"/>
      <c r="AH116" s="864"/>
      <c r="AI116" s="864"/>
      <c r="AJ116" s="865"/>
      <c r="AK116" s="866">
        <v>150</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444</v>
      </c>
      <c r="BW116" s="901"/>
      <c r="BX116" s="901"/>
      <c r="BY116" s="901"/>
      <c r="BZ116" s="901"/>
      <c r="CA116" s="901" t="s">
        <v>449</v>
      </c>
      <c r="CB116" s="901"/>
      <c r="CC116" s="901"/>
      <c r="CD116" s="901"/>
      <c r="CE116" s="901"/>
      <c r="CF116" s="962" t="s">
        <v>445</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445</v>
      </c>
      <c r="DM116" s="864"/>
      <c r="DN116" s="864"/>
      <c r="DO116" s="864"/>
      <c r="DP116" s="865"/>
      <c r="DQ116" s="866" t="s">
        <v>444</v>
      </c>
      <c r="DR116" s="864"/>
      <c r="DS116" s="864"/>
      <c r="DT116" s="864"/>
      <c r="DU116" s="865"/>
      <c r="DV116" s="911" t="s">
        <v>445</v>
      </c>
      <c r="DW116" s="912"/>
      <c r="DX116" s="912"/>
      <c r="DY116" s="912"/>
      <c r="DZ116" s="913"/>
    </row>
    <row r="117" spans="1:130" s="244"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3410156</v>
      </c>
      <c r="AB117" s="996"/>
      <c r="AC117" s="996"/>
      <c r="AD117" s="996"/>
      <c r="AE117" s="997"/>
      <c r="AF117" s="998">
        <v>3412803</v>
      </c>
      <c r="AG117" s="996"/>
      <c r="AH117" s="996"/>
      <c r="AI117" s="996"/>
      <c r="AJ117" s="997"/>
      <c r="AK117" s="998">
        <v>3220931</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445</v>
      </c>
      <c r="BW117" s="901"/>
      <c r="BX117" s="901"/>
      <c r="BY117" s="901"/>
      <c r="BZ117" s="901"/>
      <c r="CA117" s="901" t="s">
        <v>449</v>
      </c>
      <c r="CB117" s="901"/>
      <c r="CC117" s="901"/>
      <c r="CD117" s="901"/>
      <c r="CE117" s="901"/>
      <c r="CF117" s="962" t="s">
        <v>445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449</v>
      </c>
      <c r="DM117" s="864"/>
      <c r="DN117" s="864"/>
      <c r="DO117" s="864"/>
      <c r="DP117" s="865"/>
      <c r="DQ117" s="866" t="s">
        <v>445</v>
      </c>
      <c r="DR117" s="864"/>
      <c r="DS117" s="864"/>
      <c r="DT117" s="864"/>
      <c r="DU117" s="865"/>
      <c r="DV117" s="911" t="s">
        <v>445</v>
      </c>
      <c r="DW117" s="912"/>
      <c r="DX117" s="912"/>
      <c r="DY117" s="912"/>
      <c r="DZ117" s="913"/>
    </row>
    <row r="118" spans="1:130" s="244"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304</v>
      </c>
      <c r="AL118" s="989"/>
      <c r="AM118" s="989"/>
      <c r="AN118" s="989"/>
      <c r="AO118" s="990"/>
      <c r="AP118" s="992" t="s">
        <v>434</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445</v>
      </c>
      <c r="BW118" s="932"/>
      <c r="BX118" s="932"/>
      <c r="BY118" s="932"/>
      <c r="BZ118" s="932"/>
      <c r="CA118" s="932" t="s">
        <v>445</v>
      </c>
      <c r="CB118" s="932"/>
      <c r="CC118" s="932"/>
      <c r="CD118" s="932"/>
      <c r="CE118" s="932"/>
      <c r="CF118" s="962" t="s">
        <v>445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445</v>
      </c>
      <c r="DM118" s="864"/>
      <c r="DN118" s="864"/>
      <c r="DO118" s="864"/>
      <c r="DP118" s="865"/>
      <c r="DQ118" s="866" t="s">
        <v>445</v>
      </c>
      <c r="DR118" s="864"/>
      <c r="DS118" s="864"/>
      <c r="DT118" s="864"/>
      <c r="DU118" s="865"/>
      <c r="DV118" s="911" t="s">
        <v>445</v>
      </c>
      <c r="DW118" s="912"/>
      <c r="DX118" s="912"/>
      <c r="DY118" s="912"/>
      <c r="DZ118" s="913"/>
    </row>
    <row r="119" spans="1:130" s="244"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1025"/>
      <c r="AV119" s="1026"/>
      <c r="AW119" s="1026"/>
      <c r="AX119" s="1026"/>
      <c r="AY119" s="1026"/>
      <c r="AZ119" s="275" t="s">
        <v>185</v>
      </c>
      <c r="BA119" s="275"/>
      <c r="BB119" s="275"/>
      <c r="BC119" s="275"/>
      <c r="BD119" s="275"/>
      <c r="BE119" s="275"/>
      <c r="BF119" s="275"/>
      <c r="BG119" s="275"/>
      <c r="BH119" s="275"/>
      <c r="BI119" s="275"/>
      <c r="BJ119" s="275"/>
      <c r="BK119" s="275"/>
      <c r="BL119" s="275"/>
      <c r="BM119" s="275"/>
      <c r="BN119" s="275"/>
      <c r="BO119" s="964" t="s">
        <v>469</v>
      </c>
      <c r="BP119" s="965"/>
      <c r="BQ119" s="969">
        <v>38687581</v>
      </c>
      <c r="BR119" s="932"/>
      <c r="BS119" s="932"/>
      <c r="BT119" s="932"/>
      <c r="BU119" s="932"/>
      <c r="BV119" s="932">
        <v>40102329</v>
      </c>
      <c r="BW119" s="932"/>
      <c r="BX119" s="932"/>
      <c r="BY119" s="932"/>
      <c r="BZ119" s="932"/>
      <c r="CA119" s="932">
        <v>39611974</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445</v>
      </c>
      <c r="DH119" s="847"/>
      <c r="DI119" s="847"/>
      <c r="DJ119" s="847"/>
      <c r="DK119" s="848"/>
      <c r="DL119" s="849" t="s">
        <v>445</v>
      </c>
      <c r="DM119" s="847"/>
      <c r="DN119" s="847"/>
      <c r="DO119" s="847"/>
      <c r="DP119" s="848"/>
      <c r="DQ119" s="849" t="s">
        <v>445</v>
      </c>
      <c r="DR119" s="847"/>
      <c r="DS119" s="847"/>
      <c r="DT119" s="847"/>
      <c r="DU119" s="848"/>
      <c r="DV119" s="935" t="s">
        <v>445</v>
      </c>
      <c r="DW119" s="936"/>
      <c r="DX119" s="936"/>
      <c r="DY119" s="936"/>
      <c r="DZ119" s="937"/>
    </row>
    <row r="120" spans="1:130" s="244"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445</v>
      </c>
      <c r="AG120" s="864"/>
      <c r="AH120" s="864"/>
      <c r="AI120" s="864"/>
      <c r="AJ120" s="865"/>
      <c r="AK120" s="866" t="s">
        <v>445</v>
      </c>
      <c r="AL120" s="864"/>
      <c r="AM120" s="864"/>
      <c r="AN120" s="864"/>
      <c r="AO120" s="865"/>
      <c r="AP120" s="911" t="s">
        <v>445</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4540084</v>
      </c>
      <c r="BR120" s="929"/>
      <c r="BS120" s="929"/>
      <c r="BT120" s="929"/>
      <c r="BU120" s="929"/>
      <c r="BV120" s="929">
        <v>5011270</v>
      </c>
      <c r="BW120" s="929"/>
      <c r="BX120" s="929"/>
      <c r="BY120" s="929"/>
      <c r="BZ120" s="929"/>
      <c r="CA120" s="929">
        <v>5316863</v>
      </c>
      <c r="CB120" s="929"/>
      <c r="CC120" s="929"/>
      <c r="CD120" s="929"/>
      <c r="CE120" s="929"/>
      <c r="CF120" s="953">
        <v>40</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10918796</v>
      </c>
      <c r="DH120" s="929"/>
      <c r="DI120" s="929"/>
      <c r="DJ120" s="929"/>
      <c r="DK120" s="929"/>
      <c r="DL120" s="929">
        <v>11633690</v>
      </c>
      <c r="DM120" s="929"/>
      <c r="DN120" s="929"/>
      <c r="DO120" s="929"/>
      <c r="DP120" s="929"/>
      <c r="DQ120" s="929">
        <v>11453682</v>
      </c>
      <c r="DR120" s="929"/>
      <c r="DS120" s="929"/>
      <c r="DT120" s="929"/>
      <c r="DU120" s="929"/>
      <c r="DV120" s="930">
        <v>86.1</v>
      </c>
      <c r="DW120" s="930"/>
      <c r="DX120" s="930"/>
      <c r="DY120" s="930"/>
      <c r="DZ120" s="931"/>
    </row>
    <row r="121" spans="1:130" s="244"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445</v>
      </c>
      <c r="AL121" s="864"/>
      <c r="AM121" s="864"/>
      <c r="AN121" s="864"/>
      <c r="AO121" s="865"/>
      <c r="AP121" s="911" t="s">
        <v>445</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5511429</v>
      </c>
      <c r="BR121" s="901"/>
      <c r="BS121" s="901"/>
      <c r="BT121" s="901"/>
      <c r="BU121" s="901"/>
      <c r="BV121" s="901">
        <v>5891407</v>
      </c>
      <c r="BW121" s="901"/>
      <c r="BX121" s="901"/>
      <c r="BY121" s="901"/>
      <c r="BZ121" s="901"/>
      <c r="CA121" s="901">
        <v>5851559</v>
      </c>
      <c r="CB121" s="901"/>
      <c r="CC121" s="901"/>
      <c r="CD121" s="901"/>
      <c r="CE121" s="901"/>
      <c r="CF121" s="962">
        <v>44</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2347374</v>
      </c>
      <c r="DH121" s="901"/>
      <c r="DI121" s="901"/>
      <c r="DJ121" s="901"/>
      <c r="DK121" s="901"/>
      <c r="DL121" s="901">
        <v>2118597</v>
      </c>
      <c r="DM121" s="901"/>
      <c r="DN121" s="901"/>
      <c r="DO121" s="901"/>
      <c r="DP121" s="901"/>
      <c r="DQ121" s="901">
        <v>1892118</v>
      </c>
      <c r="DR121" s="901"/>
      <c r="DS121" s="901"/>
      <c r="DT121" s="901"/>
      <c r="DU121" s="901"/>
      <c r="DV121" s="878">
        <v>14.2</v>
      </c>
      <c r="DW121" s="878"/>
      <c r="DX121" s="878"/>
      <c r="DY121" s="878"/>
      <c r="DZ121" s="879"/>
    </row>
    <row r="122" spans="1:130" s="244"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23576209</v>
      </c>
      <c r="BR122" s="932"/>
      <c r="BS122" s="932"/>
      <c r="BT122" s="932"/>
      <c r="BU122" s="932"/>
      <c r="BV122" s="932">
        <v>23600018</v>
      </c>
      <c r="BW122" s="932"/>
      <c r="BX122" s="932"/>
      <c r="BY122" s="932"/>
      <c r="BZ122" s="932"/>
      <c r="CA122" s="932">
        <v>23716141</v>
      </c>
      <c r="CB122" s="932"/>
      <c r="CC122" s="932"/>
      <c r="CD122" s="932"/>
      <c r="CE122" s="932"/>
      <c r="CF122" s="933">
        <v>178.3</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445</v>
      </c>
      <c r="DH122" s="901"/>
      <c r="DI122" s="901"/>
      <c r="DJ122" s="901"/>
      <c r="DK122" s="901"/>
      <c r="DL122" s="901" t="s">
        <v>445</v>
      </c>
      <c r="DM122" s="901"/>
      <c r="DN122" s="901"/>
      <c r="DO122" s="901"/>
      <c r="DP122" s="901"/>
      <c r="DQ122" s="901" t="s">
        <v>445</v>
      </c>
      <c r="DR122" s="901"/>
      <c r="DS122" s="901"/>
      <c r="DT122" s="901"/>
      <c r="DU122" s="901"/>
      <c r="DV122" s="878" t="s">
        <v>445</v>
      </c>
      <c r="DW122" s="878"/>
      <c r="DX122" s="878"/>
      <c r="DY122" s="878"/>
      <c r="DZ122" s="879"/>
    </row>
    <row r="123" spans="1:130" s="244"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445</v>
      </c>
      <c r="AG123" s="864"/>
      <c r="AH123" s="864"/>
      <c r="AI123" s="864"/>
      <c r="AJ123" s="865"/>
      <c r="AK123" s="866" t="s">
        <v>445</v>
      </c>
      <c r="AL123" s="864"/>
      <c r="AM123" s="864"/>
      <c r="AN123" s="864"/>
      <c r="AO123" s="865"/>
      <c r="AP123" s="911" t="s">
        <v>445</v>
      </c>
      <c r="AQ123" s="912"/>
      <c r="AR123" s="912"/>
      <c r="AS123" s="912"/>
      <c r="AT123" s="913"/>
      <c r="AU123" s="976"/>
      <c r="AV123" s="977"/>
      <c r="AW123" s="977"/>
      <c r="AX123" s="977"/>
      <c r="AY123" s="977"/>
      <c r="AZ123" s="275" t="s">
        <v>185</v>
      </c>
      <c r="BA123" s="275"/>
      <c r="BB123" s="275"/>
      <c r="BC123" s="275"/>
      <c r="BD123" s="275"/>
      <c r="BE123" s="275"/>
      <c r="BF123" s="275"/>
      <c r="BG123" s="275"/>
      <c r="BH123" s="275"/>
      <c r="BI123" s="275"/>
      <c r="BJ123" s="275"/>
      <c r="BK123" s="275"/>
      <c r="BL123" s="275"/>
      <c r="BM123" s="275"/>
      <c r="BN123" s="275"/>
      <c r="BO123" s="964" t="s">
        <v>480</v>
      </c>
      <c r="BP123" s="965"/>
      <c r="BQ123" s="919">
        <v>33627722</v>
      </c>
      <c r="BR123" s="920"/>
      <c r="BS123" s="920"/>
      <c r="BT123" s="920"/>
      <c r="BU123" s="920"/>
      <c r="BV123" s="920">
        <v>34502695</v>
      </c>
      <c r="BW123" s="920"/>
      <c r="BX123" s="920"/>
      <c r="BY123" s="920"/>
      <c r="BZ123" s="920"/>
      <c r="CA123" s="920">
        <v>34884563</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445</v>
      </c>
      <c r="DM123" s="864"/>
      <c r="DN123" s="864"/>
      <c r="DO123" s="864"/>
      <c r="DP123" s="865"/>
      <c r="DQ123" s="866" t="s">
        <v>445</v>
      </c>
      <c r="DR123" s="864"/>
      <c r="DS123" s="864"/>
      <c r="DT123" s="864"/>
      <c r="DU123" s="865"/>
      <c r="DV123" s="911" t="s">
        <v>445</v>
      </c>
      <c r="DW123" s="912"/>
      <c r="DX123" s="912"/>
      <c r="DY123" s="912"/>
      <c r="DZ123" s="913"/>
    </row>
    <row r="124" spans="1:130" s="244"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445</v>
      </c>
      <c r="AL124" s="864"/>
      <c r="AM124" s="864"/>
      <c r="AN124" s="864"/>
      <c r="AO124" s="865"/>
      <c r="AP124" s="911" t="s">
        <v>445</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40</v>
      </c>
      <c r="BR124" s="918"/>
      <c r="BS124" s="918"/>
      <c r="BT124" s="918"/>
      <c r="BU124" s="918"/>
      <c r="BV124" s="918">
        <v>43.7</v>
      </c>
      <c r="BW124" s="918"/>
      <c r="BX124" s="918"/>
      <c r="BY124" s="918"/>
      <c r="BZ124" s="918"/>
      <c r="CA124" s="918">
        <v>35.5</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445</v>
      </c>
      <c r="DM124" s="847"/>
      <c r="DN124" s="847"/>
      <c r="DO124" s="847"/>
      <c r="DP124" s="848"/>
      <c r="DQ124" s="849" t="s">
        <v>445</v>
      </c>
      <c r="DR124" s="847"/>
      <c r="DS124" s="847"/>
      <c r="DT124" s="847"/>
      <c r="DU124" s="848"/>
      <c r="DV124" s="935" t="s">
        <v>445</v>
      </c>
      <c r="DW124" s="936"/>
      <c r="DX124" s="936"/>
      <c r="DY124" s="936"/>
      <c r="DZ124" s="937"/>
    </row>
    <row r="125" spans="1:130" s="244"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445</v>
      </c>
      <c r="AG125" s="864"/>
      <c r="AH125" s="864"/>
      <c r="AI125" s="864"/>
      <c r="AJ125" s="865"/>
      <c r="AK125" s="866" t="s">
        <v>445</v>
      </c>
      <c r="AL125" s="864"/>
      <c r="AM125" s="864"/>
      <c r="AN125" s="864"/>
      <c r="AO125" s="865"/>
      <c r="AP125" s="911" t="s">
        <v>445</v>
      </c>
      <c r="AQ125" s="912"/>
      <c r="AR125" s="912"/>
      <c r="AS125" s="912"/>
      <c r="AT125" s="913"/>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445</v>
      </c>
      <c r="DM125" s="929"/>
      <c r="DN125" s="929"/>
      <c r="DO125" s="929"/>
      <c r="DP125" s="929"/>
      <c r="DQ125" s="929" t="s">
        <v>445</v>
      </c>
      <c r="DR125" s="929"/>
      <c r="DS125" s="929"/>
      <c r="DT125" s="929"/>
      <c r="DU125" s="929"/>
      <c r="DV125" s="930" t="s">
        <v>445</v>
      </c>
      <c r="DW125" s="930"/>
      <c r="DX125" s="930"/>
      <c r="DY125" s="930"/>
      <c r="DZ125" s="931"/>
    </row>
    <row r="126" spans="1:130" s="244"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445</v>
      </c>
      <c r="AG126" s="864"/>
      <c r="AH126" s="864"/>
      <c r="AI126" s="864"/>
      <c r="AJ126" s="865"/>
      <c r="AK126" s="866" t="s">
        <v>445</v>
      </c>
      <c r="AL126" s="864"/>
      <c r="AM126" s="864"/>
      <c r="AN126" s="864"/>
      <c r="AO126" s="865"/>
      <c r="AP126" s="911" t="s">
        <v>445</v>
      </c>
      <c r="AQ126" s="912"/>
      <c r="AR126" s="912"/>
      <c r="AS126" s="912"/>
      <c r="AT126" s="913"/>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v>757828</v>
      </c>
      <c r="DH126" s="901"/>
      <c r="DI126" s="901"/>
      <c r="DJ126" s="901"/>
      <c r="DK126" s="901"/>
      <c r="DL126" s="901">
        <v>551954</v>
      </c>
      <c r="DM126" s="901"/>
      <c r="DN126" s="901"/>
      <c r="DO126" s="901"/>
      <c r="DP126" s="901"/>
      <c r="DQ126" s="901">
        <v>468804</v>
      </c>
      <c r="DR126" s="901"/>
      <c r="DS126" s="901"/>
      <c r="DT126" s="901"/>
      <c r="DU126" s="901"/>
      <c r="DV126" s="878">
        <v>3.5</v>
      </c>
      <c r="DW126" s="878"/>
      <c r="DX126" s="878"/>
      <c r="DY126" s="878"/>
      <c r="DZ126" s="879"/>
    </row>
    <row r="127" spans="1:130" s="244"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445</v>
      </c>
      <c r="AB127" s="864"/>
      <c r="AC127" s="864"/>
      <c r="AD127" s="864"/>
      <c r="AE127" s="865"/>
      <c r="AF127" s="866" t="s">
        <v>445</v>
      </c>
      <c r="AG127" s="864"/>
      <c r="AH127" s="864"/>
      <c r="AI127" s="864"/>
      <c r="AJ127" s="865"/>
      <c r="AK127" s="866" t="s">
        <v>445</v>
      </c>
      <c r="AL127" s="864"/>
      <c r="AM127" s="864"/>
      <c r="AN127" s="864"/>
      <c r="AO127" s="865"/>
      <c r="AP127" s="911" t="s">
        <v>445</v>
      </c>
      <c r="AQ127" s="912"/>
      <c r="AR127" s="912"/>
      <c r="AS127" s="912"/>
      <c r="AT127" s="913"/>
      <c r="AU127" s="280"/>
      <c r="AV127" s="280"/>
      <c r="AW127" s="280"/>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0"/>
      <c r="CB127" s="280"/>
      <c r="CC127" s="280"/>
      <c r="CD127" s="281"/>
      <c r="CE127" s="281"/>
      <c r="CF127" s="281"/>
      <c r="CG127" s="278"/>
      <c r="CH127" s="278"/>
      <c r="CI127" s="278"/>
      <c r="CJ127" s="279"/>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445</v>
      </c>
      <c r="DM127" s="901"/>
      <c r="DN127" s="901"/>
      <c r="DO127" s="901"/>
      <c r="DP127" s="901"/>
      <c r="DQ127" s="901" t="s">
        <v>445</v>
      </c>
      <c r="DR127" s="901"/>
      <c r="DS127" s="901"/>
      <c r="DT127" s="901"/>
      <c r="DU127" s="901"/>
      <c r="DV127" s="878" t="s">
        <v>445</v>
      </c>
      <c r="DW127" s="878"/>
      <c r="DX127" s="878"/>
      <c r="DY127" s="878"/>
      <c r="DZ127" s="879"/>
    </row>
    <row r="128" spans="1:130" s="244"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377641</v>
      </c>
      <c r="AB128" s="885"/>
      <c r="AC128" s="885"/>
      <c r="AD128" s="885"/>
      <c r="AE128" s="886"/>
      <c r="AF128" s="887">
        <v>371538</v>
      </c>
      <c r="AG128" s="885"/>
      <c r="AH128" s="885"/>
      <c r="AI128" s="885"/>
      <c r="AJ128" s="886"/>
      <c r="AK128" s="887">
        <v>387643</v>
      </c>
      <c r="AL128" s="885"/>
      <c r="AM128" s="885"/>
      <c r="AN128" s="885"/>
      <c r="AO128" s="886"/>
      <c r="AP128" s="888"/>
      <c r="AQ128" s="889"/>
      <c r="AR128" s="889"/>
      <c r="AS128" s="889"/>
      <c r="AT128" s="890"/>
      <c r="AU128" s="280"/>
      <c r="AV128" s="280"/>
      <c r="AW128" s="280"/>
      <c r="AX128" s="891" t="s">
        <v>495</v>
      </c>
      <c r="AY128" s="892"/>
      <c r="AZ128" s="892"/>
      <c r="BA128" s="892"/>
      <c r="BB128" s="892"/>
      <c r="BC128" s="892"/>
      <c r="BD128" s="892"/>
      <c r="BE128" s="893"/>
      <c r="BF128" s="870" t="s">
        <v>445</v>
      </c>
      <c r="BG128" s="871"/>
      <c r="BH128" s="871"/>
      <c r="BI128" s="871"/>
      <c r="BJ128" s="871"/>
      <c r="BK128" s="871"/>
      <c r="BL128" s="894"/>
      <c r="BM128" s="870">
        <v>12.76</v>
      </c>
      <c r="BN128" s="871"/>
      <c r="BO128" s="871"/>
      <c r="BP128" s="871"/>
      <c r="BQ128" s="871"/>
      <c r="BR128" s="871"/>
      <c r="BS128" s="894"/>
      <c r="BT128" s="870">
        <v>20</v>
      </c>
      <c r="BU128" s="871"/>
      <c r="BV128" s="871"/>
      <c r="BW128" s="871"/>
      <c r="BX128" s="871"/>
      <c r="BY128" s="871"/>
      <c r="BZ128" s="872"/>
      <c r="CA128" s="281"/>
      <c r="CB128" s="281"/>
      <c r="CC128" s="281"/>
      <c r="CD128" s="281"/>
      <c r="CE128" s="281"/>
      <c r="CF128" s="281"/>
      <c r="CG128" s="278"/>
      <c r="CH128" s="278"/>
      <c r="CI128" s="278"/>
      <c r="CJ128" s="279"/>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v>4809</v>
      </c>
      <c r="DH128" s="875"/>
      <c r="DI128" s="875"/>
      <c r="DJ128" s="875"/>
      <c r="DK128" s="875"/>
      <c r="DL128" s="875" t="s">
        <v>445</v>
      </c>
      <c r="DM128" s="875"/>
      <c r="DN128" s="875"/>
      <c r="DO128" s="875"/>
      <c r="DP128" s="875"/>
      <c r="DQ128" s="875" t="s">
        <v>445</v>
      </c>
      <c r="DR128" s="875"/>
      <c r="DS128" s="875"/>
      <c r="DT128" s="875"/>
      <c r="DU128" s="875"/>
      <c r="DV128" s="876" t="s">
        <v>445</v>
      </c>
      <c r="DW128" s="876"/>
      <c r="DX128" s="876"/>
      <c r="DY128" s="876"/>
      <c r="DZ128" s="877"/>
    </row>
    <row r="129" spans="1:131" s="244"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14506939</v>
      </c>
      <c r="AB129" s="864"/>
      <c r="AC129" s="864"/>
      <c r="AD129" s="864"/>
      <c r="AE129" s="865"/>
      <c r="AF129" s="866">
        <v>14710624</v>
      </c>
      <c r="AG129" s="864"/>
      <c r="AH129" s="864"/>
      <c r="AI129" s="864"/>
      <c r="AJ129" s="865"/>
      <c r="AK129" s="866">
        <v>15185752</v>
      </c>
      <c r="AL129" s="864"/>
      <c r="AM129" s="864"/>
      <c r="AN129" s="864"/>
      <c r="AO129" s="865"/>
      <c r="AP129" s="867"/>
      <c r="AQ129" s="868"/>
      <c r="AR129" s="868"/>
      <c r="AS129" s="868"/>
      <c r="AT129" s="869"/>
      <c r="AU129" s="282"/>
      <c r="AV129" s="282"/>
      <c r="AW129" s="282"/>
      <c r="AX129" s="833" t="s">
        <v>498</v>
      </c>
      <c r="AY129" s="834"/>
      <c r="AZ129" s="834"/>
      <c r="BA129" s="834"/>
      <c r="BB129" s="834"/>
      <c r="BC129" s="834"/>
      <c r="BD129" s="834"/>
      <c r="BE129" s="835"/>
      <c r="BF129" s="853" t="s">
        <v>445</v>
      </c>
      <c r="BG129" s="854"/>
      <c r="BH129" s="854"/>
      <c r="BI129" s="854"/>
      <c r="BJ129" s="854"/>
      <c r="BK129" s="854"/>
      <c r="BL129" s="855"/>
      <c r="BM129" s="853">
        <v>17.760000000000002</v>
      </c>
      <c r="BN129" s="854"/>
      <c r="BO129" s="854"/>
      <c r="BP129" s="854"/>
      <c r="BQ129" s="854"/>
      <c r="BR129" s="854"/>
      <c r="BS129" s="855"/>
      <c r="BT129" s="853">
        <v>30</v>
      </c>
      <c r="BU129" s="856"/>
      <c r="BV129" s="856"/>
      <c r="BW129" s="856"/>
      <c r="BX129" s="856"/>
      <c r="BY129" s="856"/>
      <c r="BZ129" s="857"/>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1885668</v>
      </c>
      <c r="AB130" s="864"/>
      <c r="AC130" s="864"/>
      <c r="AD130" s="864"/>
      <c r="AE130" s="865"/>
      <c r="AF130" s="866">
        <v>1904032</v>
      </c>
      <c r="AG130" s="864"/>
      <c r="AH130" s="864"/>
      <c r="AI130" s="864"/>
      <c r="AJ130" s="865"/>
      <c r="AK130" s="866">
        <v>1886418</v>
      </c>
      <c r="AL130" s="864"/>
      <c r="AM130" s="864"/>
      <c r="AN130" s="864"/>
      <c r="AO130" s="865"/>
      <c r="AP130" s="867"/>
      <c r="AQ130" s="868"/>
      <c r="AR130" s="868"/>
      <c r="AS130" s="868"/>
      <c r="AT130" s="869"/>
      <c r="AU130" s="282"/>
      <c r="AV130" s="282"/>
      <c r="AW130" s="282"/>
      <c r="AX130" s="833" t="s">
        <v>501</v>
      </c>
      <c r="AY130" s="834"/>
      <c r="AZ130" s="834"/>
      <c r="BA130" s="834"/>
      <c r="BB130" s="834"/>
      <c r="BC130" s="834"/>
      <c r="BD130" s="834"/>
      <c r="BE130" s="835"/>
      <c r="BF130" s="836">
        <v>8.3000000000000007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12621271</v>
      </c>
      <c r="AB131" s="847"/>
      <c r="AC131" s="847"/>
      <c r="AD131" s="847"/>
      <c r="AE131" s="848"/>
      <c r="AF131" s="849">
        <v>12806592</v>
      </c>
      <c r="AG131" s="847"/>
      <c r="AH131" s="847"/>
      <c r="AI131" s="847"/>
      <c r="AJ131" s="848"/>
      <c r="AK131" s="849">
        <v>13299334</v>
      </c>
      <c r="AL131" s="847"/>
      <c r="AM131" s="847"/>
      <c r="AN131" s="847"/>
      <c r="AO131" s="848"/>
      <c r="AP131" s="850"/>
      <c r="AQ131" s="851"/>
      <c r="AR131" s="851"/>
      <c r="AS131" s="851"/>
      <c r="AT131" s="852"/>
      <c r="AU131" s="282"/>
      <c r="AV131" s="282"/>
      <c r="AW131" s="282"/>
      <c r="AX131" s="811" t="s">
        <v>503</v>
      </c>
      <c r="AY131" s="812"/>
      <c r="AZ131" s="812"/>
      <c r="BA131" s="812"/>
      <c r="BB131" s="812"/>
      <c r="BC131" s="812"/>
      <c r="BD131" s="812"/>
      <c r="BE131" s="813"/>
      <c r="BF131" s="814">
        <v>35.5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9.0866205149999999</v>
      </c>
      <c r="AB132" s="827"/>
      <c r="AC132" s="827"/>
      <c r="AD132" s="827"/>
      <c r="AE132" s="828"/>
      <c r="AF132" s="829">
        <v>8.8800595819999995</v>
      </c>
      <c r="AG132" s="827"/>
      <c r="AH132" s="827"/>
      <c r="AI132" s="827"/>
      <c r="AJ132" s="828"/>
      <c r="AK132" s="829">
        <v>7.1196798279999998</v>
      </c>
      <c r="AL132" s="827"/>
      <c r="AM132" s="827"/>
      <c r="AN132" s="827"/>
      <c r="AO132" s="828"/>
      <c r="AP132" s="830"/>
      <c r="AQ132" s="831"/>
      <c r="AR132" s="831"/>
      <c r="AS132" s="831"/>
      <c r="AT132" s="832"/>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9.1</v>
      </c>
      <c r="AB133" s="806"/>
      <c r="AC133" s="806"/>
      <c r="AD133" s="806"/>
      <c r="AE133" s="807"/>
      <c r="AF133" s="805">
        <v>8.8000000000000007</v>
      </c>
      <c r="AG133" s="806"/>
      <c r="AH133" s="806"/>
      <c r="AI133" s="806"/>
      <c r="AJ133" s="807"/>
      <c r="AK133" s="805">
        <v>8.3000000000000007</v>
      </c>
      <c r="AL133" s="806"/>
      <c r="AM133" s="806"/>
      <c r="AN133" s="806"/>
      <c r="AO133" s="807"/>
      <c r="AP133" s="808"/>
      <c r="AQ133" s="809"/>
      <c r="AR133" s="809"/>
      <c r="AS133" s="809"/>
      <c r="AT133" s="810"/>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6HfHjuK/gdu/VlLzF4AzfJlwif+FLbRK3Rw5V+ZbYe1pLqGa5EWILu4BW4AN4gdt15KHbneivLdaZxDLbctIDw==" saltValue="AjHDiA+eiPB0mIa4ESnx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election activeCell="CU50" sqref="CU5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507</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HtwizJGWwJDJu77mhY7UEBoTRnku34UmXK3TqkrjmVr7/9iQUZvse/4XO3K7Xl+M1SzMH7AZryb8NgCc3Iem0g==" saltValue="M5LCvwurhsSHnlc57SEj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election activeCell="AU13" sqref="AU13:AX13"/>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KHeLiCUIZBDcGEFdpZ9RLR4vSkPpqa03Z/g/LrXM40HBOc4erLWTGV13J0jiHdxsfL9FunBB8S8Hz0nD5HMg==" saltValue="oSFrlM5I/YpqTzMYonvJM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0" zoomScaleSheetLayoutView="70" workbookViewId="0">
      <selection activeCell="AU13" sqref="AU13:AX13"/>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509</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36" t="s">
        <v>510</v>
      </c>
      <c r="AP7" s="301"/>
      <c r="AQ7" s="302" t="s">
        <v>511</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37"/>
      <c r="AP8" s="307" t="s">
        <v>512</v>
      </c>
      <c r="AQ8" s="308" t="s">
        <v>513</v>
      </c>
      <c r="AR8" s="309" t="s">
        <v>514</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7" t="s">
        <v>515</v>
      </c>
      <c r="AL9" s="1228"/>
      <c r="AM9" s="1228"/>
      <c r="AN9" s="1229"/>
      <c r="AO9" s="310">
        <v>5287824</v>
      </c>
      <c r="AP9" s="310">
        <v>82906</v>
      </c>
      <c r="AQ9" s="311">
        <v>63314</v>
      </c>
      <c r="AR9" s="312">
        <v>30.9</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7" t="s">
        <v>516</v>
      </c>
      <c r="AL10" s="1228"/>
      <c r="AM10" s="1228"/>
      <c r="AN10" s="1229"/>
      <c r="AO10" s="313">
        <v>675555</v>
      </c>
      <c r="AP10" s="313">
        <v>10592</v>
      </c>
      <c r="AQ10" s="314">
        <v>6537</v>
      </c>
      <c r="AR10" s="315">
        <v>62</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7" t="s">
        <v>517</v>
      </c>
      <c r="AL11" s="1228"/>
      <c r="AM11" s="1228"/>
      <c r="AN11" s="1229"/>
      <c r="AO11" s="313">
        <v>150068</v>
      </c>
      <c r="AP11" s="313">
        <v>2353</v>
      </c>
      <c r="AQ11" s="314">
        <v>1199</v>
      </c>
      <c r="AR11" s="315">
        <v>96.2</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7" t="s">
        <v>518</v>
      </c>
      <c r="AL12" s="1228"/>
      <c r="AM12" s="1228"/>
      <c r="AN12" s="1229"/>
      <c r="AO12" s="313" t="s">
        <v>519</v>
      </c>
      <c r="AP12" s="313" t="s">
        <v>519</v>
      </c>
      <c r="AQ12" s="314">
        <v>6</v>
      </c>
      <c r="AR12" s="315" t="s">
        <v>519</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7" t="s">
        <v>520</v>
      </c>
      <c r="AL13" s="1228"/>
      <c r="AM13" s="1228"/>
      <c r="AN13" s="1229"/>
      <c r="AO13" s="313">
        <v>150105</v>
      </c>
      <c r="AP13" s="313">
        <v>2353</v>
      </c>
      <c r="AQ13" s="314">
        <v>2551</v>
      </c>
      <c r="AR13" s="315">
        <v>-7.8</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7" t="s">
        <v>521</v>
      </c>
      <c r="AL14" s="1228"/>
      <c r="AM14" s="1228"/>
      <c r="AN14" s="1229"/>
      <c r="AO14" s="313">
        <v>136325</v>
      </c>
      <c r="AP14" s="313">
        <v>2137</v>
      </c>
      <c r="AQ14" s="314">
        <v>1371</v>
      </c>
      <c r="AR14" s="315">
        <v>55.9</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30" t="s">
        <v>522</v>
      </c>
      <c r="AL15" s="1231"/>
      <c r="AM15" s="1231"/>
      <c r="AN15" s="1232"/>
      <c r="AO15" s="313">
        <v>-374301</v>
      </c>
      <c r="AP15" s="313">
        <v>-5869</v>
      </c>
      <c r="AQ15" s="314">
        <v>-3830</v>
      </c>
      <c r="AR15" s="315">
        <v>53.2</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0" t="s">
        <v>185</v>
      </c>
      <c r="AL16" s="1231"/>
      <c r="AM16" s="1231"/>
      <c r="AN16" s="1232"/>
      <c r="AO16" s="313">
        <v>6025576</v>
      </c>
      <c r="AP16" s="313">
        <v>94473</v>
      </c>
      <c r="AQ16" s="314">
        <v>71148</v>
      </c>
      <c r="AR16" s="315">
        <v>32.799999999999997</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523</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524</v>
      </c>
      <c r="AP20" s="322" t="s">
        <v>525</v>
      </c>
      <c r="AQ20" s="323" t="s">
        <v>526</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3" t="s">
        <v>527</v>
      </c>
      <c r="AL21" s="1234"/>
      <c r="AM21" s="1234"/>
      <c r="AN21" s="1235"/>
      <c r="AO21" s="326">
        <v>9.06</v>
      </c>
      <c r="AP21" s="327">
        <v>6.38</v>
      </c>
      <c r="AQ21" s="328">
        <v>2.68</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3" t="s">
        <v>528</v>
      </c>
      <c r="AL22" s="1234"/>
      <c r="AM22" s="1234"/>
      <c r="AN22" s="1235"/>
      <c r="AO22" s="331">
        <v>97</v>
      </c>
      <c r="AP22" s="332">
        <v>98.2</v>
      </c>
      <c r="AQ22" s="333">
        <v>-1.2</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529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530</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531</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36" t="s">
        <v>510</v>
      </c>
      <c r="AP30" s="301"/>
      <c r="AQ30" s="302" t="s">
        <v>511</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37"/>
      <c r="AP31" s="307" t="s">
        <v>512</v>
      </c>
      <c r="AQ31" s="308" t="s">
        <v>513</v>
      </c>
      <c r="AR31" s="309" t="s">
        <v>514</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6" t="s">
        <v>532</v>
      </c>
      <c r="AL32" s="1217"/>
      <c r="AM32" s="1217"/>
      <c r="AN32" s="1218"/>
      <c r="AO32" s="341">
        <v>2125632</v>
      </c>
      <c r="AP32" s="341">
        <v>33327</v>
      </c>
      <c r="AQ32" s="342">
        <v>34974</v>
      </c>
      <c r="AR32" s="343">
        <v>-4.7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6" t="s">
        <v>533</v>
      </c>
      <c r="AL33" s="1217"/>
      <c r="AM33" s="1217"/>
      <c r="AN33" s="1218"/>
      <c r="AO33" s="341" t="s">
        <v>519</v>
      </c>
      <c r="AP33" s="341" t="s">
        <v>519</v>
      </c>
      <c r="AQ33" s="342" t="s">
        <v>519</v>
      </c>
      <c r="AR33" s="343" t="s">
        <v>519</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6" t="s">
        <v>534</v>
      </c>
      <c r="AL34" s="1217"/>
      <c r="AM34" s="1217"/>
      <c r="AN34" s="1218"/>
      <c r="AO34" s="341" t="s">
        <v>519</v>
      </c>
      <c r="AP34" s="341" t="s">
        <v>519</v>
      </c>
      <c r="AQ34" s="342">
        <v>13</v>
      </c>
      <c r="AR34" s="343" t="s">
        <v>519</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6" t="s">
        <v>535</v>
      </c>
      <c r="AL35" s="1217"/>
      <c r="AM35" s="1217"/>
      <c r="AN35" s="1218"/>
      <c r="AO35" s="341">
        <v>1033430</v>
      </c>
      <c r="AP35" s="341">
        <v>16203</v>
      </c>
      <c r="AQ35" s="342">
        <v>9202</v>
      </c>
      <c r="AR35" s="343">
        <v>76.099999999999994</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6" t="s">
        <v>536</v>
      </c>
      <c r="AL36" s="1217"/>
      <c r="AM36" s="1217"/>
      <c r="AN36" s="1218"/>
      <c r="AO36" s="341">
        <v>61719</v>
      </c>
      <c r="AP36" s="341">
        <v>968</v>
      </c>
      <c r="AQ36" s="342">
        <v>1932</v>
      </c>
      <c r="AR36" s="343">
        <v>-49.9</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6" t="s">
        <v>537</v>
      </c>
      <c r="AL37" s="1217"/>
      <c r="AM37" s="1217"/>
      <c r="AN37" s="1218"/>
      <c r="AO37" s="341" t="s">
        <v>519</v>
      </c>
      <c r="AP37" s="341" t="s">
        <v>519</v>
      </c>
      <c r="AQ37" s="342">
        <v>1045</v>
      </c>
      <c r="AR37" s="343" t="s">
        <v>519</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3" t="s">
        <v>538</v>
      </c>
      <c r="AL38" s="1214"/>
      <c r="AM38" s="1214"/>
      <c r="AN38" s="1215"/>
      <c r="AO38" s="344">
        <v>150</v>
      </c>
      <c r="AP38" s="344">
        <v>2</v>
      </c>
      <c r="AQ38" s="345">
        <v>1</v>
      </c>
      <c r="AR38" s="333">
        <v>100</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3" t="s">
        <v>539</v>
      </c>
      <c r="AL39" s="1214"/>
      <c r="AM39" s="1214"/>
      <c r="AN39" s="1215"/>
      <c r="AO39" s="341">
        <v>-387643</v>
      </c>
      <c r="AP39" s="341">
        <v>-6078</v>
      </c>
      <c r="AQ39" s="342">
        <v>-6121</v>
      </c>
      <c r="AR39" s="343">
        <v>-0.7</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6" t="s">
        <v>540</v>
      </c>
      <c r="AL40" s="1217"/>
      <c r="AM40" s="1217"/>
      <c r="AN40" s="1218"/>
      <c r="AO40" s="341">
        <v>-1886418</v>
      </c>
      <c r="AP40" s="341">
        <v>-29576</v>
      </c>
      <c r="AQ40" s="342">
        <v>-29274</v>
      </c>
      <c r="AR40" s="343">
        <v>1</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9" t="s">
        <v>297</v>
      </c>
      <c r="AL41" s="1220"/>
      <c r="AM41" s="1220"/>
      <c r="AN41" s="1221"/>
      <c r="AO41" s="341">
        <v>946870</v>
      </c>
      <c r="AP41" s="341">
        <v>14846</v>
      </c>
      <c r="AQ41" s="342">
        <v>11772</v>
      </c>
      <c r="AR41" s="343">
        <v>26.1</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541</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542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543</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2" t="s">
        <v>510</v>
      </c>
      <c r="AN49" s="1224" t="s">
        <v>544</v>
      </c>
      <c r="AO49" s="1225"/>
      <c r="AP49" s="1225"/>
      <c r="AQ49" s="1225"/>
      <c r="AR49" s="1226"/>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23"/>
      <c r="AN50" s="357" t="s">
        <v>545</v>
      </c>
      <c r="AO50" s="358" t="s">
        <v>546</v>
      </c>
      <c r="AP50" s="359" t="s">
        <v>547</v>
      </c>
      <c r="AQ50" s="360" t="s">
        <v>548</v>
      </c>
      <c r="AR50" s="361" t="s">
        <v>549</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550</v>
      </c>
      <c r="AL51" s="354"/>
      <c r="AM51" s="362">
        <v>1682203</v>
      </c>
      <c r="AN51" s="363">
        <v>25189</v>
      </c>
      <c r="AO51" s="364">
        <v>-30.2</v>
      </c>
      <c r="AP51" s="365">
        <v>44504</v>
      </c>
      <c r="AQ51" s="366">
        <v>-5.9</v>
      </c>
      <c r="AR51" s="367">
        <v>-24.3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551</v>
      </c>
      <c r="AM52" s="370">
        <v>1170382</v>
      </c>
      <c r="AN52" s="371">
        <v>17525</v>
      </c>
      <c r="AO52" s="372">
        <v>23.4</v>
      </c>
      <c r="AP52" s="373">
        <v>25876</v>
      </c>
      <c r="AQ52" s="374">
        <v>7.4</v>
      </c>
      <c r="AR52" s="375">
        <v>16</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552</v>
      </c>
      <c r="AL53" s="354"/>
      <c r="AM53" s="362">
        <v>1447814</v>
      </c>
      <c r="AN53" s="363">
        <v>21968</v>
      </c>
      <c r="AO53" s="364">
        <v>-12.8</v>
      </c>
      <c r="AP53" s="365">
        <v>47820</v>
      </c>
      <c r="AQ53" s="366">
        <v>7.5</v>
      </c>
      <c r="AR53" s="367">
        <v>-20.3</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551</v>
      </c>
      <c r="AM54" s="370">
        <v>1151498</v>
      </c>
      <c r="AN54" s="371">
        <v>17472</v>
      </c>
      <c r="AO54" s="372">
        <v>-0.3</v>
      </c>
      <c r="AP54" s="373">
        <v>25855</v>
      </c>
      <c r="AQ54" s="374">
        <v>-0.1</v>
      </c>
      <c r="AR54" s="375">
        <v>-0.2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553</v>
      </c>
      <c r="AL55" s="354"/>
      <c r="AM55" s="362">
        <v>1733958</v>
      </c>
      <c r="AN55" s="363">
        <v>26592</v>
      </c>
      <c r="AO55" s="364">
        <v>21</v>
      </c>
      <c r="AP55" s="365">
        <v>41934</v>
      </c>
      <c r="AQ55" s="366">
        <v>-12.3</v>
      </c>
      <c r="AR55" s="367">
        <v>33.299999999999997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551</v>
      </c>
      <c r="AM56" s="370">
        <v>1267137</v>
      </c>
      <c r="AN56" s="371">
        <v>19433</v>
      </c>
      <c r="AO56" s="372">
        <v>11.2</v>
      </c>
      <c r="AP56" s="373">
        <v>23352</v>
      </c>
      <c r="AQ56" s="374">
        <v>-9.6999999999999993</v>
      </c>
      <c r="AR56" s="375">
        <v>20.9</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554</v>
      </c>
      <c r="AL57" s="354"/>
      <c r="AM57" s="362">
        <v>4687592</v>
      </c>
      <c r="AN57" s="363">
        <v>72586</v>
      </c>
      <c r="AO57" s="364">
        <v>173</v>
      </c>
      <c r="AP57" s="365">
        <v>45588</v>
      </c>
      <c r="AQ57" s="366">
        <v>8.6999999999999993</v>
      </c>
      <c r="AR57" s="367">
        <v>164.3</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551</v>
      </c>
      <c r="AM58" s="370">
        <v>3613471</v>
      </c>
      <c r="AN58" s="371">
        <v>55953</v>
      </c>
      <c r="AO58" s="372">
        <v>187.9</v>
      </c>
      <c r="AP58" s="373">
        <v>24150</v>
      </c>
      <c r="AQ58" s="374">
        <v>3.4</v>
      </c>
      <c r="AR58" s="375">
        <v>184.5</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555</v>
      </c>
      <c r="AL59" s="354"/>
      <c r="AM59" s="362">
        <v>2835960</v>
      </c>
      <c r="AN59" s="363">
        <v>44464</v>
      </c>
      <c r="AO59" s="364">
        <v>-38.700000000000003</v>
      </c>
      <c r="AP59" s="365">
        <v>45483</v>
      </c>
      <c r="AQ59" s="366">
        <v>-0.2</v>
      </c>
      <c r="AR59" s="367">
        <v>-38.5</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551</v>
      </c>
      <c r="AM60" s="370">
        <v>1908689</v>
      </c>
      <c r="AN60" s="371">
        <v>29926</v>
      </c>
      <c r="AO60" s="372">
        <v>-46.5</v>
      </c>
      <c r="AP60" s="373">
        <v>24241</v>
      </c>
      <c r="AQ60" s="374">
        <v>0.4</v>
      </c>
      <c r="AR60" s="375">
        <v>-46.9</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556</v>
      </c>
      <c r="AL61" s="376"/>
      <c r="AM61" s="377">
        <v>2477505</v>
      </c>
      <c r="AN61" s="378">
        <v>38160</v>
      </c>
      <c r="AO61" s="379">
        <v>22.5</v>
      </c>
      <c r="AP61" s="380">
        <v>45066</v>
      </c>
      <c r="AQ61" s="381">
        <v>-0.4</v>
      </c>
      <c r="AR61" s="367">
        <v>22.9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551</v>
      </c>
      <c r="AM62" s="370">
        <v>1822235</v>
      </c>
      <c r="AN62" s="371">
        <v>28062</v>
      </c>
      <c r="AO62" s="372">
        <v>35.1</v>
      </c>
      <c r="AP62" s="373">
        <v>24695</v>
      </c>
      <c r="AQ62" s="374">
        <v>0.3</v>
      </c>
      <c r="AR62" s="375">
        <v>34.799999999999997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FF03BAB6J8gs9rUxC+6Uc1wCWZ6JUy+B6z92SoN1INHbuyBJrn+gTyboWt88jJVFgDrzYgU1S32/i7juSi8I/g==" saltValue="WvCKds80B4QTorI7gyId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5" zoomScaleNormal="85" zoomScaleSheetLayoutView="55" workbookViewId="0">
      <selection activeCell="AE90" sqref="AE90"/>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558</v>
      </c>
    </row>
    <row r="121" spans="125:125" ht="13.5" hidden="1" customHeight="1" x14ac:dyDescent="0.15">
      <c r="DU121" s="288"/>
    </row>
  </sheetData>
  <sheetProtection algorithmName="SHA-512" hashValue="Vnv5v2v8K6VSXeiq0g6Pofv3SKBY6bRGRPAbzFHB89hwnxIxBjmQgM7ywGXMjYHfdPH2G3LCrA9Lfe9OvB5GRw==" saltValue="twE00WZ1LDoHgOQc8rVf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5" zoomScaleNormal="85" zoomScaleSheetLayoutView="55" workbookViewId="0">
      <selection activeCell="CP88" sqref="CP88"/>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559</v>
      </c>
    </row>
  </sheetData>
  <sheetProtection algorithmName="SHA-512" hashValue="IRQBm7CbKLSFNzOf2Rv9Nc0chAWkl5GnHYbwvLof8Mn74mLH8g7+zaCST64Xe4euASdOQBma5S4K+j9nffLfsQ==" saltValue="zU7hpvvND0x5ARn0n5ZU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AU13" sqref="AU13:AX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7.81</v>
      </c>
      <c r="G47" s="12">
        <v>7.63</v>
      </c>
      <c r="H47" s="12">
        <v>5.7</v>
      </c>
      <c r="I47" s="12">
        <v>8.68</v>
      </c>
      <c r="J47" s="13">
        <v>11.31</v>
      </c>
    </row>
    <row r="48" spans="2:10" ht="57.75" customHeight="1" x14ac:dyDescent="0.15">
      <c r="B48" s="14"/>
      <c r="C48" s="1240" t="s">
        <v>4</v>
      </c>
      <c r="D48" s="1240"/>
      <c r="E48" s="1241"/>
      <c r="F48" s="15">
        <v>6.73</v>
      </c>
      <c r="G48" s="16">
        <v>9.5399999999999991</v>
      </c>
      <c r="H48" s="16">
        <v>6.04</v>
      </c>
      <c r="I48" s="16">
        <v>3.43</v>
      </c>
      <c r="J48" s="17">
        <v>0.24</v>
      </c>
    </row>
    <row r="49" spans="2:10" ht="57.75" customHeight="1" thickBot="1" x14ac:dyDescent="0.2">
      <c r="B49" s="18"/>
      <c r="C49" s="1242" t="s">
        <v>5</v>
      </c>
      <c r="D49" s="1242"/>
      <c r="E49" s="1243"/>
      <c r="F49" s="19">
        <v>0.14000000000000001</v>
      </c>
      <c r="G49" s="20">
        <v>2.96</v>
      </c>
      <c r="H49" s="20" t="s">
        <v>565</v>
      </c>
      <c r="I49" s="20" t="s">
        <v>566</v>
      </c>
      <c r="J49" s="21" t="s">
        <v>567</v>
      </c>
    </row>
    <row r="50" spans="2:10" ht="13.5" customHeight="1" x14ac:dyDescent="0.15"/>
  </sheetData>
  <sheetProtection algorithmName="SHA-512" hashValue="QGr8w6SSZ7vggVW10s8+SxHlodXHl0dvjzJWZTL9T35oFXYjNJYHncmcBymirVw4F0yys71oazkrLb4y1p8xwA==" saltValue="1vo+X4imlqgZtjmpn3H5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2022-03-18T02:41:24Z</cp:lastPrinted>
  <dcterms:created xsi:type="dcterms:W3CDTF">2022-02-02T06:04:48Z</dcterms:created>
  <dcterms:modified xsi:type="dcterms:W3CDTF">2022-10-05T06:08:41Z</dcterms:modified>
  <cp:category/>
</cp:coreProperties>
</file>