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財政課\■■公会計■■\R04年度\09_R2財政状況資料集（公会計部分）の分析欄記載依頼\03_回答\"/>
    </mc:Choice>
  </mc:AlternateContent>
  <bookViews>
    <workbookView xWindow="5850" yWindow="720" windowWidth="19410" windowHeight="114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A23" i="12" l="1"/>
  <c r="AA10" i="12"/>
  <c r="AA28" i="12" l="1"/>
  <c r="AA29" i="12"/>
  <c r="AA30" i="12"/>
  <c r="AA31" i="12"/>
  <c r="AA32" i="12"/>
  <c r="AA33" i="12"/>
  <c r="AA34" i="12"/>
  <c r="AA35" i="12"/>
  <c r="AA7" i="12"/>
  <c r="AA8" i="12"/>
  <c r="AA9"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O36" i="10"/>
  <c r="BE36" i="10"/>
  <c r="CO35" i="10"/>
  <c r="BE35" i="10"/>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s="1"/>
  <c r="AM37" i="10" s="1"/>
  <c r="AM38" i="10" s="1"/>
  <c r="BW34" i="10" s="1"/>
  <c r="BW35" i="10" l="1"/>
  <c r="BW36" i="10" s="1"/>
  <c r="BW37" i="10" s="1"/>
  <c r="BW38" i="10" s="1"/>
  <c r="BW39" i="10" s="1"/>
  <c r="BW40" i="10" s="1"/>
  <c r="BW41" i="10" s="1"/>
  <c r="CO34" i="10"/>
</calcChain>
</file>

<file path=xl/sharedStrings.xml><?xml version="1.0" encoding="utf-8"?>
<sst xmlns="http://schemas.openxmlformats.org/spreadsheetml/2006/main" count="1135" uniqueCount="630">
  <si>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</si>
  <si>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</si>
  <si>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</si>
  <si>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</si>
  <si>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</si>
  <si>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</si>
  <si>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</si>
  <si>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</si>
  <si>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</si>
  <si>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</si>
  <si>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</si>
  <si>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</si>
  <si>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</si>
  <si>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</si>
  <si>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</si>
  <si>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</si>
  <si>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</si>
  <si>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</si>
  <si>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</si>
  <si>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</si>
  <si>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</si>
  <si>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</si>
  <si>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</si>
  <si>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</si>
  <si>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</si>
  <si>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</si>
  <si>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</si>
  <si>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</si>
  <si>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</si>
  <si>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</si>
  <si>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</si>
  <si>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</si>
  <si>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</si>
  <si>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</si>
  <si>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</si>
  <si>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</si>
  <si>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</si>
  <si>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</si>
  <si>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</si>
  <si>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</si>
  <si>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</si>
  <si>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</si>
  <si>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</si>
  <si>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</si>
  <si>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</si>
  <si>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</si>
  <si>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</si>
  <si>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</si>
  <si>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</si>
  <si>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</si>
  <si>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</si>
  <si>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</si>
  <si>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</si>
  <si>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</si>
  <si>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</si>
  <si>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</si>
  <si>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</si>
  <si>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</si>
  <si>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</si>
  <si>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</si>
  <si>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</si>
  <si>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</si>
  <si>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</si>
  <si>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</si>
  <si>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</si>
  <si>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</si>
  <si>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</si>
  <si>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</si>
  <si>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</si>
  <si>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</si>
  <si>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</si>
  <si>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</si>
  <si>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</si>
  <si>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</si>
  <si>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</si>
  <si>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</si>
  <si>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</si>
  <si>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</si>
  <si>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</si>
  <si>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</si>
  <si>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</si>
  <si>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</si>
  <si>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</si>
  <si>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</si>
  <si>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</si>
  <si>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</si>
  <si>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</si>
  <si>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</si>
  <si>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</si>
  <si>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</si>
  <si>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</si>
  <si>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</si>
  <si>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</si>
  <si>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</si>
  <si>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</si>
  <si>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</si>
  <si>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</si>
  <si>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</si>
  <si>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</si>
  <si>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</si>
  <si>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</si>
  <si>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</si>
  <si>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</si>
  <si>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</si>
  <si>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</si>
  <si>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</si>
  <si>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</si>
  <si>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</si>
  <si>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</si>
  <si>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</si>
  <si>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</si>
  <si>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</si>
  <si>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</si>
  <si>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</si>
  <si>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</si>
  <si>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</si>
  <si>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</si>
  <si>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</si>
  <si>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</si>
  <si>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</si>
  <si>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</si>
  <si>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</si>
  <si>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</si>
  <si>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</si>
  <si>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</si>
  <si>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</si>
  <si>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</si>
  <si>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</si>
  <si>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</si>
  <si>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</si>
  <si>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</si>
  <si>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</si>
  <si>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</si>
  <si>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</si>
  <si>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</si>
  <si>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</si>
  <si>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</si>
  <si>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</si>
  <si>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</si>
  <si>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</si>
  <si>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</si>
  <si>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</si>
  <si>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</si>
  <si>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</si>
  <si>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</si>
  <si>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</si>
  <si>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</si>
  <si>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</si>
  <si>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</si>
  <si>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</si>
  <si>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</si>
  <si>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</si>
  <si>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</si>
  <si>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</si>
  <si>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</si>
  <si>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</si>
  <si>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</si>
  <si>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</si>
  <si>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</si>
  <si>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</si>
  <si>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</si>
  <si>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</si>
  <si>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</si>
  <si>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</si>
  <si>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</si>
  <si>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</si>
  <si>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</si>
  <si>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</si>
  <si>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</si>
  <si>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</si>
  <si>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</si>
  <si>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</si>
  <si>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</si>
  <si>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</si>
  <si>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</si>
  <si>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</si>
  <si>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</si>
  <si>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</si>
  <si>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</si>
  <si>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</si>
  <si>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</si>
  <si>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</si>
  <si>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</si>
  <si>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</si>
  <si>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</si>
  <si>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</si>
  <si>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</si>
  <si>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</si>
  <si>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</si>
  <si>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</si>
  <si>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</si>
  <si>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</si>
  <si>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</si>
  <si>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</si>
  <si>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</si>
  <si>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</si>
  <si>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</si>
  <si>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</si>
  <si>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</si>
  <si>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</si>
  <si>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</si>
  <si>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</si>
  <si>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</si>
  <si>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</si>
  <si>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</si>
  <si>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</si>
  <si>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</si>
  <si>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</si>
  <si>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</si>
  <si>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</si>
  <si>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</si>
  <si>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</si>
  <si>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</si>
  <si>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</si>
  <si>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</si>
  <si>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</si>
  <si>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</si>
  <si>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</si>
  <si>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</si>
  <si>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</si>
  <si>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</si>
  <si>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</si>
  <si>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</si>
  <si>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</si>
  <si>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</si>
  <si>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</si>
  <si>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</si>
  <si>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</si>
  <si>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</si>
  <si>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</si>
  <si>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</si>
  <si>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</si>
  <si>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</si>
  <si>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</si>
  <si>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</si>
  <si>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</si>
  <si>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</si>
  <si>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</si>
  <si>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</si>
  <si>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</si>
  <si>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</si>
  <si>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</si>
  <si>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</si>
  <si>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</si>
  <si>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</si>
  <si>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</si>
  <si>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</si>
  <si>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</si>
  <si>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</si>
  <si>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</si>
  <si>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</si>
  <si>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</si>
  <si>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</si>
  <si>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</si>
  <si>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</si>
  <si>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</si>
  <si>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</si>
  <si>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</si>
  <si>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</si>
  <si>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</si>
  <si>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</si>
  <si>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</si>
  <si>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</si>
  <si>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</si>
  <si>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</si>
  <si>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</si>
  <si>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</si>
  <si>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</si>
  <si>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</si>
  <si>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</si>
  <si>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</si>
  <si>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</si>
  <si>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</si>
  <si>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</si>
  <si>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</si>
  <si>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</si>
  <si>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</si>
  <si>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</si>
  <si>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</si>
  <si>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</si>
  <si>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</si>
  <si>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</si>
  <si>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</si>
  <si>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</si>
  <si>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</si>
  <si>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</si>
  <si>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</si>
  <si>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</si>
  <si>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</si>
  <si>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</si>
  <si>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</si>
  <si>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</si>
  <si>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</si>
  <si>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</si>
  <si>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</si>
  <si>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</si>
  <si>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</si>
  <si>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</si>
  <si>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</si>
  <si>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</si>
  <si>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</si>
  <si>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</si>
  <si>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</si>
  <si>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</si>
  <si>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</si>
  <si>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</si>
  <si>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</si>
  <si>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</si>
  <si>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</si>
  <si>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</si>
  <si>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</si>
  <si>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</si>
  <si>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</si>
  <si>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</si>
  <si>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</si>
  <si>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</si>
  <si>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</si>
  <si>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</si>
  <si>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</si>
  <si>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</si>
  <si>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</si>
  <si>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</si>
  <si>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</si>
  <si>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</si>
  <si>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</si>
  <si>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</si>
  <si>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</si>
  <si>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</si>
  <si>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</si>
  <si>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</si>
  <si>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</si>
  <si>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</si>
  <si>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</si>
  <si>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</si>
  <si>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</si>
  <si>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</si>
  <si>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</si>
  <si>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</si>
  <si>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</si>
  <si>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</si>
  <si>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</si>
  <si>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</si>
  <si>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</si>
  <si>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</si>
  <si>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</si>
  <si>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</si>
  <si>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</si>
  <si>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</si>
  <si>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</si>
  <si>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</si>
  <si>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</si>
  <si>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</si>
  <si>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</si>
  <si>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</si>
  <si>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</si>
  <si>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</si>
  <si>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</si>
  <si>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</si>
  <si>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</si>
  <si>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</si>
  <si>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</si>
  <si>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</si>
  <si>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</si>
  <si>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</si>
  <si>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</si>
  <si>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</si>
  <si>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</si>
  <si>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</si>
  <si>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</si>
  <si>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</si>
  <si>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</si>
  <si>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</si>
  <si>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</si>
  <si>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</si>
  <si>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</si>
  <si>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</si>
  <si>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</si>
  <si>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</si>
  <si>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</si>
  <si>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</si>
  <si>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</si>
  <si>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</si>
  <si>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</si>
  <si>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</si>
  <si>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</si>
  <si>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</si>
  <si>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</si>
  <si>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</si>
  <si>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</si>
  <si>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</si>
  <si>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</si>
  <si>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</si>
  <si>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</si>
  <si>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</si>
  <si>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</si>
  <si>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</si>
  <si>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</si>
  <si>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</si>
  <si>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</si>
  <si>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</si>
  <si>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</si>
  <si>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</si>
  <si>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</si>
  <si>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</si>
  <si>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</si>
  <si>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</si>
  <si>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</si>
  <si>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</si>
  <si>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</si>
  <si>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</si>
  <si>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</si>
  <si>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</si>
  <si>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</si>
  <si>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</si>
  <si>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</si>
  <si>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</si>
  <si>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</si>
  <si>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</si>
  <si>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</si>
  <si>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</si>
  <si>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</si>
  <si>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</si>
  <si>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</si>
  <si>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</si>
  <si>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</si>
  <si>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</si>
  <si>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</si>
  <si>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</si>
  <si>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</si>
  <si>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</si>
  <si>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</si>
  <si>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</si>
  <si>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</si>
  <si>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</si>
  <si>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</si>
  <si>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</si>
  <si>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</si>
  <si>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</si>
  <si>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</si>
  <si>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</si>
  <si>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</si>
  <si>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</si>
  <si>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</si>
  <si>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</si>
  <si>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</si>
  <si>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</si>
  <si>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</si>
  <si>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</si>
  <si>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</si>
  <si>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</si>
  <si>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</si>
  <si>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</si>
  <si>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</si>
  <si>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</si>
  <si>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</si>
  <si>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</si>
  <si>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</si>
  <si>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</si>
  <si>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</si>
  <si>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</si>
  <si>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</si>
  <si>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</si>
  <si>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</si>
  <si>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</si>
  <si>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</si>
  <si>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</si>
  <si>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</si>
  <si>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</si>
  <si>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</si>
  <si>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</si>
  <si>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</si>
  <si>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</si>
  <si>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</si>
  <si>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</si>
  <si>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</si>
  <si>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</si>
  <si>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</si>
  <si>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</si>
  <si>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</si>
  <si>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</si>
  <si>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</si>
  <si>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</si>
  <si>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</si>
  <si>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</si>
  <si>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</si>
  <si>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</si>
  <si>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</si>
  <si>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</si>
  <si>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</si>
  <si>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</si>
  <si>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</si>
  <si>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</si>
  <si>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</si>
  <si>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</si>
  <si>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</si>
  <si>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</si>
  <si>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</si>
  <si>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</si>
  <si>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</si>
  <si>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</si>
  <si>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</si>
  <si>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</si>
  <si>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</si>
  <si>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</si>
  <si>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</si>
  <si>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</si>
  <si>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</si>
  <si>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</si>
  <si>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</si>
  <si>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</si>
  <si>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</si>
  <si>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</si>
  <si>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</si>
  <si>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</si>
  <si>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</si>
  <si>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</si>
  <si>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</si>
  <si>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</si>
  <si>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</si>
  <si>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</si>
  <si>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</si>
  <si>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</si>
  <si>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</si>
  <si>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</si>
  <si>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</si>
  <si>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</si>
  <si>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</si>
  <si>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</si>
  <si>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</si>
  <si>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</si>
  <si>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</si>
  <si>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</si>
  <si>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</si>
  <si>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</si>
  <si>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</si>
  <si>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</si>
  <si>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</si>
  <si>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</si>
  <si>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</si>
  <si>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</si>
  <si>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</si>
  <si>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</si>
  <si>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</si>
  <si>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</si>
  <si>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</si>
  <si>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</si>
  <si>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</si>
  <si>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</si>
  <si>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</si>
  <si>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</si>
  <si>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</si>
  <si>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</si>
  <si>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</si>
  <si>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</si>
  <si>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</si>
  <si>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</si>
  <si>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</si>
  <si>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</si>
  <si>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</si>
  <si>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</si>
  <si>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</si>
  <si>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</si>
  <si>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</si>
  <si>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</si>
  <si>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</si>
  <si>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</si>
  <si>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</si>
  <si>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</si>
  <si>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</si>
  <si>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</si>
  <si>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</si>
  <si>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</si>
  <si>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</si>
  <si>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1.46</t>
  </si>
  <si>
    <t>▲ 3.20</t>
  </si>
  <si>
    <t>▲ 2.26</t>
  </si>
  <si>
    <t>▲ 2.15</t>
  </si>
  <si>
    <t>▲ 1.33</t>
  </si>
  <si>
    <t>住宅新築資金等貸付事業特別会計</t>
  </si>
  <si>
    <t>▲ 2.67</t>
  </si>
  <si>
    <t>▲ 2.72</t>
  </si>
  <si>
    <t>▲ 2.65</t>
  </si>
  <si>
    <t>▲ 2.56</t>
  </si>
  <si>
    <t>▲ 2.43</t>
  </si>
  <si>
    <t>水道事業特別会計</t>
  </si>
  <si>
    <t>病院事業特別会計</t>
  </si>
  <si>
    <t>一般会計</t>
  </si>
  <si>
    <t>介護老人保健施設事業特別会計</t>
  </si>
  <si>
    <t>介護保険事業特別会計</t>
  </si>
  <si>
    <t>下水道事業特別会計</t>
  </si>
  <si>
    <t>国民健康保険事業特別会計</t>
  </si>
  <si>
    <t>その他会計（赤字）</t>
  </si>
  <si>
    <t>▲ 2.95</t>
  </si>
  <si>
    <t>▲ 1.82</t>
  </si>
  <si>
    <t>▲ 0.70</t>
  </si>
  <si>
    <t>その他会計（黒字）</t>
  </si>
  <si>
    <t>（百万円）</t>
    <phoneticPr fontId="5"/>
  </si>
  <si>
    <t>H27末</t>
    <phoneticPr fontId="5"/>
  </si>
  <si>
    <t>H28末</t>
    <phoneticPr fontId="5"/>
  </si>
  <si>
    <t>H29末</t>
    <phoneticPr fontId="5"/>
  </si>
  <si>
    <t>H30末</t>
    <phoneticPr fontId="5"/>
  </si>
  <si>
    <t>R01末</t>
    <phoneticPr fontId="5"/>
  </si>
  <si>
    <t>地域づくり推進基金</t>
    <phoneticPr fontId="5"/>
  </si>
  <si>
    <t>ふるさと応援基金</t>
    <phoneticPr fontId="5"/>
  </si>
  <si>
    <t>森林環境整備促進基金</t>
    <phoneticPr fontId="5"/>
  </si>
  <si>
    <t>地域福祉基金</t>
    <phoneticPr fontId="5"/>
  </si>
  <si>
    <t>市営霊苑基金</t>
    <phoneticPr fontId="5"/>
  </si>
  <si>
    <t>-</t>
    <phoneticPr fontId="2"/>
  </si>
  <si>
    <t>宇陀市土地開発公社</t>
    <rPh sb="0" eb="3">
      <t>ウダシ</t>
    </rPh>
    <rPh sb="3" eb="5">
      <t>トチ</t>
    </rPh>
    <rPh sb="5" eb="7">
      <t>カイハツ</t>
    </rPh>
    <rPh sb="7" eb="9">
      <t>コウシャ</t>
    </rPh>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</si>
  <si>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</si>
  <si>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</si>
  <si>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</si>
  <si>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</si>
  <si>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</si>
  <si>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</si>
  <si>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</si>
  <si>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</si>
  <si>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</si>
  <si>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</si>
  <si>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</si>
  <si>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</si>
  <si>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</si>
  <si>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</si>
  <si>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</si>
  <si>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</si>
  <si>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</si>
  <si>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</si>
  <si>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</si>
  <si>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財源を地方債に求めてきたため、将来負担比率は類似団体を大きく上回っているが、新規発行額の抑制と普通交付税算入率の高い地方債の借入により年々改善していた。しかし、合併算定替えの縮減期間を原因とした標準財政規模の縮小等により、将来負担比率が上昇に転じた。引き続き公共施設等の老朽化対策と持続可能な財政運営のバランスを保つことが求められている。</t>
    <phoneticPr fontId="5"/>
  </si>
  <si>
    <t>　地方債の満期一括償還があった令和元年度は平成30年度に比べ将来負担比率・実質公債費比率共に上昇していたが、地方債残高が減少し元利償還額も下がったことにより、令和2年度においては両比率とも減少に転じた。今後は地方債残高の大きな減少は見込まれないことから比率の改善は緩やかになっていくと思われる。類似団体と比較すると依然として高い比率となっているため、今後も地方債の新規発行抑制などに取り組んでいく必要がある。</t>
    <rPh sb="1" eb="4">
      <t>チホウサイ</t>
    </rPh>
    <rPh sb="5" eb="7">
      <t>マンキ</t>
    </rPh>
    <rPh sb="7" eb="9">
      <t>イッカツ</t>
    </rPh>
    <rPh sb="9" eb="11">
      <t>ショウカン</t>
    </rPh>
    <rPh sb="15" eb="17">
      <t>レイワ</t>
    </rPh>
    <rPh sb="17" eb="18">
      <t>ガン</t>
    </rPh>
    <rPh sb="18" eb="20">
      <t>ネンド</t>
    </rPh>
    <rPh sb="21" eb="23">
      <t>ヘイセイ</t>
    </rPh>
    <rPh sb="25" eb="27">
      <t>ネンド</t>
    </rPh>
    <rPh sb="28" eb="29">
      <t>クラ</t>
    </rPh>
    <rPh sb="30" eb="32">
      <t>ショウライ</t>
    </rPh>
    <rPh sb="32" eb="34">
      <t>フタン</t>
    </rPh>
    <rPh sb="34" eb="36">
      <t>ヒリツ</t>
    </rPh>
    <rPh sb="37" eb="39">
      <t>ジッシツ</t>
    </rPh>
    <rPh sb="39" eb="42">
      <t>コウサイヒ</t>
    </rPh>
    <rPh sb="42" eb="44">
      <t>ヒリツ</t>
    </rPh>
    <rPh sb="44" eb="45">
      <t>トモ</t>
    </rPh>
    <rPh sb="46" eb="48">
      <t>ジョウショウ</t>
    </rPh>
    <rPh sb="54" eb="57">
      <t>チホウサイ</t>
    </rPh>
    <rPh sb="57" eb="59">
      <t>ザンダカ</t>
    </rPh>
    <rPh sb="60" eb="62">
      <t>ゲンショウ</t>
    </rPh>
    <rPh sb="63" eb="65">
      <t>ガンリ</t>
    </rPh>
    <rPh sb="65" eb="67">
      <t>ショウカン</t>
    </rPh>
    <rPh sb="67" eb="68">
      <t>ガク</t>
    </rPh>
    <rPh sb="69" eb="70">
      <t>サ</t>
    </rPh>
    <rPh sb="79" eb="81">
      <t>レイワ</t>
    </rPh>
    <rPh sb="82" eb="84">
      <t>ネンド</t>
    </rPh>
    <rPh sb="89" eb="90">
      <t>リョウ</t>
    </rPh>
    <rPh sb="90" eb="92">
      <t>ヒリツ</t>
    </rPh>
    <rPh sb="94" eb="96">
      <t>ゲンショウ</t>
    </rPh>
    <rPh sb="97" eb="98">
      <t>テン</t>
    </rPh>
    <rPh sb="101" eb="103">
      <t>コンゴ</t>
    </rPh>
    <rPh sb="104" eb="107">
      <t>チホウサイ</t>
    </rPh>
    <rPh sb="107" eb="109">
      <t>ザンダカ</t>
    </rPh>
    <rPh sb="110" eb="111">
      <t>オオ</t>
    </rPh>
    <rPh sb="113" eb="115">
      <t>ゲンショウ</t>
    </rPh>
    <rPh sb="116" eb="118">
      <t>ミコ</t>
    </rPh>
    <rPh sb="126" eb="128">
      <t>ヒリツ</t>
    </rPh>
    <rPh sb="129" eb="131">
      <t>カイゼン</t>
    </rPh>
    <rPh sb="132" eb="133">
      <t>ユル</t>
    </rPh>
    <rPh sb="142" eb="143">
      <t>オモ</t>
    </rPh>
    <rPh sb="147" eb="149">
      <t>ルイジ</t>
    </rPh>
    <rPh sb="149" eb="151">
      <t>ダンタイ</t>
    </rPh>
    <rPh sb="152" eb="154">
      <t>ヒカク</t>
    </rPh>
    <rPh sb="157" eb="159">
      <t>イゼン</t>
    </rPh>
    <rPh sb="162" eb="163">
      <t>タカ</t>
    </rPh>
    <rPh sb="164" eb="166">
      <t>ヒリツ</t>
    </rPh>
    <rPh sb="175" eb="177">
      <t>コンゴ</t>
    </rPh>
    <rPh sb="178" eb="181">
      <t>チホウサイ</t>
    </rPh>
    <rPh sb="182" eb="184">
      <t>シンキ</t>
    </rPh>
    <rPh sb="184" eb="186">
      <t>ハッコウ</t>
    </rPh>
    <rPh sb="186" eb="188">
      <t>ヨクセイ</t>
    </rPh>
    <rPh sb="191" eb="192">
      <t>ト</t>
    </rPh>
    <rPh sb="193" eb="194">
      <t>ク</t>
    </rPh>
    <rPh sb="198" eb="2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</si>
</sst>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B2A-4B70-B5DB-AEFE5AA5FF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59189</c:v>
                </c:pt>
                <c:pt idx="1">
                  <c:v>59527</c:v>
                </c:pt>
                <c:pt idx="2">
                  <c:v>37314</c:v>
                </c:pt>
                <c:pt idx="3">
                  <c:v>56429</c:v>
                </c:pt>
                <c:pt idx="4">
                  <c:v>79343</c:v>
                </c:pt>
              </c:numCache>
            </c:numRef>
          </c:val>
          <c:smooth val="0"/>
          <c:extLst>
            <c:ext xmlns:c16="http://schemas.microsoft.com/office/drawing/2014/chart" uri="{C3380CC4-5D6E-409C-BE32-E72D297353CC}">
              <c16:uniqueId val="{00000001-2B2A-4B70-B5DB-AEFE5AA5FF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3.17</c:v>
                </c:pt>
                <c:pt idx="1">
                  <c:v>3.25</c:v>
                </c:pt>
                <c:pt idx="2">
                  <c:v>2.14</c:v>
                </c:pt>
                <c:pt idx="3">
                  <c:v>1.64</c:v>
                </c:pt>
                <c:pt idx="4">
                  <c:v>1.17</c:v>
                </c:pt>
              </c:numCache>
            </c:numRef>
          </c:val>
          <c:extLst>
            <c:ext xmlns:c16="http://schemas.microsoft.com/office/drawing/2014/chart" uri="{C3380CC4-5D6E-409C-BE32-E72D297353CC}">
              <c16:uniqueId val="{00000000-6E97-4C40-AC37-985F8B1B12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20.95</c:v>
                </c:pt>
                <c:pt idx="1">
                  <c:v>18.48</c:v>
                </c:pt>
                <c:pt idx="2">
                  <c:v>17.8</c:v>
                </c:pt>
                <c:pt idx="3">
                  <c:v>16.29</c:v>
                </c:pt>
                <c:pt idx="4">
                  <c:v>15.09</c:v>
                </c:pt>
              </c:numCache>
            </c:numRef>
          </c:val>
          <c:extLst>
            <c:ext xmlns:c16="http://schemas.microsoft.com/office/drawing/2014/chart" uri="{C3380CC4-5D6E-409C-BE32-E72D297353CC}">
              <c16:uniqueId val="{00000001-6E97-4C40-AC37-985F8B1B12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-3.2</c:v>
                </c:pt>
                <c:pt idx="2">
                  <c:v>-2.2599999999999998</c:v>
                </c:pt>
                <c:pt idx="3">
                  <c:v>-2.15</c:v>
                </c:pt>
                <c:pt idx="4">
                  <c:v>-1.33</c:v>
                </c:pt>
              </c:numCache>
            </c:numRef>
          </c:val>
          <c:smooth val="0"/>
          <c:extLst>
            <c:ext xmlns:c16="http://schemas.microsoft.com/office/drawing/2014/chart" uri="{C3380CC4-5D6E-409C-BE32-E72D297353CC}">
              <c16:uniqueId val="{00000002-6E97-4C40-AC37-985F8B1B12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0.34</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0-99C8-4FCF-95DA-571D71B5E6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2.95</c:v>
                </c:pt>
                <c:pt idx="1">
                  <c:v>#N/A</c:v>
                </c:pt>
                <c:pt idx="2">
                  <c:v>1.82</c:v>
                </c:pt>
                <c:pt idx="3">
                  <c:v>#N/A</c:v>
                </c:pt>
                <c:pt idx="4">
                  <c:v>0.7</c:v>
                </c:pt>
                <c:pt idx="5">
                  <c:v>#N/A</c:v>
                </c:pt>
                <c:pt idx="6">
                  <c:v>0</c:v>
                </c:pt>
                <c:pt idx="7">
                  <c:v>0</c:v>
                </c:pt>
                <c:pt idx="8">
                  <c:v>0</c:v>
                </c:pt>
                <c:pt idx="9">
                  <c:v>0</c:v>
                </c:pt>
              </c:numCache>
            </c:numRef>
          </c:val>
          <c:extLst>
            <c:ext xmlns:c16="http://schemas.microsoft.com/office/drawing/2014/chart" uri="{C3380CC4-5D6E-409C-BE32-E72D297353CC}">
              <c16:uniqueId val="{00000001-99C8-4FCF-95DA-571D71B5E635}"/>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2.4900000000000002</c:v>
                </c:pt>
                <c:pt idx="2">
                  <c:v>#N/A</c:v>
                </c:pt>
                <c:pt idx="3">
                  <c:v>1.35</c:v>
                </c:pt>
                <c:pt idx="4">
                  <c:v>#N/A</c:v>
                </c:pt>
                <c:pt idx="5">
                  <c:v>0.96</c:v>
                </c:pt>
                <c:pt idx="6">
                  <c:v>#N/A</c:v>
                </c:pt>
                <c:pt idx="7">
                  <c:v>0.91</c:v>
                </c:pt>
                <c:pt idx="8">
                  <c:v>#N/A</c:v>
                </c:pt>
                <c:pt idx="9">
                  <c:v>0.25</c:v>
                </c:pt>
              </c:numCache>
            </c:numRef>
          </c:val>
          <c:extLst>
            <c:ext xmlns:c16="http://schemas.microsoft.com/office/drawing/2014/chart" uri="{C3380CC4-5D6E-409C-BE32-E72D297353CC}">
              <c16:uniqueId val="{00000002-99C8-4FCF-95DA-571D71B5E63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0.06</c:v>
                </c:pt>
                <c:pt idx="8">
                  <c:v>#N/A</c:v>
                </c:pt>
                <c:pt idx="9">
                  <c:v>0.41</c:v>
                </c:pt>
              </c:numCache>
            </c:numRef>
          </c:val>
          <c:extLst>
            <c:ext xmlns:c16="http://schemas.microsoft.com/office/drawing/2014/chart" uri="{C3380CC4-5D6E-409C-BE32-E72D297353CC}">
              <c16:uniqueId val="{00000003-99C8-4FCF-95DA-571D71B5E63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1.04</c:v>
                </c:pt>
                <c:pt idx="2">
                  <c:v>#N/A</c:v>
                </c:pt>
                <c:pt idx="3">
                  <c:v>0.79</c:v>
                </c:pt>
                <c:pt idx="4">
                  <c:v>#N/A</c:v>
                </c:pt>
                <c:pt idx="5">
                  <c:v>0.82</c:v>
                </c:pt>
                <c:pt idx="6">
                  <c:v>#N/A</c:v>
                </c:pt>
                <c:pt idx="7">
                  <c:v>1.01</c:v>
                </c:pt>
                <c:pt idx="8">
                  <c:v>#N/A</c:v>
                </c:pt>
                <c:pt idx="9">
                  <c:v>0.9</c:v>
                </c:pt>
              </c:numCache>
            </c:numRef>
          </c:val>
          <c:extLst>
            <c:ext xmlns:c16="http://schemas.microsoft.com/office/drawing/2014/chart" uri="{C3380CC4-5D6E-409C-BE32-E72D297353CC}">
              <c16:uniqueId val="{00000004-99C8-4FCF-95DA-571D71B5E635}"/>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3.79</c:v>
                </c:pt>
                <c:pt idx="2">
                  <c:v>#N/A</c:v>
                </c:pt>
                <c:pt idx="3">
                  <c:v>3.32</c:v>
                </c:pt>
                <c:pt idx="4">
                  <c:v>#N/A</c:v>
                </c:pt>
                <c:pt idx="5">
                  <c:v>2.78</c:v>
                </c:pt>
                <c:pt idx="6">
                  <c:v>#N/A</c:v>
                </c:pt>
                <c:pt idx="7">
                  <c:v>2.1800000000000002</c:v>
                </c:pt>
                <c:pt idx="8">
                  <c:v>#N/A</c:v>
                </c:pt>
                <c:pt idx="9">
                  <c:v>1.68</c:v>
                </c:pt>
              </c:numCache>
            </c:numRef>
          </c:val>
          <c:extLst>
            <c:ext xmlns:c16="http://schemas.microsoft.com/office/drawing/2014/chart" uri="{C3380CC4-5D6E-409C-BE32-E72D297353CC}">
              <c16:uniqueId val="{00000005-99C8-4FCF-95DA-571D71B5E63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5.82</c:v>
                </c:pt>
                <c:pt idx="2">
                  <c:v>#N/A</c:v>
                </c:pt>
                <c:pt idx="3">
                  <c:v>5.95</c:v>
                </c:pt>
                <c:pt idx="4">
                  <c:v>#N/A</c:v>
                </c:pt>
                <c:pt idx="5">
                  <c:v>4.78</c:v>
                </c:pt>
                <c:pt idx="6">
                  <c:v>#N/A</c:v>
                </c:pt>
                <c:pt idx="7">
                  <c:v>4.18</c:v>
                </c:pt>
                <c:pt idx="8">
                  <c:v>#N/A</c:v>
                </c:pt>
                <c:pt idx="9">
                  <c:v>3.59</c:v>
                </c:pt>
              </c:numCache>
            </c:numRef>
          </c:val>
          <c:extLst>
            <c:ext xmlns:c16="http://schemas.microsoft.com/office/drawing/2014/chart" uri="{C3380CC4-5D6E-409C-BE32-E72D297353CC}">
              <c16:uniqueId val="{00000006-99C8-4FCF-95DA-571D71B5E635}"/>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6.53</c:v>
                </c:pt>
                <c:pt idx="2">
                  <c:v>#N/A</c:v>
                </c:pt>
                <c:pt idx="3">
                  <c:v>5.55</c:v>
                </c:pt>
                <c:pt idx="4">
                  <c:v>#N/A</c:v>
                </c:pt>
                <c:pt idx="5">
                  <c:v>3.96</c:v>
                </c:pt>
                <c:pt idx="6">
                  <c:v>#N/A</c:v>
                </c:pt>
                <c:pt idx="7">
                  <c:v>3.45</c:v>
                </c:pt>
                <c:pt idx="8">
                  <c:v>#N/A</c:v>
                </c:pt>
                <c:pt idx="9">
                  <c:v>4.7699999999999996</c:v>
                </c:pt>
              </c:numCache>
            </c:numRef>
          </c:val>
          <c:extLst>
            <c:ext xmlns:c16="http://schemas.microsoft.com/office/drawing/2014/chart" uri="{C3380CC4-5D6E-409C-BE32-E72D297353CC}">
              <c16:uniqueId val="{00000007-99C8-4FCF-95DA-571D71B5E635}"/>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8.39</c:v>
                </c:pt>
                <c:pt idx="2">
                  <c:v>#N/A</c:v>
                </c:pt>
                <c:pt idx="3">
                  <c:v>9.24</c:v>
                </c:pt>
                <c:pt idx="4">
                  <c:v>#N/A</c:v>
                </c:pt>
                <c:pt idx="5">
                  <c:v>9.74</c:v>
                </c:pt>
                <c:pt idx="6">
                  <c:v>#N/A</c:v>
                </c:pt>
                <c:pt idx="7">
                  <c:v>9.75</c:v>
                </c:pt>
                <c:pt idx="8">
                  <c:v>#N/A</c:v>
                </c:pt>
                <c:pt idx="9">
                  <c:v>9.23</c:v>
                </c:pt>
              </c:numCache>
            </c:numRef>
          </c:val>
          <c:extLst>
            <c:ext xmlns:c16="http://schemas.microsoft.com/office/drawing/2014/chart" uri="{C3380CC4-5D6E-409C-BE32-E72D297353CC}">
              <c16:uniqueId val="{00000008-99C8-4FCF-95DA-571D71B5E63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2.67</c:v>
                </c:pt>
                <c:pt idx="1">
                  <c:v>#N/A</c:v>
                </c:pt>
                <c:pt idx="2">
                  <c:v>2.72</c:v>
                </c:pt>
                <c:pt idx="3">
                  <c:v>#N/A</c:v>
                </c:pt>
                <c:pt idx="4">
                  <c:v>2.65</c:v>
                </c:pt>
                <c:pt idx="5">
                  <c:v>#N/A</c:v>
                </c:pt>
                <c:pt idx="6">
                  <c:v>2.56</c:v>
                </c:pt>
                <c:pt idx="7">
                  <c:v>#N/A</c:v>
                </c:pt>
                <c:pt idx="8">
                  <c:v>2.4300000000000002</c:v>
                </c:pt>
                <c:pt idx="9">
                  <c:v>#N/A</c:v>
                </c:pt>
              </c:numCache>
            </c:numRef>
          </c:val>
          <c:extLst>
            <c:ext xmlns:c16="http://schemas.microsoft.com/office/drawing/2014/chart" uri="{C3380CC4-5D6E-409C-BE32-E72D297353CC}">
              <c16:uniqueId val="{00000009-99C8-4FCF-95DA-571D71B5E6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2357</c:v>
                </c:pt>
                <c:pt idx="5">
                  <c:v>2215</c:v>
                </c:pt>
                <c:pt idx="8">
                  <c:v>2091</c:v>
                </c:pt>
                <c:pt idx="11">
                  <c:v>2103</c:v>
                </c:pt>
                <c:pt idx="14">
                  <c:v>2050</c:v>
                </c:pt>
              </c:numCache>
            </c:numRef>
          </c:val>
          <c:extLst>
            <c:ext xmlns:c16="http://schemas.microsoft.com/office/drawing/2014/chart" uri="{C3380CC4-5D6E-409C-BE32-E72D297353CC}">
              <c16:uniqueId val="{00000000-FC39-468F-AD11-1B835658B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39-468F-AD11-1B835658B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48</c:v>
                </c:pt>
                <c:pt idx="6">
                  <c:v>67</c:v>
                </c:pt>
                <c:pt idx="9">
                  <c:v>70</c:v>
                </c:pt>
                <c:pt idx="12">
                  <c:v>74</c:v>
                </c:pt>
              </c:numCache>
            </c:numRef>
          </c:val>
          <c:extLst>
            <c:ext xmlns:c16="http://schemas.microsoft.com/office/drawing/2014/chart" uri="{C3380CC4-5D6E-409C-BE32-E72D297353CC}">
              <c16:uniqueId val="{00000002-FC39-468F-AD11-1B835658B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39-468F-AD11-1B835658B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627</c:v>
                </c:pt>
                <c:pt idx="3">
                  <c:v>574</c:v>
                </c:pt>
                <c:pt idx="6">
                  <c:v>583</c:v>
                </c:pt>
                <c:pt idx="9">
                  <c:v>562</c:v>
                </c:pt>
                <c:pt idx="12">
                  <c:v>497</c:v>
                </c:pt>
              </c:numCache>
            </c:numRef>
          </c:val>
          <c:extLst>
            <c:ext xmlns:c16="http://schemas.microsoft.com/office/drawing/2014/chart" uri="{C3380CC4-5D6E-409C-BE32-E72D297353CC}">
              <c16:uniqueId val="{00000004-FC39-468F-AD11-1B835658B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FC39-468F-AD11-1B835658B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39-468F-AD11-1B835658B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3094</c:v>
                </c:pt>
                <c:pt idx="3">
                  <c:v>2874</c:v>
                </c:pt>
                <c:pt idx="6">
                  <c:v>2646</c:v>
                </c:pt>
                <c:pt idx="9">
                  <c:v>2874</c:v>
                </c:pt>
                <c:pt idx="12">
                  <c:v>2493</c:v>
                </c:pt>
              </c:numCache>
            </c:numRef>
          </c:val>
          <c:extLst>
            <c:ext xmlns:c16="http://schemas.microsoft.com/office/drawing/2014/chart" uri="{C3380CC4-5D6E-409C-BE32-E72D297353CC}">
              <c16:uniqueId val="{00000007-FC39-468F-AD11-1B835658B6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1395</c:v>
                </c:pt>
                <c:pt idx="2">
                  <c:v>#N/A</c:v>
                </c:pt>
                <c:pt idx="3">
                  <c:v>#N/A</c:v>
                </c:pt>
                <c:pt idx="4">
                  <c:v>1282</c:v>
                </c:pt>
                <c:pt idx="5">
                  <c:v>#N/A</c:v>
                </c:pt>
                <c:pt idx="6">
                  <c:v>#N/A</c:v>
                </c:pt>
                <c:pt idx="7">
                  <c:v>1206</c:v>
                </c:pt>
                <c:pt idx="8">
                  <c:v>#N/A</c:v>
                </c:pt>
                <c:pt idx="9">
                  <c:v>#N/A</c:v>
                </c:pt>
                <c:pt idx="10">
                  <c:v>1404</c:v>
                </c:pt>
                <c:pt idx="11">
                  <c:v>#N/A</c:v>
                </c:pt>
                <c:pt idx="12">
                  <c:v>#N/A</c:v>
                </c:pt>
                <c:pt idx="13">
                  <c:v>1015</c:v>
                </c:pt>
                <c:pt idx="14">
                  <c:v>#N/A</c:v>
                </c:pt>
              </c:numCache>
            </c:numRef>
          </c:val>
          <c:smooth val="0"/>
          <c:extLst>
            <c:ext xmlns:c16="http://schemas.microsoft.com/office/drawing/2014/chart" uri="{C3380CC4-5D6E-409C-BE32-E72D297353CC}">
              <c16:uniqueId val="{00000008-FC39-468F-AD11-1B835658B6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22238</c:v>
                </c:pt>
                <c:pt idx="5">
                  <c:v>21894</c:v>
                </c:pt>
                <c:pt idx="8">
                  <c:v>21320</c:v>
                </c:pt>
                <c:pt idx="11">
                  <c:v>20842</c:v>
                </c:pt>
                <c:pt idx="14">
                  <c:v>20272</c:v>
                </c:pt>
              </c:numCache>
            </c:numRef>
          </c:val>
          <c:extLst>
            <c:ext xmlns:c16="http://schemas.microsoft.com/office/drawing/2014/chart" uri="{C3380CC4-5D6E-409C-BE32-E72D297353CC}">
              <c16:uniqueId val="{00000000-47D6-4629-8855-8E4961F4C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270</c:v>
                </c:pt>
                <c:pt idx="5">
                  <c:v>227</c:v>
                </c:pt>
                <c:pt idx="8">
                  <c:v>181</c:v>
                </c:pt>
                <c:pt idx="11">
                  <c:v>134</c:v>
                </c:pt>
                <c:pt idx="14">
                  <c:v>96</c:v>
                </c:pt>
              </c:numCache>
            </c:numRef>
          </c:val>
          <c:extLst>
            <c:ext xmlns:c16="http://schemas.microsoft.com/office/drawing/2014/chart" uri="{C3380CC4-5D6E-409C-BE32-E72D297353CC}">
              <c16:uniqueId val="{00000001-47D6-4629-8855-8E4961F4C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3320</c:v>
                </c:pt>
                <c:pt idx="5">
                  <c:v>3188</c:v>
                </c:pt>
                <c:pt idx="8">
                  <c:v>3366</c:v>
                </c:pt>
                <c:pt idx="11">
                  <c:v>3168</c:v>
                </c:pt>
                <c:pt idx="14">
                  <c:v>3361</c:v>
                </c:pt>
              </c:numCache>
            </c:numRef>
          </c:val>
          <c:extLst>
            <c:ext xmlns:c16="http://schemas.microsoft.com/office/drawing/2014/chart" uri="{C3380CC4-5D6E-409C-BE32-E72D297353CC}">
              <c16:uniqueId val="{00000002-47D6-4629-8855-8E4961F4C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D6-4629-8855-8E4961F4C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D6-4629-8855-8E4961F4C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D6-4629-8855-8E4961F4C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4362</c:v>
                </c:pt>
                <c:pt idx="3">
                  <c:v>4254</c:v>
                </c:pt>
                <c:pt idx="6">
                  <c:v>4046</c:v>
                </c:pt>
                <c:pt idx="9">
                  <c:v>3810</c:v>
                </c:pt>
                <c:pt idx="12">
                  <c:v>3595</c:v>
                </c:pt>
              </c:numCache>
            </c:numRef>
          </c:val>
          <c:extLst>
            <c:ext xmlns:c16="http://schemas.microsoft.com/office/drawing/2014/chart" uri="{C3380CC4-5D6E-409C-BE32-E72D297353CC}">
              <c16:uniqueId val="{00000006-47D6-4629-8855-8E4961F4C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c:v>
                </c:pt>
                <c:pt idx="3">
                  <c:v>387</c:v>
                </c:pt>
                <c:pt idx="6">
                  <c:v>340</c:v>
                </c:pt>
                <c:pt idx="9">
                  <c:v>267</c:v>
                </c:pt>
                <c:pt idx="12">
                  <c:v>195</c:v>
                </c:pt>
              </c:numCache>
            </c:numRef>
          </c:val>
          <c:extLst>
            <c:ext xmlns:c16="http://schemas.microsoft.com/office/drawing/2014/chart" uri="{C3380CC4-5D6E-409C-BE32-E72D297353CC}">
              <c16:uniqueId val="{00000007-47D6-4629-8855-8E4961F4C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7695</c:v>
                </c:pt>
                <c:pt idx="3">
                  <c:v>5727</c:v>
                </c:pt>
                <c:pt idx="6">
                  <c:v>6318</c:v>
                </c:pt>
                <c:pt idx="9">
                  <c:v>6621</c:v>
                </c:pt>
                <c:pt idx="12">
                  <c:v>5546</c:v>
                </c:pt>
              </c:numCache>
            </c:numRef>
          </c:val>
          <c:extLst>
            <c:ext xmlns:c16="http://schemas.microsoft.com/office/drawing/2014/chart" uri="{C3380CC4-5D6E-409C-BE32-E72D297353CC}">
              <c16:uniqueId val="{00000008-47D6-4629-8855-8E4961F4C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D6-4629-8855-8E4961F4C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26137</c:v>
                </c:pt>
                <c:pt idx="3">
                  <c:v>25693</c:v>
                </c:pt>
                <c:pt idx="6">
                  <c:v>25206</c:v>
                </c:pt>
                <c:pt idx="9">
                  <c:v>24516</c:v>
                </c:pt>
                <c:pt idx="12">
                  <c:v>24316</c:v>
                </c:pt>
              </c:numCache>
            </c:numRef>
          </c:val>
          <c:extLst>
            <c:ext xmlns:c16="http://schemas.microsoft.com/office/drawing/2014/chart" uri="{C3380CC4-5D6E-409C-BE32-E72D297353CC}">
              <c16:uniqueId val="{0000000A-47D6-4629-8855-8E4961F4C5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12786</c:v>
                </c:pt>
                <c:pt idx="2">
                  <c:v>#N/A</c:v>
                </c:pt>
                <c:pt idx="3">
                  <c:v>#N/A</c:v>
                </c:pt>
                <c:pt idx="4">
                  <c:v>10752</c:v>
                </c:pt>
                <c:pt idx="5">
                  <c:v>#N/A</c:v>
                </c:pt>
                <c:pt idx="6">
                  <c:v>#N/A</c:v>
                </c:pt>
                <c:pt idx="7">
                  <c:v>11042</c:v>
                </c:pt>
                <c:pt idx="8">
                  <c:v>#N/A</c:v>
                </c:pt>
                <c:pt idx="9">
                  <c:v>#N/A</c:v>
                </c:pt>
                <c:pt idx="10">
                  <c:v>11071</c:v>
                </c:pt>
                <c:pt idx="11">
                  <c:v>#N/A</c:v>
                </c:pt>
                <c:pt idx="12">
                  <c:v>#N/A</c:v>
                </c:pt>
                <c:pt idx="13">
                  <c:v>9923</c:v>
                </c:pt>
                <c:pt idx="14">
                  <c:v>#N/A</c:v>
                </c:pt>
              </c:numCache>
            </c:numRef>
          </c:val>
          <c:smooth val="0"/>
          <c:extLst>
            <c:ext xmlns:c16="http://schemas.microsoft.com/office/drawing/2014/chart" uri="{C3380CC4-5D6E-409C-BE32-E72D297353CC}">
              <c16:uniqueId val="{0000000B-47D6-4629-8855-8E4961F4C5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1961</c:v>
                </c:pt>
                <c:pt idx="1">
                  <c:v>1782</c:v>
                </c:pt>
                <c:pt idx="2">
                  <c:v>1682</c:v>
                </c:pt>
              </c:numCache>
            </c:numRef>
          </c:val>
          <c:extLst>
            <c:ext xmlns:c16="http://schemas.microsoft.com/office/drawing/2014/chart" uri="{C3380CC4-5D6E-409C-BE32-E72D297353CC}">
              <c16:uniqueId val="{00000000-D00A-4978-9CBB-D9330C600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373</c:v>
                </c:pt>
                <c:pt idx="1">
                  <c:v>106</c:v>
                </c:pt>
                <c:pt idx="2">
                  <c:v>112</c:v>
                </c:pt>
              </c:numCache>
            </c:numRef>
          </c:val>
          <c:extLst>
            <c:ext xmlns:c16="http://schemas.microsoft.com/office/drawing/2014/chart" uri="{C3380CC4-5D6E-409C-BE32-E72D297353CC}">
              <c16:uniqueId val="{00000001-D00A-4978-9CBB-D9330C600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2196</c:v>
                </c:pt>
                <c:pt idx="1">
                  <c:v>2238</c:v>
                </c:pt>
                <c:pt idx="2">
                  <c:v>2339</c:v>
                </c:pt>
              </c:numCache>
            </c:numRef>
          </c:val>
          <c:extLst>
            <c:ext xmlns:c16="http://schemas.microsoft.com/office/drawing/2014/chart" uri="{C3380CC4-5D6E-409C-BE32-E72D297353CC}">
              <c16:uniqueId val="{00000002-D00A-4978-9CBB-D9330C6002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{3D4C29D3-F5E3-4628-988A-2E47E73B27E7}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76-4719-9E17-69B0853D0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{B9CB3B36-7674-45D6-99E4-1494E7DFB5F5}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76-4719-9E17-69B0853D0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{7805B876-CA50-4511-9A45-BA24A914E5AC}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76-4719-9E17-69B0853D0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{87F085E8-A0DB-4A8E-B037-A63E54B9B265}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76-4719-9E17-69B0853D0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{27DB7A5B-83B6-41F6-B2F3-D0574E63BA94}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76-4719-9E17-69B0853D032A}"/>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{62838B05-E340-4AFF-AFAF-C07C57247D86}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76-4719-9E17-69B0853D032A}"/>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{0D038647-13DB-4FCB-9377-8E6B57006603}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76-4719-9E17-69B0853D03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{4FCD0DF1-5A74-4EDF-9FA4-6E6E6E604D17}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76-4719-9E17-69B0853D03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{86276D06-73D8-4CE7-AF0A-ECC6B8280887}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76-4719-9E17-69B0853D0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70.8</c:v>
                </c:pt>
                <c:pt idx="8">
                  <c:v>71.8</c:v>
                </c:pt>
                <c:pt idx="16">
                  <c:v>69.900000000000006</c:v>
                </c:pt>
              </c:numCache>
            </c:numRef>
          </c:xVal>
          <c:yVal>
            <c:numRef>
              <c:f>公会計指標分析・財政指標組合せ分析表!$BP$51:$DC$51</c:f>
              <c:numCache>
                <c:formatCode>#,##0.0;"▲ "#,##0.0</c:formatCode>
                <c:ptCount val="40"/>
                <c:pt idx="0">
                  <c:v>136.9</c:v>
                </c:pt>
                <c:pt idx="8">
                  <c:v>118.2</c:v>
                </c:pt>
                <c:pt idx="16">
                  <c:v>123.1</c:v>
                </c:pt>
              </c:numCache>
            </c:numRef>
          </c:yVal>
          <c:smooth val="0"/>
          <c:extLst>
            <c:ext xmlns:c16="http://schemas.microsoft.com/office/drawing/2014/chart" uri="{C3380CC4-5D6E-409C-BE32-E72D297353CC}">
              <c16:uniqueId val="{00000009-D776-4719-9E17-69B0853D03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{7B6DCB2F-2125-4272-B042-F6A890831E9C}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76-4719-9E17-69B0853D0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{6B0766D7-971E-4297-9364-314AE398D4DF}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76-4719-9E17-69B0853D0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{95958E36-A436-46D6-890A-3AD5FE5AF0DB}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76-4719-9E17-69B0853D0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{2491C1B8-D88A-4F6E-B4BA-D2DE2C65E62A}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76-4719-9E17-69B0853D0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{254A1C0F-9B3F-4197-8E1F-D21C4C1D186B}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76-4719-9E17-69B0853D032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{3816D3AF-313B-45D9-8562-F3CCBF380683}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76-4719-9E17-69B0853D032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{6AB06DDD-B1BE-45F5-B5B0-09240E0F0ED1}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76-4719-9E17-69B0853D03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{01AD6FE5-0413-45F1-A89D-659015ADE1CD}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76-4719-9E17-69B0853D03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{3009571B-CA6D-4992-8C0C-6E0CE6367BF7}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76-4719-9E17-69B0853D0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numCache>
            </c:numRef>
          </c:xVal>
          <c:yVal>
            <c:numRef>
              <c:f>公会計指標分析・財政指標組合せ分析表!$BP$55:$DC$55</c:f>
              <c:numCache>
                <c:formatCode>#,##0.0;"▲ "#,##0.0</c:formatCode>
                <c:ptCount val="40"/>
                <c:pt idx="0">
                  <c:v>54.6</c:v>
                </c:pt>
                <c:pt idx="8">
                  <c:v>53.2</c:v>
                </c:pt>
                <c:pt idx="16">
                  <c:v>47.9</c:v>
                </c:pt>
              </c:numCache>
            </c:numRef>
          </c:yVal>
          <c:smooth val="0"/>
          <c:extLst>
            <c:ext xmlns:c16="http://schemas.microsoft.com/office/drawing/2014/chart" uri="{C3380CC4-5D6E-409C-BE32-E72D297353CC}">
              <c16:uniqueId val="{00000013-D776-4719-9E17-69B0853D032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{A691A434-A109-4A5C-8FAC-0F63FFD437A3}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0EB-45CD-BBB9-C42F8EBFC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{53FA90C9-7E9C-454C-A322-D62D89DCC151}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EB-45CD-BBB9-C42F8EBFC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{8B96E3C5-BCFC-46BB-B479-BB8D112875DC}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EB-45CD-BBB9-C42F8EBFC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{7D2DF139-E33F-48EA-9835-D404698FB57D}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EB-45CD-BBB9-C42F8EBFC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{1999FBDC-161F-4BA1-84A9-1F2EBC0780E4}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EB-45CD-BBB9-C42F8EBFC89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{24EF8A0B-7C38-4D02-A4B5-038FD60CD6BA}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0EB-45CD-BBB9-C42F8EBFC89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{17B7AD8F-A7D5-4228-811D-CE05CC21C431}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0EB-45CD-BBB9-C42F8EBFC89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{412DA420-CFF0-4C43-8C2D-226D60D2C9CD}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0EB-45CD-BBB9-C42F8EBFC89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{37F4DCC3-7660-40C7-B0C4-E4214515771D}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0EB-45CD-BBB9-C42F8EBFC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14.7</c:v>
                </c:pt>
                <c:pt idx="16">
                  <c:v>14.1</c:v>
                </c:pt>
                <c:pt idx="24">
                  <c:v>14.4</c:v>
                </c:pt>
                <c:pt idx="32">
                  <c:v>13.4</c:v>
                </c:pt>
              </c:numCache>
            </c:numRef>
          </c:xVal>
          <c:yVal>
            <c:numRef>
              <c:f>公会計指標分析・財政指標組合せ分析表!$BP$73:$DC$73</c:f>
              <c:numCache>
                <c:formatCode>#,##0.0;"▲ "#,##0.0</c:formatCode>
                <c:ptCount val="40"/>
                <c:pt idx="0">
                  <c:v>136.9</c:v>
                </c:pt>
                <c:pt idx="8">
                  <c:v>118.2</c:v>
                </c:pt>
                <c:pt idx="16">
                  <c:v>123.1</c:v>
                </c:pt>
                <c:pt idx="24">
                  <c:v>124.7</c:v>
                </c:pt>
                <c:pt idx="32">
                  <c:v>108.6</c:v>
                </c:pt>
              </c:numCache>
            </c:numRef>
          </c:yVal>
          <c:smooth val="0"/>
          <c:extLst>
            <c:ext xmlns:c16="http://schemas.microsoft.com/office/drawing/2014/chart" uri="{C3380CC4-5D6E-409C-BE32-E72D297353CC}">
              <c16:uniqueId val="{00000009-40EB-45CD-BBB9-C42F8EBFC8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24907202993067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{AB571DA8-AB7E-402F-AC00-733C172BB3C2}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0EB-45CD-BBB9-C42F8EBFC8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{90B2BE53-5924-4064-90E1-00F6257A266D}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EB-45CD-BBB9-C42F8EBFC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{3B3D0EBD-4356-42E1-A534-DCC17801A7B7}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EB-45CD-BBB9-C42F8EBFC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{3678DD7E-109D-412B-98BD-30E6D1AC15FF}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EB-45CD-BBB9-C42F8EBFC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{74895B63-69C1-4149-AAE9-215F6D4610EE}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EB-45CD-BBB9-C42F8EBFC89F}"/>
                </c:ext>
              </c:extLst>
            </c:dLbl>
            <c:dLbl>
              <c:idx val="8"/>
              <c:layout>
                <c:manualLayout>
                  <c:x val="-2.8829840147400729E-2"/>
                  <c:y val="-7.19415688807574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{941E5171-6568-4E43-9A08-7F9A28694B3D}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0EB-45CD-BBB9-C42F8EBFC89F}"/>
                </c:ext>
              </c:extLst>
            </c:dLbl>
            <c:dLbl>
              <c:idx val="16"/>
              <c:layout>
                <c:manualLayout>
                  <c:x val="-3.1697991619110633E-2"/>
                  <c:y val="-8.32414325022073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{A76F512C-701B-4A94-AD4B-1FEB02486FC5}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0EB-45CD-BBB9-C42F8EBFC89F}"/>
                </c:ext>
              </c:extLst>
            </c:dLbl>
            <c:dLbl>
              <c:idx val="24"/>
              <c:layout>
                <c:manualLayout>
                  <c:x val="-3.1570342725075584E-2"/>
                  <c:y val="-5.1992866668904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{B83650B9-886E-43FE-ADE2-B5E11D4A8FC3}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0EB-45CD-BBB9-C42F8EBFC89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{AD35B173-CF6E-4E2C-97A5-A90D17474334}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0EB-45CD-BBB9-C42F8EBFC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0EB-45CD-BBB9-C42F8EBFC89F}"/>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満期一括償還のあった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を除き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、年々減少して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となった。実質公債費比率（</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ヵ年平均）も前年度から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、合併以前より財源を地方債に求めてきたことから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高水準となっている。合併後は新規発行額を抑制してきたこと、並びに有利な起債である合併特例債や過疎対策事業債を中心に起債してきたことから分子は年々減少傾向にあ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次宇陀市行政改革大綱に則り、選択と集中の理念のもと引き続き持続可能な財政運営に努める。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医療機器の購入財源として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年度に発行したミニ市場公募債に係る積立て。</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合併後の地方債の新規発行額の抑制により、普通会計に係る地方債残高は年々減少している。組合等負担等見込額は奈良県広域消防組合によるものである。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した。これは分母となる標準財政規模の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公営企業による企業債残高に対する負担見込額が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、充当可能基金額が増加したことが要因である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年度より増え続けてきた基金残高は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年度末から減少に転じた。</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百万円減少し、地域づくり推進基金は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一方で、減債基金は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し、ふるさと応援基金は事業の財源として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基金残高全体では、前年度から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を財政調整基金に積み立て、財源調整として取り崩しを実施していく。また新市まちづくり計画事業を行っていく財源として地域づくり推進基金の有効活用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を行うとともに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ふるさと寄附金額が増加傾向にあるため、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積極的な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地域づくり推進基金：宇陀市の地域づくりの推進に要する経費の財源にできる。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財源として取り崩しも行うが、事業の取捨選択を行いながら計画的に行うこととする。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充当していく。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善意により寄附された資金であるため、市の発展に資する事業を中心に活用していく。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調整財源として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年度より取り崩しを行っている。令和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年度は積立額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百万円だったため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百万円減少となり、財政調整基金は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年連続減少した。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維持しているものの、生産年齢の減少による税収の減等、今後も厳しい財政状況が続くため必要に応じて調整財源として取り崩しを行う。また、災害への備え等予期せぬ歳入不足を補う必要があるため、引き続き可能な限りの積み立てを行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今後は地方債の償還計画を踏まえ必要に応じて積み立てを行う。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当市は、合併により多くの公共施設を抱え、施設の維持管理に多額のコストを要してきた。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％と類似団体より高い水準にあるが、公共施設等総合管理計画個別施設計画に基づき、施設の維持管理を適切に進める。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64516</xdr:rowOff>
    </xdr:from>
    <xdr:to>
      <xdr:col>15</xdr:col>
      <xdr:colOff>187325</xdr:colOff>
      <xdr:row>30</xdr:row>
      <xdr:rowOff>166116</xdr:rowOff>
    </xdr:to>
    <xdr:sp macro="" textlink="">
      <xdr:nvSpPr>
        <xdr:cNvPr id="79" name="楕円 78"/>
        <xdr:cNvSpPr/>
      </xdr:nvSpPr>
      <xdr:spPr>
        <a:xfrm>
          <a:off x="3238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105537</xdr:rowOff>
    </xdr:from>
    <xdr:to>
      <xdr:col>11</xdr:col>
      <xdr:colOff>187325</xdr:colOff>
      <xdr:row>31</xdr:row>
      <xdr:rowOff>35687</xdr:rowOff>
    </xdr:to>
    <xdr:sp macro="" textlink="">
      <xdr:nvSpPr>
        <xdr:cNvPr id="80" name="楕円 79"/>
        <xdr:cNvSpPr/>
      </xdr:nvSpPr>
      <xdr:spPr>
        <a:xfrm>
          <a:off x="2476500" y="52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115316</xdr:rowOff>
    </xdr:from>
    <xdr:to>
      <xdr:col>15</xdr:col>
      <xdr:colOff>136525</xdr:colOff>
      <xdr:row>30</xdr:row>
      <xdr:rowOff>156337</xdr:rowOff>
    </xdr:to>
    <xdr:cxnSp macro="">
      <xdr:nvCxnSpPr>
        <xdr:cNvPr id="81" name="直線コネクタ 80"/>
        <xdr:cNvCxnSpPr/>
      </xdr:nvCxnSpPr>
      <xdr:spPr>
        <a:xfrm flipV="1">
          <a:off x="2527300" y="525881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83947</xdr:rowOff>
    </xdr:from>
    <xdr:to>
      <xdr:col>7</xdr:col>
      <xdr:colOff>187325</xdr:colOff>
      <xdr:row>31</xdr:row>
      <xdr:rowOff>14097</xdr:rowOff>
    </xdr:to>
    <xdr:sp macro="" textlink="">
      <xdr:nvSpPr>
        <xdr:cNvPr id="82" name="楕円 81"/>
        <xdr:cNvSpPr/>
      </xdr:nvSpPr>
      <xdr:spPr>
        <a:xfrm>
          <a:off x="17145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134747</xdr:rowOff>
    </xdr:from>
    <xdr:to>
      <xdr:col>11</xdr:col>
      <xdr:colOff>136525</xdr:colOff>
      <xdr:row>30</xdr:row>
      <xdr:rowOff>156337</xdr:rowOff>
    </xdr:to>
    <xdr:cxnSp macro="">
      <xdr:nvCxnSpPr>
        <xdr:cNvPr id="83" name="直線コネクタ 82"/>
        <xdr:cNvCxnSpPr/>
      </xdr:nvCxnSpPr>
      <xdr:spPr>
        <a:xfrm>
          <a:off x="1765300" y="52782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4"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5"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6"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87"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157243</xdr:rowOff>
    </xdr:from>
    <xdr:ext cx="405111" cy="259045"/>
    <xdr:sp macro="" textlink="">
      <xdr:nvSpPr>
        <xdr:cNvPr id="88" name="n_2mainValue有形固定資産減価償却率"/>
        <xdr:cNvSpPr txBox="1"/>
      </xdr:nvSpPr>
      <xdr:spPr>
        <a:xfrm>
          <a:off x="3086744" y="530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26814</xdr:rowOff>
    </xdr:from>
    <xdr:ext cx="405111" cy="259045"/>
    <xdr:sp macro="" textlink="">
      <xdr:nvSpPr>
        <xdr:cNvPr id="89" name="n_3mainValue有形固定資産減価償却率"/>
        <xdr:cNvSpPr txBox="1"/>
      </xdr:nvSpPr>
      <xdr:spPr>
        <a:xfrm>
          <a:off x="2324744"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5224</xdr:rowOff>
    </xdr:from>
    <xdr:ext cx="405111" cy="259045"/>
    <xdr:sp macro="" textlink="">
      <xdr:nvSpPr>
        <xdr:cNvPr id="90" name="n_4mainValue有形固定資産減価償却率"/>
        <xdr:cNvSpPr txBox="1"/>
      </xdr:nvSpPr>
      <xdr:spPr>
        <a:xfrm>
          <a:off x="15627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地方債の償還額が減少したことにより将来負担比率が下がったため、令和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年度において債務償還比率は減少した。</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しかし、依然として類似団体と比べて高くなっており、その要因として地方税収入が少ないことや、企業会計に対する繰出金及び一部事務組合への負担金が多いことが挙げられる。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1" name="直線コネクタ 120"/>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2"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3" name="直線コネクタ 122"/>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4"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5" name="直線コネクタ 124"/>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6"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7" name="フローチャート: 判断 126"/>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8" name="フローチャート: 判断 127"/>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9" name="フローチャート: 判断 128"/>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0" name="フローチャート: 判断 129"/>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1" name="フローチャート: 判断 130"/>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84600</xdr:rowOff>
    </xdr:from>
    <xdr:to>
      <xdr:col>76</xdr:col>
      <xdr:colOff>73025</xdr:colOff>
      <xdr:row>32</xdr:row>
      <xdr:rowOff>14750</xdr:rowOff>
    </xdr:to>
    <xdr:sp macro="" textlink="">
      <xdr:nvSpPr>
        <xdr:cNvPr id="137" name="楕円 136"/>
        <xdr:cNvSpPr/>
      </xdr:nvSpPr>
      <xdr:spPr>
        <a:xfrm>
          <a:off x="14744700" y="5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63027</xdr:rowOff>
    </xdr:from>
    <xdr:ext cx="469744" cy="259045"/>
    <xdr:sp macro="" textlink="">
      <xdr:nvSpPr>
        <xdr:cNvPr id="138" name="債務償還比率該当値テキスト"/>
        <xdr:cNvSpPr txBox="1"/>
      </xdr:nvSpPr>
      <xdr:spPr>
        <a:xfrm>
          <a:off x="14846300" y="53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61196</xdr:rowOff>
    </xdr:from>
    <xdr:to>
      <xdr:col>72</xdr:col>
      <xdr:colOff>123825</xdr:colOff>
      <xdr:row>32</xdr:row>
      <xdr:rowOff>162796</xdr:rowOff>
    </xdr:to>
    <xdr:sp macro="" textlink="">
      <xdr:nvSpPr>
        <xdr:cNvPr id="139" name="楕円 138"/>
        <xdr:cNvSpPr/>
      </xdr:nvSpPr>
      <xdr:spPr>
        <a:xfrm>
          <a:off x="14033500" y="5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135400</xdr:rowOff>
    </xdr:from>
    <xdr:to>
      <xdr:col>76</xdr:col>
      <xdr:colOff>22225</xdr:colOff>
      <xdr:row>32</xdr:row>
      <xdr:rowOff>111996</xdr:rowOff>
    </xdr:to>
    <xdr:cxnSp macro="">
      <xdr:nvCxnSpPr>
        <xdr:cNvPr id="140" name="直線コネクタ 139"/>
        <xdr:cNvCxnSpPr/>
      </xdr:nvCxnSpPr>
      <xdr:spPr>
        <a:xfrm flipV="1">
          <a:off x="14084300" y="5450350"/>
          <a:ext cx="7112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56569</xdr:rowOff>
    </xdr:from>
    <xdr:to>
      <xdr:col>68</xdr:col>
      <xdr:colOff>123825</xdr:colOff>
      <xdr:row>32</xdr:row>
      <xdr:rowOff>158169</xdr:rowOff>
    </xdr:to>
    <xdr:sp macro="" textlink="">
      <xdr:nvSpPr>
        <xdr:cNvPr id="141" name="楕円 140"/>
        <xdr:cNvSpPr/>
      </xdr:nvSpPr>
      <xdr:spPr>
        <a:xfrm>
          <a:off x="13271500" y="55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107369</xdr:rowOff>
    </xdr:from>
    <xdr:to>
      <xdr:col>72</xdr:col>
      <xdr:colOff>73025</xdr:colOff>
      <xdr:row>32</xdr:row>
      <xdr:rowOff>111996</xdr:rowOff>
    </xdr:to>
    <xdr:cxnSp macro="">
      <xdr:nvCxnSpPr>
        <xdr:cNvPr id="142" name="直線コネクタ 141"/>
        <xdr:cNvCxnSpPr/>
      </xdr:nvCxnSpPr>
      <xdr:spPr>
        <a:xfrm>
          <a:off x="13322300" y="5593769"/>
          <a:ext cx="762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145566</xdr:rowOff>
    </xdr:from>
    <xdr:to>
      <xdr:col>64</xdr:col>
      <xdr:colOff>123825</xdr:colOff>
      <xdr:row>32</xdr:row>
      <xdr:rowOff>75716</xdr:rowOff>
    </xdr:to>
    <xdr:sp macro="" textlink="">
      <xdr:nvSpPr>
        <xdr:cNvPr id="143" name="楕円 142"/>
        <xdr:cNvSpPr/>
      </xdr:nvSpPr>
      <xdr:spPr>
        <a:xfrm>
          <a:off x="12509500" y="54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24916</xdr:rowOff>
    </xdr:from>
    <xdr:to>
      <xdr:col>68</xdr:col>
      <xdr:colOff>73025</xdr:colOff>
      <xdr:row>32</xdr:row>
      <xdr:rowOff>107369</xdr:rowOff>
    </xdr:to>
    <xdr:cxnSp macro="">
      <xdr:nvCxnSpPr>
        <xdr:cNvPr id="144" name="直線コネクタ 143"/>
        <xdr:cNvCxnSpPr/>
      </xdr:nvCxnSpPr>
      <xdr:spPr>
        <a:xfrm>
          <a:off x="12560300" y="5511316"/>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99919</xdr:rowOff>
    </xdr:from>
    <xdr:to>
      <xdr:col>60</xdr:col>
      <xdr:colOff>123825</xdr:colOff>
      <xdr:row>32</xdr:row>
      <xdr:rowOff>30069</xdr:rowOff>
    </xdr:to>
    <xdr:sp macro="" textlink="">
      <xdr:nvSpPr>
        <xdr:cNvPr id="145" name="楕円 144"/>
        <xdr:cNvSpPr/>
      </xdr:nvSpPr>
      <xdr:spPr>
        <a:xfrm>
          <a:off x="11747500" y="54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150719</xdr:rowOff>
    </xdr:from>
    <xdr:to>
      <xdr:col>64</xdr:col>
      <xdr:colOff>73025</xdr:colOff>
      <xdr:row>32</xdr:row>
      <xdr:rowOff>24916</xdr:rowOff>
    </xdr:to>
    <xdr:cxnSp macro="">
      <xdr:nvCxnSpPr>
        <xdr:cNvPr id="146" name="直線コネクタ 145"/>
        <xdr:cNvCxnSpPr/>
      </xdr:nvCxnSpPr>
      <xdr:spPr>
        <a:xfrm>
          <a:off x="11798300" y="5465669"/>
          <a:ext cx="7620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7"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8"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9"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0"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153923</xdr:rowOff>
    </xdr:from>
    <xdr:ext cx="560923" cy="259045"/>
    <xdr:sp macro="" textlink="">
      <xdr:nvSpPr>
        <xdr:cNvPr id="151" name="n_1mainValue債務償還比率"/>
        <xdr:cNvSpPr txBox="1"/>
      </xdr:nvSpPr>
      <xdr:spPr>
        <a:xfrm>
          <a:off x="13791138" y="56403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149296</xdr:rowOff>
    </xdr:from>
    <xdr:ext cx="560923" cy="259045"/>
    <xdr:sp macro="" textlink="">
      <xdr:nvSpPr>
        <xdr:cNvPr id="152" name="n_2mainValue債務償還比率"/>
        <xdr:cNvSpPr txBox="1"/>
      </xdr:nvSpPr>
      <xdr:spPr>
        <a:xfrm>
          <a:off x="13041838" y="56356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66843</xdr:rowOff>
    </xdr:from>
    <xdr:ext cx="469744" cy="259045"/>
    <xdr:sp macro="" textlink="">
      <xdr:nvSpPr>
        <xdr:cNvPr id="153" name="n_3mainValue債務償還比率"/>
        <xdr:cNvSpPr txBox="1"/>
      </xdr:nvSpPr>
      <xdr:spPr>
        <a:xfrm>
          <a:off x="12325427" y="55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21196</xdr:rowOff>
    </xdr:from>
    <xdr:ext cx="469744" cy="259045"/>
    <xdr:sp macro="" textlink="">
      <xdr:nvSpPr>
        <xdr:cNvPr id="154" name="n_4mainValue債務償還比率"/>
        <xdr:cNvSpPr txBox="1"/>
      </xdr:nvSpPr>
      <xdr:spPr>
        <a:xfrm>
          <a:off x="11563427" y="55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12065</xdr:rowOff>
    </xdr:from>
    <xdr:to>
      <xdr:col>15</xdr:col>
      <xdr:colOff>101600</xdr:colOff>
      <xdr:row>39</xdr:row>
      <xdr:rowOff>113665</xdr:rowOff>
    </xdr:to>
    <xdr:sp macro="" textlink="">
      <xdr:nvSpPr>
        <xdr:cNvPr id="73" name="楕円 72"/>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4" name="楕円 73"/>
        <xdr:cNvSpPr/>
      </xdr:nvSpPr>
      <xdr:spPr>
        <a:xfrm>
          <a:off x="196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62865</xdr:rowOff>
    </xdr:to>
    <xdr:cxnSp macro="">
      <xdr:nvCxnSpPr>
        <xdr:cNvPr id="75" name="直線コネクタ 74"/>
        <xdr:cNvCxnSpPr/>
      </xdr:nvCxnSpPr>
      <xdr:spPr>
        <a:xfrm>
          <a:off x="2019300" y="6707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147320</xdr:rowOff>
    </xdr:from>
    <xdr:to>
      <xdr:col>6</xdr:col>
      <xdr:colOff>38100</xdr:colOff>
      <xdr:row>39</xdr:row>
      <xdr:rowOff>77470</xdr:rowOff>
    </xdr:to>
    <xdr:sp macro="" textlink="">
      <xdr:nvSpPr>
        <xdr:cNvPr id="76" name="楕円 75"/>
        <xdr:cNvSpPr/>
      </xdr:nvSpPr>
      <xdr:spPr>
        <a:xfrm>
          <a:off x="107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20955</xdr:rowOff>
    </xdr:from>
    <xdr:to>
      <xdr:col>10</xdr:col>
      <xdr:colOff>114300</xdr:colOff>
      <xdr:row>39</xdr:row>
      <xdr:rowOff>26670</xdr:rowOff>
    </xdr:to>
    <xdr:cxnSp macro="">
      <xdr:nvCxnSpPr>
        <xdr:cNvPr id="77" name="直線コネクタ 76"/>
        <xdr:cNvCxnSpPr/>
      </xdr:nvCxnSpPr>
      <xdr:spPr>
        <a:xfrm flipV="1">
          <a:off x="1130300" y="670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8"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9"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0"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1"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2" name="n_2mainValue【道路】&#10;有形固定資産減価償却率"/>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62882</xdr:rowOff>
    </xdr:from>
    <xdr:ext cx="405111" cy="259045"/>
    <xdr:sp macro="" textlink="">
      <xdr:nvSpPr>
        <xdr:cNvPr id="83" name="n_3mainValue【道路】&#10;有形固定資産減価償却率"/>
        <xdr:cNvSpPr txBox="1"/>
      </xdr:nvSpPr>
      <xdr:spPr>
        <a:xfrm>
          <a:off x="1816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84" name="n_4mainValue【道路】&#10;有形固定資産減価償却率"/>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0" name="直線コネクタ 109"/>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1"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2" name="直線コネクタ 111"/>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3"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4" name="直線コネクタ 113"/>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5"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6" name="フローチャート: 判断 115"/>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7" name="フローチャート: 判断 116"/>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8" name="フローチャート: 判断 117"/>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9" name="フローチャート: 判断 118"/>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0" name="フローチャート: 判断 119"/>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105410</xdr:rowOff>
    </xdr:from>
    <xdr:to>
      <xdr:col>46</xdr:col>
      <xdr:colOff>38100</xdr:colOff>
      <xdr:row>41</xdr:row>
      <xdr:rowOff>35560</xdr:rowOff>
    </xdr:to>
    <xdr:sp macro="" textlink="">
      <xdr:nvSpPr>
        <xdr:cNvPr id="126" name="楕円 125"/>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147058</xdr:rowOff>
    </xdr:from>
    <xdr:to>
      <xdr:col>41</xdr:col>
      <xdr:colOff>101600</xdr:colOff>
      <xdr:row>41</xdr:row>
      <xdr:rowOff>77208</xdr:rowOff>
    </xdr:to>
    <xdr:sp macro="" textlink="">
      <xdr:nvSpPr>
        <xdr:cNvPr id="127" name="楕円 126"/>
        <xdr:cNvSpPr/>
      </xdr:nvSpPr>
      <xdr:spPr>
        <a:xfrm>
          <a:off x="7810500" y="7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41</xdr:row>
      <xdr:rowOff>26408</xdr:rowOff>
    </xdr:to>
    <xdr:cxnSp macro="">
      <xdr:nvCxnSpPr>
        <xdr:cNvPr id="128" name="直線コネクタ 127"/>
        <xdr:cNvCxnSpPr/>
      </xdr:nvCxnSpPr>
      <xdr:spPr>
        <a:xfrm flipV="1">
          <a:off x="7861300" y="7014210"/>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150792</xdr:rowOff>
    </xdr:from>
    <xdr:to>
      <xdr:col>36</xdr:col>
      <xdr:colOff>165100</xdr:colOff>
      <xdr:row>41</xdr:row>
      <xdr:rowOff>80942</xdr:rowOff>
    </xdr:to>
    <xdr:sp macro="" textlink="">
      <xdr:nvSpPr>
        <xdr:cNvPr id="129" name="楕円 128"/>
        <xdr:cNvSpPr/>
      </xdr:nvSpPr>
      <xdr:spPr>
        <a:xfrm>
          <a:off x="6921500" y="70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26408</xdr:rowOff>
    </xdr:from>
    <xdr:to>
      <xdr:col>41</xdr:col>
      <xdr:colOff>50800</xdr:colOff>
      <xdr:row>41</xdr:row>
      <xdr:rowOff>30142</xdr:rowOff>
    </xdr:to>
    <xdr:cxnSp macro="">
      <xdr:nvCxnSpPr>
        <xdr:cNvPr id="130" name="直線コネクタ 129"/>
        <xdr:cNvCxnSpPr/>
      </xdr:nvCxnSpPr>
      <xdr:spPr>
        <a:xfrm flipV="1">
          <a:off x="6972300" y="705585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31"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32"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3"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34"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52087</xdr:rowOff>
    </xdr:from>
    <xdr:ext cx="534377" cy="259045"/>
    <xdr:sp macro="" textlink="">
      <xdr:nvSpPr>
        <xdr:cNvPr id="135" name="n_2mainValue【道路】&#10;一人当たり延長"/>
        <xdr:cNvSpPr txBox="1"/>
      </xdr:nvSpPr>
      <xdr:spPr>
        <a:xfrm>
          <a:off x="8483111" y="67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68335</xdr:rowOff>
    </xdr:from>
    <xdr:ext cx="534377" cy="259045"/>
    <xdr:sp macro="" textlink="">
      <xdr:nvSpPr>
        <xdr:cNvPr id="136" name="n_3mainValue【道路】&#10;一人当たり延長"/>
        <xdr:cNvSpPr txBox="1"/>
      </xdr:nvSpPr>
      <xdr:spPr>
        <a:xfrm>
          <a:off x="7594111" y="70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72069</xdr:rowOff>
    </xdr:from>
    <xdr:ext cx="534377" cy="259045"/>
    <xdr:sp macro="" textlink="">
      <xdr:nvSpPr>
        <xdr:cNvPr id="137" name="n_4mainValue【道路】&#10;一人当たり延長"/>
        <xdr:cNvSpPr txBox="1"/>
      </xdr:nvSpPr>
      <xdr:spPr>
        <a:xfrm>
          <a:off x="6705111" y="71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8" name="テキスト ボックス 15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1" name="直線コネクタ 160"/>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2"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3" name="直線コネクタ 162"/>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64"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5" name="直線コネクタ 164"/>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66"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7" name="フローチャート: 判断 166"/>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68" name="フローチャート: 判断 167"/>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69" name="フローチャート: 判断 168"/>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0" name="フローチャート: 判断 169"/>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1" name="フローチャート: 判断 170"/>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99695</xdr:rowOff>
    </xdr:from>
    <xdr:to>
      <xdr:col>15</xdr:col>
      <xdr:colOff>101600</xdr:colOff>
      <xdr:row>63</xdr:row>
      <xdr:rowOff>29845</xdr:rowOff>
    </xdr:to>
    <xdr:sp macro="" textlink="">
      <xdr:nvSpPr>
        <xdr:cNvPr id="177" name="楕円 176"/>
        <xdr:cNvSpPr/>
      </xdr:nvSpPr>
      <xdr:spPr>
        <a:xfrm>
          <a:off x="2857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71120</xdr:rowOff>
    </xdr:from>
    <xdr:to>
      <xdr:col>10</xdr:col>
      <xdr:colOff>165100</xdr:colOff>
      <xdr:row>63</xdr:row>
      <xdr:rowOff>1270</xdr:rowOff>
    </xdr:to>
    <xdr:sp macro="" textlink="">
      <xdr:nvSpPr>
        <xdr:cNvPr id="178" name="楕円 177"/>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150495</xdr:rowOff>
    </xdr:to>
    <xdr:cxnSp macro="">
      <xdr:nvCxnSpPr>
        <xdr:cNvPr id="179" name="直線コネクタ 178"/>
        <xdr:cNvCxnSpPr/>
      </xdr:nvCxnSpPr>
      <xdr:spPr>
        <a:xfrm>
          <a:off x="2019300" y="10751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80" name="楕円 179"/>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121920</xdr:rowOff>
    </xdr:to>
    <xdr:cxnSp macro="">
      <xdr:nvCxnSpPr>
        <xdr:cNvPr id="181" name="直線コネクタ 180"/>
        <xdr:cNvCxnSpPr/>
      </xdr:nvCxnSpPr>
      <xdr:spPr>
        <a:xfrm>
          <a:off x="113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82"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83"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84"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85"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20972</xdr:rowOff>
    </xdr:from>
    <xdr:ext cx="405111" cy="259045"/>
    <xdr:sp macro="" textlink="">
      <xdr:nvSpPr>
        <xdr:cNvPr id="186" name="n_2mainValue【橋りょう・トンネル】&#10;有形固定資産減価償却率"/>
        <xdr:cNvSpPr txBox="1"/>
      </xdr:nvSpPr>
      <xdr:spPr>
        <a:xfrm>
          <a:off x="2705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187" name="n_3mainValue【橋りょう・トンネ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188" name="n_4mainValue【橋りょう・トンネル】&#10;有形固定資産減価償却率"/>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12" name="直線コネクタ 211"/>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13"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14" name="直線コネクタ 213"/>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15"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16" name="直線コネクタ 215"/>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17"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18" name="フローチャート: 判断 217"/>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19" name="フローチャート: 判断 218"/>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20" name="フローチャート: 判断 219"/>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21" name="フローチャート: 判断 220"/>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22" name="フローチャート: 判断 221"/>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50920</xdr:rowOff>
    </xdr:from>
    <xdr:to>
      <xdr:col>46</xdr:col>
      <xdr:colOff>38100</xdr:colOff>
      <xdr:row>61</xdr:row>
      <xdr:rowOff>152520</xdr:rowOff>
    </xdr:to>
    <xdr:sp macro="" textlink="">
      <xdr:nvSpPr>
        <xdr:cNvPr id="228" name="楕円 227"/>
        <xdr:cNvSpPr/>
      </xdr:nvSpPr>
      <xdr:spPr>
        <a:xfrm>
          <a:off x="8699500" y="105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62262</xdr:rowOff>
    </xdr:from>
    <xdr:to>
      <xdr:col>41</xdr:col>
      <xdr:colOff>101600</xdr:colOff>
      <xdr:row>61</xdr:row>
      <xdr:rowOff>163862</xdr:rowOff>
    </xdr:to>
    <xdr:sp macro="" textlink="">
      <xdr:nvSpPr>
        <xdr:cNvPr id="229" name="楕円 228"/>
        <xdr:cNvSpPr/>
      </xdr:nvSpPr>
      <xdr:spPr>
        <a:xfrm>
          <a:off x="7810500" y="105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101720</xdr:rowOff>
    </xdr:from>
    <xdr:to>
      <xdr:col>45</xdr:col>
      <xdr:colOff>177800</xdr:colOff>
      <xdr:row>61</xdr:row>
      <xdr:rowOff>113062</xdr:rowOff>
    </xdr:to>
    <xdr:cxnSp macro="">
      <xdr:nvCxnSpPr>
        <xdr:cNvPr id="230" name="直線コネクタ 229"/>
        <xdr:cNvCxnSpPr/>
      </xdr:nvCxnSpPr>
      <xdr:spPr>
        <a:xfrm flipV="1">
          <a:off x="7861300" y="10560170"/>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70491</xdr:rowOff>
    </xdr:from>
    <xdr:to>
      <xdr:col>36</xdr:col>
      <xdr:colOff>165100</xdr:colOff>
      <xdr:row>62</xdr:row>
      <xdr:rowOff>641</xdr:rowOff>
    </xdr:to>
    <xdr:sp macro="" textlink="">
      <xdr:nvSpPr>
        <xdr:cNvPr id="231" name="楕円 230"/>
        <xdr:cNvSpPr/>
      </xdr:nvSpPr>
      <xdr:spPr>
        <a:xfrm>
          <a:off x="6921500" y="105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113062</xdr:rowOff>
    </xdr:from>
    <xdr:to>
      <xdr:col>41</xdr:col>
      <xdr:colOff>50800</xdr:colOff>
      <xdr:row>61</xdr:row>
      <xdr:rowOff>121291</xdr:rowOff>
    </xdr:to>
    <xdr:cxnSp macro="">
      <xdr:nvCxnSpPr>
        <xdr:cNvPr id="232" name="直線コネクタ 231"/>
        <xdr:cNvCxnSpPr/>
      </xdr:nvCxnSpPr>
      <xdr:spPr>
        <a:xfrm flipV="1">
          <a:off x="6972300" y="1057151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33"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34"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35"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36"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169047</xdr:rowOff>
    </xdr:from>
    <xdr:ext cx="599010" cy="259045"/>
    <xdr:sp macro="" textlink="">
      <xdr:nvSpPr>
        <xdr:cNvPr id="237" name="n_2mainValue【橋りょう・トンネル】&#10;一人当たり有形固定資産（償却資産）額"/>
        <xdr:cNvSpPr txBox="1"/>
      </xdr:nvSpPr>
      <xdr:spPr>
        <a:xfrm>
          <a:off x="8450795" y="102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8939</xdr:rowOff>
    </xdr:from>
    <xdr:ext cx="599010" cy="259045"/>
    <xdr:sp macro="" textlink="">
      <xdr:nvSpPr>
        <xdr:cNvPr id="238" name="n_3mainValue【橋りょう・トンネル】&#10;一人当たり有形固定資産（償却資産）額"/>
        <xdr:cNvSpPr txBox="1"/>
      </xdr:nvSpPr>
      <xdr:spPr>
        <a:xfrm>
          <a:off x="7561795" y="1029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17168</xdr:rowOff>
    </xdr:from>
    <xdr:ext cx="599010" cy="259045"/>
    <xdr:sp macro="" textlink="">
      <xdr:nvSpPr>
        <xdr:cNvPr id="239" name="n_4mainValue【橋りょう・トンネル】&#10;一人当たり有形固定資産（償却資産）額"/>
        <xdr:cNvSpPr txBox="1"/>
      </xdr:nvSpPr>
      <xdr:spPr>
        <a:xfrm>
          <a:off x="6672795" y="1030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64" name="直線コネクタ 263"/>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67"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68" name="直線コネクタ 267"/>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69"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0" name="フローチャート: 判断 26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1" name="フローチャート: 判断 27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72" name="フローチャート: 判断 271"/>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3" name="フローチャート: 判断 272"/>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74" name="フローチャート: 判断 273"/>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92075</xdr:rowOff>
    </xdr:from>
    <xdr:to>
      <xdr:col>15</xdr:col>
      <xdr:colOff>101600</xdr:colOff>
      <xdr:row>85</xdr:row>
      <xdr:rowOff>22225</xdr:rowOff>
    </xdr:to>
    <xdr:sp macro="" textlink="">
      <xdr:nvSpPr>
        <xdr:cNvPr id="280" name="楕円 279"/>
        <xdr:cNvSpPr/>
      </xdr:nvSpPr>
      <xdr:spPr>
        <a:xfrm>
          <a:off x="2857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19686</xdr:rowOff>
    </xdr:from>
    <xdr:to>
      <xdr:col>10</xdr:col>
      <xdr:colOff>165100</xdr:colOff>
      <xdr:row>84</xdr:row>
      <xdr:rowOff>121286</xdr:rowOff>
    </xdr:to>
    <xdr:sp macro="" textlink="">
      <xdr:nvSpPr>
        <xdr:cNvPr id="281" name="楕円 280"/>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142875</xdr:rowOff>
    </xdr:to>
    <xdr:cxnSp macro="">
      <xdr:nvCxnSpPr>
        <xdr:cNvPr id="282" name="直線コネクタ 281"/>
        <xdr:cNvCxnSpPr/>
      </xdr:nvCxnSpPr>
      <xdr:spPr>
        <a:xfrm>
          <a:off x="2019300" y="1447228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143511</xdr:rowOff>
    </xdr:from>
    <xdr:to>
      <xdr:col>6</xdr:col>
      <xdr:colOff>38100</xdr:colOff>
      <xdr:row>85</xdr:row>
      <xdr:rowOff>73661</xdr:rowOff>
    </xdr:to>
    <xdr:sp macro="" textlink="">
      <xdr:nvSpPr>
        <xdr:cNvPr id="283" name="楕円 282"/>
        <xdr:cNvSpPr/>
      </xdr:nvSpPr>
      <xdr:spPr>
        <a:xfrm>
          <a:off x="107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70486</xdr:rowOff>
    </xdr:from>
    <xdr:to>
      <xdr:col>10</xdr:col>
      <xdr:colOff>114300</xdr:colOff>
      <xdr:row>85</xdr:row>
      <xdr:rowOff>22861</xdr:rowOff>
    </xdr:to>
    <xdr:cxnSp macro="">
      <xdr:nvCxnSpPr>
        <xdr:cNvPr id="284" name="直線コネクタ 283"/>
        <xdr:cNvCxnSpPr/>
      </xdr:nvCxnSpPr>
      <xdr:spPr>
        <a:xfrm flipV="1">
          <a:off x="1130300" y="14472286"/>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8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86"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7"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88"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13352</xdr:rowOff>
    </xdr:from>
    <xdr:ext cx="405111" cy="259045"/>
    <xdr:sp macro="" textlink="">
      <xdr:nvSpPr>
        <xdr:cNvPr id="289" name="n_2mainValue【公営住宅】&#10;有形固定資産減価償却率"/>
        <xdr:cNvSpPr txBox="1"/>
      </xdr:nvSpPr>
      <xdr:spPr>
        <a:xfrm>
          <a:off x="2705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290" name="n_3mainValue【公営住宅】&#10;有形固定資産減価償却率"/>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64788</xdr:rowOff>
    </xdr:from>
    <xdr:ext cx="405111" cy="259045"/>
    <xdr:sp macro="" textlink="">
      <xdr:nvSpPr>
        <xdr:cNvPr id="291" name="n_4mainValue【公営住宅】&#10;有形固定資産減価償却率"/>
        <xdr:cNvSpPr txBox="1"/>
      </xdr:nvSpPr>
      <xdr:spPr>
        <a:xfrm>
          <a:off x="927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2" name="直線コネクタ 30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3" name="テキスト ボックス 30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4" name="直線コネクタ 30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5" name="テキスト ボックス 30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6" name="直線コネクタ 30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7" name="テキスト ボックス 30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8" name="直線コネクタ 30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9" name="テキスト ボックス 30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13" name="直線コネクタ 31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1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15" name="直線コネクタ 31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1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17" name="直線コネクタ 31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1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19" name="フローチャート: 判断 31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20" name="フローチャート: 判断 31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21" name="フローチャート: 判断 32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22" name="フローチャート: 判断 32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23" name="フローチャート: 判断 32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97943</xdr:rowOff>
    </xdr:from>
    <xdr:to>
      <xdr:col>46</xdr:col>
      <xdr:colOff>38100</xdr:colOff>
      <xdr:row>86</xdr:row>
      <xdr:rowOff>28093</xdr:rowOff>
    </xdr:to>
    <xdr:sp macro="" textlink="">
      <xdr:nvSpPr>
        <xdr:cNvPr id="329" name="楕円 328"/>
        <xdr:cNvSpPr/>
      </xdr:nvSpPr>
      <xdr:spPr>
        <a:xfrm>
          <a:off x="8699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100732</xdr:rowOff>
    </xdr:from>
    <xdr:to>
      <xdr:col>41</xdr:col>
      <xdr:colOff>101600</xdr:colOff>
      <xdr:row>86</xdr:row>
      <xdr:rowOff>30882</xdr:rowOff>
    </xdr:to>
    <xdr:sp macro="" textlink="">
      <xdr:nvSpPr>
        <xdr:cNvPr id="330" name="楕円 329"/>
        <xdr:cNvSpPr/>
      </xdr:nvSpPr>
      <xdr:spPr>
        <a:xfrm>
          <a:off x="7810500" y="14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148743</xdr:rowOff>
    </xdr:from>
    <xdr:to>
      <xdr:col>45</xdr:col>
      <xdr:colOff>177800</xdr:colOff>
      <xdr:row>85</xdr:row>
      <xdr:rowOff>151532</xdr:rowOff>
    </xdr:to>
    <xdr:cxnSp macro="">
      <xdr:nvCxnSpPr>
        <xdr:cNvPr id="331" name="直線コネクタ 330"/>
        <xdr:cNvCxnSpPr/>
      </xdr:nvCxnSpPr>
      <xdr:spPr>
        <a:xfrm flipV="1">
          <a:off x="7861300" y="1472199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100274</xdr:rowOff>
    </xdr:from>
    <xdr:to>
      <xdr:col>36</xdr:col>
      <xdr:colOff>165100</xdr:colOff>
      <xdr:row>86</xdr:row>
      <xdr:rowOff>30424</xdr:rowOff>
    </xdr:to>
    <xdr:sp macro="" textlink="">
      <xdr:nvSpPr>
        <xdr:cNvPr id="332" name="楕円 331"/>
        <xdr:cNvSpPr/>
      </xdr:nvSpPr>
      <xdr:spPr>
        <a:xfrm>
          <a:off x="6921500" y="146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151074</xdr:rowOff>
    </xdr:from>
    <xdr:to>
      <xdr:col>41</xdr:col>
      <xdr:colOff>50800</xdr:colOff>
      <xdr:row>85</xdr:row>
      <xdr:rowOff>151532</xdr:rowOff>
    </xdr:to>
    <xdr:cxnSp macro="">
      <xdr:nvCxnSpPr>
        <xdr:cNvPr id="333" name="直線コネクタ 332"/>
        <xdr:cNvCxnSpPr/>
      </xdr:nvCxnSpPr>
      <xdr:spPr>
        <a:xfrm>
          <a:off x="6972300" y="1472432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34"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35"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36"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37"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38" name="n_2main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47409</xdr:rowOff>
    </xdr:from>
    <xdr:ext cx="469744" cy="259045"/>
    <xdr:sp macro="" textlink="">
      <xdr:nvSpPr>
        <xdr:cNvPr id="339" name="n_3mainValue【公営住宅】&#10;一人当たり面積"/>
        <xdr:cNvSpPr txBox="1"/>
      </xdr:nvSpPr>
      <xdr:spPr>
        <a:xfrm>
          <a:off x="7626427" y="1444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46951</xdr:rowOff>
    </xdr:from>
    <xdr:ext cx="469744" cy="259045"/>
    <xdr:sp macro="" textlink="">
      <xdr:nvSpPr>
        <xdr:cNvPr id="340" name="n_4mainValue【公営住宅】&#10;一人当たり面積"/>
        <xdr:cNvSpPr txBox="1"/>
      </xdr:nvSpPr>
      <xdr:spPr>
        <a:xfrm>
          <a:off x="6737427" y="144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82" name="直線コネクタ 381"/>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4" name="直線コネクタ 38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85"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86" name="直線コネクタ 38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87"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88" name="フローチャート: 判断 38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89" name="フローチャート: 判断 388"/>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90" name="フローチャート: 判断 389"/>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91" name="フローチャート: 判断 390"/>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92" name="フローチャート: 判断 391"/>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44994</xdr:rowOff>
    </xdr:from>
    <xdr:to>
      <xdr:col>76</xdr:col>
      <xdr:colOff>165100</xdr:colOff>
      <xdr:row>40</xdr:row>
      <xdr:rowOff>146594</xdr:rowOff>
    </xdr:to>
    <xdr:sp macro="" textlink="">
      <xdr:nvSpPr>
        <xdr:cNvPr id="398" name="楕円 397"/>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5806</xdr:rowOff>
    </xdr:from>
    <xdr:to>
      <xdr:col>72</xdr:col>
      <xdr:colOff>38100</xdr:colOff>
      <xdr:row>40</xdr:row>
      <xdr:rowOff>107406</xdr:rowOff>
    </xdr:to>
    <xdr:sp macro="" textlink="">
      <xdr:nvSpPr>
        <xdr:cNvPr id="399" name="楕円 398"/>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95794</xdr:rowOff>
    </xdr:to>
    <xdr:cxnSp macro="">
      <xdr:nvCxnSpPr>
        <xdr:cNvPr id="400" name="直線コネクタ 399"/>
        <xdr:cNvCxnSpPr/>
      </xdr:nvCxnSpPr>
      <xdr:spPr>
        <a:xfrm>
          <a:off x="13703300" y="69146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401" name="楕円 400"/>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xdr:rowOff>
    </xdr:from>
    <xdr:to>
      <xdr:col>71</xdr:col>
      <xdr:colOff>177800</xdr:colOff>
      <xdr:row>40</xdr:row>
      <xdr:rowOff>56606</xdr:rowOff>
    </xdr:to>
    <xdr:cxnSp macro="">
      <xdr:nvCxnSpPr>
        <xdr:cNvPr id="402" name="直線コネクタ 401"/>
        <xdr:cNvCxnSpPr/>
      </xdr:nvCxnSpPr>
      <xdr:spPr>
        <a:xfrm>
          <a:off x="12814300" y="68737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03"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04"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05"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06"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07" name="n_2mainValue【認定こども園・幼稚園・保育所】&#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408" name="n_3mainValue【認定こども園・幼稚園・保育所】&#10;有形固定資産減価償却率"/>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409" name="n_4mainValue【認定こども園・幼稚園・保育所】&#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35" name="直線コネクタ 43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3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37" name="直線コネクタ 43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3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39" name="直線コネクタ 43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4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41" name="フローチャート: 判断 44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42" name="フローチャート: 判断 44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43" name="フローチャート: 判断 44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44" name="フローチャート: 判断 44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45" name="フローチャート: 判断 44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136434</xdr:rowOff>
    </xdr:from>
    <xdr:to>
      <xdr:col>107</xdr:col>
      <xdr:colOff>101600</xdr:colOff>
      <xdr:row>40</xdr:row>
      <xdr:rowOff>66584</xdr:rowOff>
    </xdr:to>
    <xdr:sp macro="" textlink="">
      <xdr:nvSpPr>
        <xdr:cNvPr id="451" name="楕円 450"/>
        <xdr:cNvSpPr/>
      </xdr:nvSpPr>
      <xdr:spPr>
        <a:xfrm>
          <a:off x="2038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146231</xdr:rowOff>
    </xdr:from>
    <xdr:to>
      <xdr:col>102</xdr:col>
      <xdr:colOff>165100</xdr:colOff>
      <xdr:row>40</xdr:row>
      <xdr:rowOff>76381</xdr:rowOff>
    </xdr:to>
    <xdr:sp macro="" textlink="">
      <xdr:nvSpPr>
        <xdr:cNvPr id="452" name="楕円 451"/>
        <xdr:cNvSpPr/>
      </xdr:nvSpPr>
      <xdr:spPr>
        <a:xfrm>
          <a:off x="19494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15784</xdr:rowOff>
    </xdr:from>
    <xdr:to>
      <xdr:col>107</xdr:col>
      <xdr:colOff>50800</xdr:colOff>
      <xdr:row>40</xdr:row>
      <xdr:rowOff>25581</xdr:rowOff>
    </xdr:to>
    <xdr:cxnSp macro="">
      <xdr:nvCxnSpPr>
        <xdr:cNvPr id="453" name="直線コネクタ 452"/>
        <xdr:cNvCxnSpPr/>
      </xdr:nvCxnSpPr>
      <xdr:spPr>
        <a:xfrm flipV="1">
          <a:off x="19545300" y="68737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152763</xdr:rowOff>
    </xdr:from>
    <xdr:to>
      <xdr:col>98</xdr:col>
      <xdr:colOff>38100</xdr:colOff>
      <xdr:row>40</xdr:row>
      <xdr:rowOff>82913</xdr:rowOff>
    </xdr:to>
    <xdr:sp macro="" textlink="">
      <xdr:nvSpPr>
        <xdr:cNvPr id="454" name="楕円 453"/>
        <xdr:cNvSpPr/>
      </xdr:nvSpPr>
      <xdr:spPr>
        <a:xfrm>
          <a:off x="18605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25581</xdr:rowOff>
    </xdr:from>
    <xdr:to>
      <xdr:col>102</xdr:col>
      <xdr:colOff>114300</xdr:colOff>
      <xdr:row>40</xdr:row>
      <xdr:rowOff>32113</xdr:rowOff>
    </xdr:to>
    <xdr:cxnSp macro="">
      <xdr:nvCxnSpPr>
        <xdr:cNvPr id="455" name="直線コネクタ 454"/>
        <xdr:cNvCxnSpPr/>
      </xdr:nvCxnSpPr>
      <xdr:spPr>
        <a:xfrm flipV="1">
          <a:off x="18656300" y="68835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456"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57"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58"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459"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83111</xdr:rowOff>
    </xdr:from>
    <xdr:ext cx="469744" cy="259045"/>
    <xdr:sp macro="" textlink="">
      <xdr:nvSpPr>
        <xdr:cNvPr id="460" name="n_2mainValue【認定こども園・幼稚園・保育所】&#10;一人当たり面積"/>
        <xdr:cNvSpPr txBox="1"/>
      </xdr:nvSpPr>
      <xdr:spPr>
        <a:xfrm>
          <a:off x="20199427" y="65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92908</xdr:rowOff>
    </xdr:from>
    <xdr:ext cx="469744" cy="259045"/>
    <xdr:sp macro="" textlink="">
      <xdr:nvSpPr>
        <xdr:cNvPr id="461" name="n_3mainValue【認定こども園・幼稚園・保育所】&#10;一人当たり面積"/>
        <xdr:cNvSpPr txBox="1"/>
      </xdr:nvSpPr>
      <xdr:spPr>
        <a:xfrm>
          <a:off x="19310427"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99440</xdr:rowOff>
    </xdr:from>
    <xdr:ext cx="469744" cy="259045"/>
    <xdr:sp macro="" textlink="">
      <xdr:nvSpPr>
        <xdr:cNvPr id="462" name="n_4mainValue【認定こども園・幼稚園・保育所】&#10;一人当たり面積"/>
        <xdr:cNvSpPr txBox="1"/>
      </xdr:nvSpPr>
      <xdr:spPr>
        <a:xfrm>
          <a:off x="18421427" y="66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5" name="テキスト ボックス 47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5" name="テキスト ボックス 4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87" name="直線コネクタ 486"/>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88"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89" name="直線コネクタ 488"/>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90"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91" name="直線コネクタ 490"/>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9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93" name="フローチャート: 判断 49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94" name="フローチャート: 判断 493"/>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95" name="フローチャート: 判断 494"/>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96" name="フローチャート: 判断 495"/>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97" name="フローチャート: 判断 496"/>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170180</xdr:rowOff>
    </xdr:from>
    <xdr:to>
      <xdr:col>76</xdr:col>
      <xdr:colOff>165100</xdr:colOff>
      <xdr:row>59</xdr:row>
      <xdr:rowOff>100330</xdr:rowOff>
    </xdr:to>
    <xdr:sp macro="" textlink="">
      <xdr:nvSpPr>
        <xdr:cNvPr id="503" name="楕円 502"/>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04" name="楕円 503"/>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49530</xdr:rowOff>
    </xdr:to>
    <xdr:cxnSp macro="">
      <xdr:nvCxnSpPr>
        <xdr:cNvPr id="505" name="直線コネクタ 504"/>
        <xdr:cNvCxnSpPr/>
      </xdr:nvCxnSpPr>
      <xdr:spPr>
        <a:xfrm>
          <a:off x="13703300" y="1012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506" name="楕円 505"/>
        <xdr:cNvSpPr/>
      </xdr:nvSpPr>
      <xdr:spPr>
        <a:xfrm>
          <a:off x="1276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xdr:rowOff>
    </xdr:from>
    <xdr:to>
      <xdr:col>71</xdr:col>
      <xdr:colOff>177800</xdr:colOff>
      <xdr:row>59</xdr:row>
      <xdr:rowOff>72390</xdr:rowOff>
    </xdr:to>
    <xdr:cxnSp macro="">
      <xdr:nvCxnSpPr>
        <xdr:cNvPr id="507" name="直線コネクタ 506"/>
        <xdr:cNvCxnSpPr/>
      </xdr:nvCxnSpPr>
      <xdr:spPr>
        <a:xfrm flipV="1">
          <a:off x="12814300" y="101250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08"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09"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10"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11"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2" name="n_2main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13" name="n_3mainValue【学校施設】&#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514" name="n_4mainValue【学校施設】&#10;有形固定資産減価償却率"/>
        <xdr:cNvSpPr txBox="1"/>
      </xdr:nvSpPr>
      <xdr:spPr>
        <a:xfrm>
          <a:off x="12611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38" name="直線コネクタ 53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3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40" name="直線コネクタ 53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4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42" name="直線コネクタ 54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43"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44" name="フローチャート: 判断 54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45" name="フローチャート: 判断 54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46" name="フローチャート: 判断 54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47" name="フローチャート: 判断 54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48" name="フローチャート: 判断 54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171132</xdr:rowOff>
    </xdr:from>
    <xdr:to>
      <xdr:col>107</xdr:col>
      <xdr:colOff>101600</xdr:colOff>
      <xdr:row>62</xdr:row>
      <xdr:rowOff>101282</xdr:rowOff>
    </xdr:to>
    <xdr:sp macro="" textlink="">
      <xdr:nvSpPr>
        <xdr:cNvPr id="554" name="楕円 553"/>
        <xdr:cNvSpPr/>
      </xdr:nvSpPr>
      <xdr:spPr>
        <a:xfrm>
          <a:off x="203835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21971</xdr:rowOff>
    </xdr:from>
    <xdr:to>
      <xdr:col>102</xdr:col>
      <xdr:colOff>165100</xdr:colOff>
      <xdr:row>62</xdr:row>
      <xdr:rowOff>123571</xdr:rowOff>
    </xdr:to>
    <xdr:sp macro="" textlink="">
      <xdr:nvSpPr>
        <xdr:cNvPr id="555" name="楕円 554"/>
        <xdr:cNvSpPr/>
      </xdr:nvSpPr>
      <xdr:spPr>
        <a:xfrm>
          <a:off x="19494500" y="106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50482</xdr:rowOff>
    </xdr:from>
    <xdr:to>
      <xdr:col>107</xdr:col>
      <xdr:colOff>50800</xdr:colOff>
      <xdr:row>62</xdr:row>
      <xdr:rowOff>72771</xdr:rowOff>
    </xdr:to>
    <xdr:cxnSp macro="">
      <xdr:nvCxnSpPr>
        <xdr:cNvPr id="556" name="直線コネクタ 555"/>
        <xdr:cNvCxnSpPr/>
      </xdr:nvCxnSpPr>
      <xdr:spPr>
        <a:xfrm flipV="1">
          <a:off x="19545300" y="1068038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29972</xdr:rowOff>
    </xdr:from>
    <xdr:to>
      <xdr:col>98</xdr:col>
      <xdr:colOff>38100</xdr:colOff>
      <xdr:row>62</xdr:row>
      <xdr:rowOff>131572</xdr:rowOff>
    </xdr:to>
    <xdr:sp macro="" textlink="">
      <xdr:nvSpPr>
        <xdr:cNvPr id="557" name="楕円 556"/>
        <xdr:cNvSpPr/>
      </xdr:nvSpPr>
      <xdr:spPr>
        <a:xfrm>
          <a:off x="186055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72771</xdr:rowOff>
    </xdr:from>
    <xdr:to>
      <xdr:col>102</xdr:col>
      <xdr:colOff>114300</xdr:colOff>
      <xdr:row>62</xdr:row>
      <xdr:rowOff>80772</xdr:rowOff>
    </xdr:to>
    <xdr:cxnSp macro="">
      <xdr:nvCxnSpPr>
        <xdr:cNvPr id="558" name="直線コネクタ 557"/>
        <xdr:cNvCxnSpPr/>
      </xdr:nvCxnSpPr>
      <xdr:spPr>
        <a:xfrm flipV="1">
          <a:off x="18656300" y="107026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59"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60"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61"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6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92409</xdr:rowOff>
    </xdr:from>
    <xdr:ext cx="469744" cy="259045"/>
    <xdr:sp macro="" textlink="">
      <xdr:nvSpPr>
        <xdr:cNvPr id="563" name="n_2mainValue【学校施設】&#10;一人当たり面積"/>
        <xdr:cNvSpPr txBox="1"/>
      </xdr:nvSpPr>
      <xdr:spPr>
        <a:xfrm>
          <a:off x="20199427" y="107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114698</xdr:rowOff>
    </xdr:from>
    <xdr:ext cx="469744" cy="259045"/>
    <xdr:sp macro="" textlink="">
      <xdr:nvSpPr>
        <xdr:cNvPr id="564" name="n_3mainValue【学校施設】&#10;一人当たり面積"/>
        <xdr:cNvSpPr txBox="1"/>
      </xdr:nvSpPr>
      <xdr:spPr>
        <a:xfrm>
          <a:off x="19310427" y="107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122699</xdr:rowOff>
    </xdr:from>
    <xdr:ext cx="469744" cy="259045"/>
    <xdr:sp macro="" textlink="">
      <xdr:nvSpPr>
        <xdr:cNvPr id="565" name="n_4mainValue【学校施設】&#10;一人当たり面積"/>
        <xdr:cNvSpPr txBox="1"/>
      </xdr:nvSpPr>
      <xdr:spPr>
        <a:xfrm>
          <a:off x="184214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8" name="テキスト ボックス 57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8" name="テキスト ボックス 58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91" name="直線コネクタ 59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3" name="直線コネクタ 5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9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95" name="直線コネクタ 59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59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97" name="フローチャート: 判断 59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98" name="フローチャート: 判断 59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99" name="フローチャート: 判断 59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00" name="フローチャート: 判断 59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01" name="フローチャート: 判断 60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80373</xdr:rowOff>
    </xdr:from>
    <xdr:to>
      <xdr:col>76</xdr:col>
      <xdr:colOff>165100</xdr:colOff>
      <xdr:row>87</xdr:row>
      <xdr:rowOff>10523</xdr:rowOff>
    </xdr:to>
    <xdr:sp macro="" textlink="">
      <xdr:nvSpPr>
        <xdr:cNvPr id="607" name="楕円 606"/>
        <xdr:cNvSpPr/>
      </xdr:nvSpPr>
      <xdr:spPr>
        <a:xfrm>
          <a:off x="14541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52614</xdr:rowOff>
    </xdr:from>
    <xdr:to>
      <xdr:col>72</xdr:col>
      <xdr:colOff>38100</xdr:colOff>
      <xdr:row>86</xdr:row>
      <xdr:rowOff>154214</xdr:rowOff>
    </xdr:to>
    <xdr:sp macro="" textlink="">
      <xdr:nvSpPr>
        <xdr:cNvPr id="608" name="楕円 607"/>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131173</xdr:rowOff>
    </xdr:to>
    <xdr:cxnSp macro="">
      <xdr:nvCxnSpPr>
        <xdr:cNvPr id="609" name="直線コネクタ 608"/>
        <xdr:cNvCxnSpPr/>
      </xdr:nvCxnSpPr>
      <xdr:spPr>
        <a:xfrm>
          <a:off x="13703300" y="14848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21589</xdr:rowOff>
    </xdr:from>
    <xdr:to>
      <xdr:col>67</xdr:col>
      <xdr:colOff>101600</xdr:colOff>
      <xdr:row>86</xdr:row>
      <xdr:rowOff>123189</xdr:rowOff>
    </xdr:to>
    <xdr:sp macro="" textlink="">
      <xdr:nvSpPr>
        <xdr:cNvPr id="610" name="楕円 609"/>
        <xdr:cNvSpPr/>
      </xdr:nvSpPr>
      <xdr:spPr>
        <a:xfrm>
          <a:off x="1276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72389</xdr:rowOff>
    </xdr:from>
    <xdr:to>
      <xdr:col>71</xdr:col>
      <xdr:colOff>177800</xdr:colOff>
      <xdr:row>86</xdr:row>
      <xdr:rowOff>103414</xdr:rowOff>
    </xdr:to>
    <xdr:cxnSp macro="">
      <xdr:nvCxnSpPr>
        <xdr:cNvPr id="611" name="直線コネクタ 610"/>
        <xdr:cNvCxnSpPr/>
      </xdr:nvCxnSpPr>
      <xdr:spPr>
        <a:xfrm>
          <a:off x="12814300" y="148170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12"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1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14"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15"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1650</xdr:rowOff>
    </xdr:from>
    <xdr:ext cx="405111" cy="259045"/>
    <xdr:sp macro="" textlink="">
      <xdr:nvSpPr>
        <xdr:cNvPr id="616" name="n_2mainValue【児童館】&#10;有形固定資産減価償却率"/>
        <xdr:cNvSpPr txBox="1"/>
      </xdr:nvSpPr>
      <xdr:spPr>
        <a:xfrm>
          <a:off x="143897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617" name="n_3mainValue【児童館】&#10;有形固定資産減価償却率"/>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114316</xdr:rowOff>
    </xdr:from>
    <xdr:ext cx="405111" cy="259045"/>
    <xdr:sp macro="" textlink="">
      <xdr:nvSpPr>
        <xdr:cNvPr id="618" name="n_4mainValue【児童館】&#10;有形固定資産減価償却率"/>
        <xdr:cNvSpPr txBox="1"/>
      </xdr:nvSpPr>
      <xdr:spPr>
        <a:xfrm>
          <a:off x="12611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42" name="直線コネクタ 641"/>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43"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44" name="直線コネクタ 643"/>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4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46" name="直線コネクタ 64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47"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8" name="フローチャート: 判断 64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49" name="フローチャート: 判断 64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0" name="フローチャート: 判断 64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1" name="フローチャート: 判断 65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52" name="フローチャート: 判断 651"/>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95250</xdr:rowOff>
    </xdr:from>
    <xdr:to>
      <xdr:col>107</xdr:col>
      <xdr:colOff>101600</xdr:colOff>
      <xdr:row>80</xdr:row>
      <xdr:rowOff>25400</xdr:rowOff>
    </xdr:to>
    <xdr:sp macro="" textlink="">
      <xdr:nvSpPr>
        <xdr:cNvPr id="658" name="楕円 657"/>
        <xdr:cNvSpPr/>
      </xdr:nvSpPr>
      <xdr:spPr>
        <a:xfrm>
          <a:off x="20383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59" name="楕円 658"/>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146050</xdr:rowOff>
    </xdr:from>
    <xdr:to>
      <xdr:col>107</xdr:col>
      <xdr:colOff>50800</xdr:colOff>
      <xdr:row>80</xdr:row>
      <xdr:rowOff>0</xdr:rowOff>
    </xdr:to>
    <xdr:cxnSp macro="">
      <xdr:nvCxnSpPr>
        <xdr:cNvPr id="660" name="直線コネクタ 659"/>
        <xdr:cNvCxnSpPr/>
      </xdr:nvCxnSpPr>
      <xdr:spPr>
        <a:xfrm flipV="1">
          <a:off x="19545300" y="1369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133350</xdr:rowOff>
    </xdr:from>
    <xdr:to>
      <xdr:col>98</xdr:col>
      <xdr:colOff>38100</xdr:colOff>
      <xdr:row>80</xdr:row>
      <xdr:rowOff>63500</xdr:rowOff>
    </xdr:to>
    <xdr:sp macro="" textlink="">
      <xdr:nvSpPr>
        <xdr:cNvPr id="661" name="楕円 660"/>
        <xdr:cNvSpPr/>
      </xdr:nvSpPr>
      <xdr:spPr>
        <a:xfrm>
          <a:off x="18605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12700</xdr:rowOff>
    </xdr:to>
    <xdr:cxnSp macro="">
      <xdr:nvCxnSpPr>
        <xdr:cNvPr id="662" name="直線コネクタ 661"/>
        <xdr:cNvCxnSpPr/>
      </xdr:nvCxnSpPr>
      <xdr:spPr>
        <a:xfrm flipV="1">
          <a:off x="18656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63"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64"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65"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666"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41927</xdr:rowOff>
    </xdr:from>
    <xdr:ext cx="469744" cy="259045"/>
    <xdr:sp macro="" textlink="">
      <xdr:nvSpPr>
        <xdr:cNvPr id="667" name="n_2mainValue【児童館】&#10;一人当たり面積"/>
        <xdr:cNvSpPr txBox="1"/>
      </xdr:nvSpPr>
      <xdr:spPr>
        <a:xfrm>
          <a:off x="20199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68"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80027</xdr:rowOff>
    </xdr:from>
    <xdr:ext cx="469744" cy="259045"/>
    <xdr:sp macro="" textlink="">
      <xdr:nvSpPr>
        <xdr:cNvPr id="669" name="n_4mainValue【児童館】&#10;一人当たり面積"/>
        <xdr:cNvSpPr txBox="1"/>
      </xdr:nvSpPr>
      <xdr:spPr>
        <a:xfrm>
          <a:off x="18421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0" name="テキスト ボックス 6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1" name="直線コネクタ 6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2" name="テキスト ボックス 68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3" name="直線コネクタ 6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4" name="テキスト ボックス 6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5" name="直線コネクタ 6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6" name="テキスト ボックス 6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7" name="直線コネクタ 6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8" name="テキスト ボックス 6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9" name="直線コネクタ 6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0" name="テキスト ボックス 68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2" name="テキスト ボックス 69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94" name="直線コネクタ 69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6" name="直線コネクタ 69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9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98" name="直線コネクタ 69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9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00" name="フローチャート: 判断 69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01" name="フローチャート: 判断 70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02" name="フローチャート: 判断 70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03" name="フローチャート: 判断 70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04" name="フローチャート: 判断 70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132080</xdr:rowOff>
    </xdr:from>
    <xdr:to>
      <xdr:col>76</xdr:col>
      <xdr:colOff>165100</xdr:colOff>
      <xdr:row>106</xdr:row>
      <xdr:rowOff>62230</xdr:rowOff>
    </xdr:to>
    <xdr:sp macro="" textlink="">
      <xdr:nvSpPr>
        <xdr:cNvPr id="710" name="楕円 709"/>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11" name="楕円 710"/>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106</xdr:row>
      <xdr:rowOff>11430</xdr:rowOff>
    </xdr:to>
    <xdr:cxnSp macro="">
      <xdr:nvCxnSpPr>
        <xdr:cNvPr id="712" name="直線コネクタ 711"/>
        <xdr:cNvCxnSpPr/>
      </xdr:nvCxnSpPr>
      <xdr:spPr>
        <a:xfrm>
          <a:off x="13703300" y="1778127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713" name="楕円 712"/>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106</xdr:row>
      <xdr:rowOff>156211</xdr:rowOff>
    </xdr:to>
    <xdr:cxnSp macro="">
      <xdr:nvCxnSpPr>
        <xdr:cNvPr id="714" name="直線コネクタ 713"/>
        <xdr:cNvCxnSpPr/>
      </xdr:nvCxnSpPr>
      <xdr:spPr>
        <a:xfrm flipV="1">
          <a:off x="12814300" y="17781270"/>
          <a:ext cx="88900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15"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16"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17"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18"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19" name="n_2mainValue【公民館】&#10;有形固定資産減価償却率"/>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720" name="n_3mainValue【公民館】&#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721" name="n_4mainValue【公民館】&#10;有形固定資産減価償却率"/>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45" name="直線コネクタ 744"/>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46"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47" name="直線コネクタ 746"/>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48"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49" name="直線コネクタ 74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50"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51" name="フローチャート: 判断 750"/>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52" name="フローチャート: 判断 751"/>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53" name="フローチャート: 判断 752"/>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54" name="フローチャート: 判断 753"/>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55" name="フローチャート: 判断 754"/>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61595</xdr:rowOff>
    </xdr:from>
    <xdr:to>
      <xdr:col>107</xdr:col>
      <xdr:colOff>101600</xdr:colOff>
      <xdr:row>106</xdr:row>
      <xdr:rowOff>163195</xdr:rowOff>
    </xdr:to>
    <xdr:sp macro="" textlink="">
      <xdr:nvSpPr>
        <xdr:cNvPr id="761" name="楕円 760"/>
        <xdr:cNvSpPr/>
      </xdr:nvSpPr>
      <xdr:spPr>
        <a:xfrm>
          <a:off x="2038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62" name="楕円 761"/>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112395</xdr:rowOff>
    </xdr:from>
    <xdr:to>
      <xdr:col>107</xdr:col>
      <xdr:colOff>50800</xdr:colOff>
      <xdr:row>106</xdr:row>
      <xdr:rowOff>121920</xdr:rowOff>
    </xdr:to>
    <xdr:cxnSp macro="">
      <xdr:nvCxnSpPr>
        <xdr:cNvPr id="763" name="直線コネクタ 762"/>
        <xdr:cNvCxnSpPr/>
      </xdr:nvCxnSpPr>
      <xdr:spPr>
        <a:xfrm flipV="1">
          <a:off x="19545300" y="1828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76836</xdr:rowOff>
    </xdr:from>
    <xdr:to>
      <xdr:col>98</xdr:col>
      <xdr:colOff>38100</xdr:colOff>
      <xdr:row>107</xdr:row>
      <xdr:rowOff>6986</xdr:rowOff>
    </xdr:to>
    <xdr:sp macro="" textlink="">
      <xdr:nvSpPr>
        <xdr:cNvPr id="764" name="楕円 763"/>
        <xdr:cNvSpPr/>
      </xdr:nvSpPr>
      <xdr:spPr>
        <a:xfrm>
          <a:off x="18605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127636</xdr:rowOff>
    </xdr:to>
    <xdr:cxnSp macro="">
      <xdr:nvCxnSpPr>
        <xdr:cNvPr id="765" name="直線コネクタ 764"/>
        <xdr:cNvCxnSpPr/>
      </xdr:nvCxnSpPr>
      <xdr:spPr>
        <a:xfrm flipV="1">
          <a:off x="18656300" y="1829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66"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67"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68"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69"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70" name="n_2mainValue【公民館】&#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71" name="n_3mainValue【公民館】&#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169563</xdr:rowOff>
    </xdr:from>
    <xdr:ext cx="469744" cy="259045"/>
    <xdr:sp macro="" textlink="">
      <xdr:nvSpPr>
        <xdr:cNvPr id="772" name="n_4mainValue【公民館】&#10;一人当たり面積"/>
        <xdr:cNvSpPr txBox="1"/>
      </xdr:nvSpPr>
      <xdr:spPr>
        <a:xfrm>
          <a:off x="18421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類似団体と比較して特に有形固定資産減価償却率が高い施設は、認定こども園・幼稚園・保育所、公営住宅、児童館であり、低くなっている施設は学校施設である。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％は施設類型別で最も高くなっている。これは学童事業の見直しにより児童館は休館施設としており、取り壊していないことが原因である。本市児童館の一人当たり面積は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倍以上多い。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学校施設については、改修を実施したことから有形固定資産減価償却率が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％と低くなっている。また、公民館については、平成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年度に空調施設の入れ替えと外壁補修を主とした大規模改修を実施したため一時低くなったが、平成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年度は再び平均値を上回った。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144599</xdr:rowOff>
    </xdr:from>
    <xdr:to>
      <xdr:col>15</xdr:col>
      <xdr:colOff>101600</xdr:colOff>
      <xdr:row>36</xdr:row>
      <xdr:rowOff>74749</xdr:rowOff>
    </xdr:to>
    <xdr:sp macro="" textlink="">
      <xdr:nvSpPr>
        <xdr:cNvPr id="74" name="楕円 73"/>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28666</xdr:rowOff>
    </xdr:from>
    <xdr:to>
      <xdr:col>10</xdr:col>
      <xdr:colOff>165100</xdr:colOff>
      <xdr:row>34</xdr:row>
      <xdr:rowOff>130266</xdr:rowOff>
    </xdr:to>
    <xdr:sp macro="" textlink="">
      <xdr:nvSpPr>
        <xdr:cNvPr id="75" name="楕円 74"/>
        <xdr:cNvSpPr/>
      </xdr:nvSpPr>
      <xdr:spPr>
        <a:xfrm>
          <a:off x="1968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79466</xdr:rowOff>
    </xdr:from>
    <xdr:to>
      <xdr:col>15</xdr:col>
      <xdr:colOff>50800</xdr:colOff>
      <xdr:row>36</xdr:row>
      <xdr:rowOff>23949</xdr:rowOff>
    </xdr:to>
    <xdr:cxnSp macro="">
      <xdr:nvCxnSpPr>
        <xdr:cNvPr id="76" name="直線コネクタ 75"/>
        <xdr:cNvCxnSpPr/>
      </xdr:nvCxnSpPr>
      <xdr:spPr>
        <a:xfrm>
          <a:off x="2019300" y="5908766"/>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120106</xdr:rowOff>
    </xdr:from>
    <xdr:to>
      <xdr:col>6</xdr:col>
      <xdr:colOff>38100</xdr:colOff>
      <xdr:row>39</xdr:row>
      <xdr:rowOff>50256</xdr:rowOff>
    </xdr:to>
    <xdr:sp macro="" textlink="">
      <xdr:nvSpPr>
        <xdr:cNvPr id="77" name="楕円 76"/>
        <xdr:cNvSpPr/>
      </xdr:nvSpPr>
      <xdr:spPr>
        <a:xfrm>
          <a:off x="1079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79466</xdr:rowOff>
    </xdr:from>
    <xdr:to>
      <xdr:col>10</xdr:col>
      <xdr:colOff>114300</xdr:colOff>
      <xdr:row>38</xdr:row>
      <xdr:rowOff>170906</xdr:rowOff>
    </xdr:to>
    <xdr:cxnSp macro="">
      <xdr:nvCxnSpPr>
        <xdr:cNvPr id="78" name="直線コネクタ 77"/>
        <xdr:cNvCxnSpPr/>
      </xdr:nvCxnSpPr>
      <xdr:spPr>
        <a:xfrm flipV="1">
          <a:off x="1130300" y="5908766"/>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9"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0"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1"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2"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91276</xdr:rowOff>
    </xdr:from>
    <xdr:ext cx="405111" cy="259045"/>
    <xdr:sp macro="" textlink="">
      <xdr:nvSpPr>
        <xdr:cNvPr id="83" name="n_2mainValue【図書館】&#10;有形固定資産減価償却率"/>
        <xdr:cNvSpPr txBox="1"/>
      </xdr:nvSpPr>
      <xdr:spPr>
        <a:xfrm>
          <a:off x="2705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146793</xdr:rowOff>
    </xdr:from>
    <xdr:ext cx="405111" cy="259045"/>
    <xdr:sp macro="" textlink="">
      <xdr:nvSpPr>
        <xdr:cNvPr id="84" name="n_3mainValue【図書館】&#10;有形固定資産減価償却率"/>
        <xdr:cNvSpPr txBox="1"/>
      </xdr:nvSpPr>
      <xdr:spPr>
        <a:xfrm>
          <a:off x="1816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41383</xdr:rowOff>
    </xdr:from>
    <xdr:ext cx="405111" cy="259045"/>
    <xdr:sp macro="" textlink="">
      <xdr:nvSpPr>
        <xdr:cNvPr id="85" name="n_4mainValue【図書館】&#10;有形固定資産減価償却率"/>
        <xdr:cNvSpPr txBox="1"/>
      </xdr:nvSpPr>
      <xdr:spPr>
        <a:xfrm>
          <a:off x="927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9" name="直線コネクタ 108"/>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0"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1" name="直線コネクタ 110"/>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2"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3" name="直線コネクタ 112"/>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4"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5" name="フローチャート: 判断 114"/>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6" name="フローチャート: 判断 115"/>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7" name="フローチャート: 判断 116"/>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9" name="フローチャート: 判断 118"/>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55880</xdr:rowOff>
    </xdr:from>
    <xdr:to>
      <xdr:col>46</xdr:col>
      <xdr:colOff>38100</xdr:colOff>
      <xdr:row>41</xdr:row>
      <xdr:rowOff>157480</xdr:rowOff>
    </xdr:to>
    <xdr:sp macro="" textlink="">
      <xdr:nvSpPr>
        <xdr:cNvPr id="125" name="楕円 124"/>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55880</xdr:rowOff>
    </xdr:from>
    <xdr:to>
      <xdr:col>41</xdr:col>
      <xdr:colOff>101600</xdr:colOff>
      <xdr:row>41</xdr:row>
      <xdr:rowOff>157480</xdr:rowOff>
    </xdr:to>
    <xdr:sp macro="" textlink="">
      <xdr:nvSpPr>
        <xdr:cNvPr id="126" name="楕円 125"/>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106680</xdr:rowOff>
    </xdr:to>
    <xdr:cxnSp macro="">
      <xdr:nvCxnSpPr>
        <xdr:cNvPr id="127" name="直線コネクタ 126"/>
        <xdr:cNvCxnSpPr/>
      </xdr:nvCxnSpPr>
      <xdr:spPr>
        <a:xfrm>
          <a:off x="7861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28" name="楕円 127"/>
        <xdr:cNvSpPr/>
      </xdr:nvSpPr>
      <xdr:spPr>
        <a:xfrm>
          <a:off x="692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110490</xdr:rowOff>
    </xdr:to>
    <xdr:cxnSp macro="">
      <xdr:nvCxnSpPr>
        <xdr:cNvPr id="129" name="直線コネクタ 128"/>
        <xdr:cNvCxnSpPr/>
      </xdr:nvCxnSpPr>
      <xdr:spPr>
        <a:xfrm flipV="1">
          <a:off x="6972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0"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1"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2"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3"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34"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35" name="n_3mainValue【図書館】&#10;一人当たり面積"/>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36" name="n_4mainValue【図書館】&#10;一人当たり面積"/>
        <xdr:cNvSpPr txBox="1"/>
      </xdr:nvSpPr>
      <xdr:spPr>
        <a:xfrm>
          <a:off x="6737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1" name="直線コネクタ 160"/>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4"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5" name="直線コネクタ 164"/>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66"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7" name="フローチャート: 判断 166"/>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9" name="フローチャート: 判断 16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0" name="フローチャート: 判断 169"/>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1" name="フローチャート: 判断 17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107315</xdr:rowOff>
    </xdr:from>
    <xdr:to>
      <xdr:col>15</xdr:col>
      <xdr:colOff>101600</xdr:colOff>
      <xdr:row>62</xdr:row>
      <xdr:rowOff>37465</xdr:rowOff>
    </xdr:to>
    <xdr:sp macro="" textlink="">
      <xdr:nvSpPr>
        <xdr:cNvPr id="177" name="楕円 176"/>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78" name="楕円 177"/>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158115</xdr:rowOff>
    </xdr:to>
    <xdr:cxnSp macro="">
      <xdr:nvCxnSpPr>
        <xdr:cNvPr id="179" name="直線コネクタ 178"/>
        <xdr:cNvCxnSpPr/>
      </xdr:nvCxnSpPr>
      <xdr:spPr>
        <a:xfrm>
          <a:off x="2019300" y="10574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xdr:rowOff>
    </xdr:from>
    <xdr:to>
      <xdr:col>6</xdr:col>
      <xdr:colOff>38100</xdr:colOff>
      <xdr:row>61</xdr:row>
      <xdr:rowOff>109855</xdr:rowOff>
    </xdr:to>
    <xdr:sp macro="" textlink="">
      <xdr:nvSpPr>
        <xdr:cNvPr id="180" name="楕円 179"/>
        <xdr:cNvSpPr/>
      </xdr:nvSpPr>
      <xdr:spPr>
        <a:xfrm>
          <a:off x="107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59055</xdr:rowOff>
    </xdr:from>
    <xdr:to>
      <xdr:col>10</xdr:col>
      <xdr:colOff>114300</xdr:colOff>
      <xdr:row>61</xdr:row>
      <xdr:rowOff>116205</xdr:rowOff>
    </xdr:to>
    <xdr:cxnSp macro="">
      <xdr:nvCxnSpPr>
        <xdr:cNvPr id="181" name="直線コネクタ 180"/>
        <xdr:cNvCxnSpPr/>
      </xdr:nvCxnSpPr>
      <xdr:spPr>
        <a:xfrm>
          <a:off x="1130300" y="105175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2"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3"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4"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8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6" name="n_2mainValue【体育館・プー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187"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100982</xdr:rowOff>
    </xdr:from>
    <xdr:ext cx="405111" cy="259045"/>
    <xdr:sp macro="" textlink="">
      <xdr:nvSpPr>
        <xdr:cNvPr id="188" name="n_4mainValue【体育館・プール】&#10;有形固定資産減価償却率"/>
        <xdr:cNvSpPr txBox="1"/>
      </xdr:nvSpPr>
      <xdr:spPr>
        <a:xfrm>
          <a:off x="927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12" name="直線コネクタ 211"/>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3"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4" name="直線コネクタ 213"/>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15"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16" name="直線コネクタ 215"/>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17"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18" name="フローチャート: 判断 217"/>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19" name="フローチャート: 判断 218"/>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0" name="フローチャート: 判断 219"/>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21" name="フローチャート: 判断 220"/>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22" name="フローチャート: 判断 221"/>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1397</xdr:rowOff>
    </xdr:from>
    <xdr:to>
      <xdr:col>46</xdr:col>
      <xdr:colOff>38100</xdr:colOff>
      <xdr:row>63</xdr:row>
      <xdr:rowOff>102997</xdr:rowOff>
    </xdr:to>
    <xdr:sp macro="" textlink="">
      <xdr:nvSpPr>
        <xdr:cNvPr id="228" name="楕円 227"/>
        <xdr:cNvSpPr/>
      </xdr:nvSpPr>
      <xdr:spPr>
        <a:xfrm>
          <a:off x="8699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5969</xdr:rowOff>
    </xdr:from>
    <xdr:to>
      <xdr:col>41</xdr:col>
      <xdr:colOff>101600</xdr:colOff>
      <xdr:row>63</xdr:row>
      <xdr:rowOff>107569</xdr:rowOff>
    </xdr:to>
    <xdr:sp macro="" textlink="">
      <xdr:nvSpPr>
        <xdr:cNvPr id="229" name="楕円 228"/>
        <xdr:cNvSpPr/>
      </xdr:nvSpPr>
      <xdr:spPr>
        <a:xfrm>
          <a:off x="7810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52197</xdr:rowOff>
    </xdr:from>
    <xdr:to>
      <xdr:col>45</xdr:col>
      <xdr:colOff>177800</xdr:colOff>
      <xdr:row>63</xdr:row>
      <xdr:rowOff>56769</xdr:rowOff>
    </xdr:to>
    <xdr:cxnSp macro="">
      <xdr:nvCxnSpPr>
        <xdr:cNvPr id="230" name="直線コネクタ 229"/>
        <xdr:cNvCxnSpPr/>
      </xdr:nvCxnSpPr>
      <xdr:spPr>
        <a:xfrm flipV="1">
          <a:off x="7861300" y="108535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26924</xdr:rowOff>
    </xdr:from>
    <xdr:to>
      <xdr:col>36</xdr:col>
      <xdr:colOff>165100</xdr:colOff>
      <xdr:row>63</xdr:row>
      <xdr:rowOff>128524</xdr:rowOff>
    </xdr:to>
    <xdr:sp macro="" textlink="">
      <xdr:nvSpPr>
        <xdr:cNvPr id="231" name="楕円 230"/>
        <xdr:cNvSpPr/>
      </xdr:nvSpPr>
      <xdr:spPr>
        <a:xfrm>
          <a:off x="6921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56769</xdr:rowOff>
    </xdr:from>
    <xdr:to>
      <xdr:col>41</xdr:col>
      <xdr:colOff>50800</xdr:colOff>
      <xdr:row>63</xdr:row>
      <xdr:rowOff>77724</xdr:rowOff>
    </xdr:to>
    <xdr:cxnSp macro="">
      <xdr:nvCxnSpPr>
        <xdr:cNvPr id="232" name="直線コネクタ 231"/>
        <xdr:cNvCxnSpPr/>
      </xdr:nvCxnSpPr>
      <xdr:spPr>
        <a:xfrm flipV="1">
          <a:off x="6972300" y="1085811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33"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34"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35"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36"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119524</xdr:rowOff>
    </xdr:from>
    <xdr:ext cx="469744" cy="259045"/>
    <xdr:sp macro="" textlink="">
      <xdr:nvSpPr>
        <xdr:cNvPr id="237" name="n_2mainValue【体育館・プール】&#10;一人当たり面積"/>
        <xdr:cNvSpPr txBox="1"/>
      </xdr:nvSpPr>
      <xdr:spPr>
        <a:xfrm>
          <a:off x="8515427" y="105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124096</xdr:rowOff>
    </xdr:from>
    <xdr:ext cx="469744" cy="259045"/>
    <xdr:sp macro="" textlink="">
      <xdr:nvSpPr>
        <xdr:cNvPr id="238" name="n_3mainValue【体育館・プール】&#10;一人当たり面積"/>
        <xdr:cNvSpPr txBox="1"/>
      </xdr:nvSpPr>
      <xdr:spPr>
        <a:xfrm>
          <a:off x="7626427" y="105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145051</xdr:rowOff>
    </xdr:from>
    <xdr:ext cx="469744" cy="259045"/>
    <xdr:sp macro="" textlink="">
      <xdr:nvSpPr>
        <xdr:cNvPr id="239" name="n_4mainValue【体育館・プール】&#10;一人当たり面積"/>
        <xdr:cNvSpPr txBox="1"/>
      </xdr:nvSpPr>
      <xdr:spPr>
        <a:xfrm>
          <a:off x="6737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65" name="直線コネクタ 264"/>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68"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69" name="直線コネクタ 268"/>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70"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71" name="フローチャート: 判断 270"/>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72" name="フローチャート: 判断 271"/>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73" name="フローチャート: 判断 272"/>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74" name="フローチャート: 判断 273"/>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75" name="フローチャート: 判断 274"/>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5262</xdr:rowOff>
    </xdr:from>
    <xdr:to>
      <xdr:col>15</xdr:col>
      <xdr:colOff>101600</xdr:colOff>
      <xdr:row>85</xdr:row>
      <xdr:rowOff>106862</xdr:rowOff>
    </xdr:to>
    <xdr:sp macro="" textlink="">
      <xdr:nvSpPr>
        <xdr:cNvPr id="281" name="楕円 280"/>
        <xdr:cNvSpPr/>
      </xdr:nvSpPr>
      <xdr:spPr>
        <a:xfrm>
          <a:off x="2857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139156</xdr:rowOff>
    </xdr:from>
    <xdr:to>
      <xdr:col>10</xdr:col>
      <xdr:colOff>165100</xdr:colOff>
      <xdr:row>85</xdr:row>
      <xdr:rowOff>69306</xdr:rowOff>
    </xdr:to>
    <xdr:sp macro="" textlink="">
      <xdr:nvSpPr>
        <xdr:cNvPr id="282" name="楕円 281"/>
        <xdr:cNvSpPr/>
      </xdr:nvSpPr>
      <xdr:spPr>
        <a:xfrm>
          <a:off x="1968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18506</xdr:rowOff>
    </xdr:from>
    <xdr:to>
      <xdr:col>15</xdr:col>
      <xdr:colOff>50800</xdr:colOff>
      <xdr:row>85</xdr:row>
      <xdr:rowOff>56062</xdr:rowOff>
    </xdr:to>
    <xdr:cxnSp macro="">
      <xdr:nvCxnSpPr>
        <xdr:cNvPr id="283" name="直線コネクタ 282"/>
        <xdr:cNvCxnSpPr/>
      </xdr:nvCxnSpPr>
      <xdr:spPr>
        <a:xfrm>
          <a:off x="2019300" y="145917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284" name="楕円 283"/>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18506</xdr:rowOff>
    </xdr:to>
    <xdr:cxnSp macro="">
      <xdr:nvCxnSpPr>
        <xdr:cNvPr id="285" name="直線コネクタ 284"/>
        <xdr:cNvCxnSpPr/>
      </xdr:nvCxnSpPr>
      <xdr:spPr>
        <a:xfrm>
          <a:off x="1130300" y="145542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86"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87"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88"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89"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97989</xdr:rowOff>
    </xdr:from>
    <xdr:ext cx="405111" cy="259045"/>
    <xdr:sp macro="" textlink="">
      <xdr:nvSpPr>
        <xdr:cNvPr id="290" name="n_2mainValue【福祉施設】&#10;有形固定資産減価償却率"/>
        <xdr:cNvSpPr txBox="1"/>
      </xdr:nvSpPr>
      <xdr:spPr>
        <a:xfrm>
          <a:off x="2705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60433</xdr:rowOff>
    </xdr:from>
    <xdr:ext cx="405111" cy="259045"/>
    <xdr:sp macro="" textlink="">
      <xdr:nvSpPr>
        <xdr:cNvPr id="291" name="n_3mainValue【福祉施設】&#10;有形固定資産減価償却率"/>
        <xdr:cNvSpPr txBox="1"/>
      </xdr:nvSpPr>
      <xdr:spPr>
        <a:xfrm>
          <a:off x="1816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292" name="n_4mainValue【福祉施設】&#10;有形固定資産減価償却率"/>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16" name="直線コネクタ 31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8" name="直線コネクタ 31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1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20" name="直線コネクタ 31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2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22" name="フローチャート: 判断 32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23" name="フローチャート: 判断 32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24" name="フローチャート: 判断 32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25" name="フローチャート: 判断 32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26" name="フローチャート: 判断 32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86361</xdr:rowOff>
    </xdr:from>
    <xdr:to>
      <xdr:col>46</xdr:col>
      <xdr:colOff>38100</xdr:colOff>
      <xdr:row>86</xdr:row>
      <xdr:rowOff>16511</xdr:rowOff>
    </xdr:to>
    <xdr:sp macro="" textlink="">
      <xdr:nvSpPr>
        <xdr:cNvPr id="332" name="楕円 331"/>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90170</xdr:rowOff>
    </xdr:from>
    <xdr:to>
      <xdr:col>41</xdr:col>
      <xdr:colOff>101600</xdr:colOff>
      <xdr:row>86</xdr:row>
      <xdr:rowOff>20320</xdr:rowOff>
    </xdr:to>
    <xdr:sp macro="" textlink="">
      <xdr:nvSpPr>
        <xdr:cNvPr id="333" name="楕円 332"/>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140970</xdr:rowOff>
    </xdr:to>
    <xdr:cxnSp macro="">
      <xdr:nvCxnSpPr>
        <xdr:cNvPr id="334" name="直線コネクタ 333"/>
        <xdr:cNvCxnSpPr/>
      </xdr:nvCxnSpPr>
      <xdr:spPr>
        <a:xfrm flipV="1">
          <a:off x="7861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92711</xdr:rowOff>
    </xdr:from>
    <xdr:to>
      <xdr:col>36</xdr:col>
      <xdr:colOff>165100</xdr:colOff>
      <xdr:row>86</xdr:row>
      <xdr:rowOff>22861</xdr:rowOff>
    </xdr:to>
    <xdr:sp macro="" textlink="">
      <xdr:nvSpPr>
        <xdr:cNvPr id="335" name="楕円 334"/>
        <xdr:cNvSpPr/>
      </xdr:nvSpPr>
      <xdr:spPr>
        <a:xfrm>
          <a:off x="6921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143511</xdr:rowOff>
    </xdr:to>
    <xdr:cxnSp macro="">
      <xdr:nvCxnSpPr>
        <xdr:cNvPr id="336" name="直線コネクタ 335"/>
        <xdr:cNvCxnSpPr/>
      </xdr:nvCxnSpPr>
      <xdr:spPr>
        <a:xfrm flipV="1">
          <a:off x="6972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37"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38"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39"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40"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41"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42"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13988</xdr:rowOff>
    </xdr:from>
    <xdr:ext cx="469744" cy="259045"/>
    <xdr:sp macro="" textlink="">
      <xdr:nvSpPr>
        <xdr:cNvPr id="343" name="n_4mainValue【福祉施設】&#10;一人当たり面積"/>
        <xdr:cNvSpPr txBox="1"/>
      </xdr:nvSpPr>
      <xdr:spPr>
        <a:xfrm>
          <a:off x="6737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6" name="テキスト ボックス 35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6" name="テキスト ボックス 36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69" name="直線コネクタ 368"/>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1" name="直線コネクタ 37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72"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73" name="直線コネクタ 372"/>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74"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75" name="フローチャート: 判断 374"/>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6" name="フローチャート: 判断 37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77" name="フローチャート: 判断 376"/>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78" name="フローチャート: 判断 377"/>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79" name="フローチャート: 判断 378"/>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907</xdr:rowOff>
    </xdr:from>
    <xdr:to>
      <xdr:col>15</xdr:col>
      <xdr:colOff>101600</xdr:colOff>
      <xdr:row>105</xdr:row>
      <xdr:rowOff>102507</xdr:rowOff>
    </xdr:to>
    <xdr:sp macro="" textlink="">
      <xdr:nvSpPr>
        <xdr:cNvPr id="385" name="楕円 384"/>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386" name="楕円 385"/>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51707</xdr:rowOff>
    </xdr:to>
    <xdr:cxnSp macro="">
      <xdr:nvCxnSpPr>
        <xdr:cNvPr id="387" name="直線コネクタ 386"/>
        <xdr:cNvCxnSpPr/>
      </xdr:nvCxnSpPr>
      <xdr:spPr>
        <a:xfrm>
          <a:off x="2019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388" name="楕円 387"/>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22316</xdr:rowOff>
    </xdr:to>
    <xdr:cxnSp macro="">
      <xdr:nvCxnSpPr>
        <xdr:cNvPr id="389" name="直線コネクタ 388"/>
        <xdr:cNvCxnSpPr/>
      </xdr:nvCxnSpPr>
      <xdr:spPr>
        <a:xfrm flipV="1">
          <a:off x="1130300" y="180213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90"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9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92"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93"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394" name="n_2mainValue【市民会館】&#10;有形固定資産減価償却率"/>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395" name="n_3mainValue【市民会館】&#10;有形固定資産減価償却率"/>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396" name="n_4mainValue【市民会館】&#10;有形固定資産減価償却率"/>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8" name="テキスト ボックス 4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0" name="テキスト ボックス 4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2" name="テキスト ボックス 4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4" name="テキスト ボックス 4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6" name="テキスト ボックス 4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20" name="直線コネクタ 419"/>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1"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22" name="直線コネクタ 421"/>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23"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24" name="直線コネクタ 423"/>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25"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26" name="フローチャート: 判断 425"/>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27" name="フローチャート: 判断 426"/>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28" name="フローチャート: 判断 427"/>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29" name="フローチャート: 判断 428"/>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30" name="フローチャート: 判断 429"/>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52070</xdr:rowOff>
    </xdr:from>
    <xdr:to>
      <xdr:col>46</xdr:col>
      <xdr:colOff>38100</xdr:colOff>
      <xdr:row>107</xdr:row>
      <xdr:rowOff>153670</xdr:rowOff>
    </xdr:to>
    <xdr:sp macro="" textlink="">
      <xdr:nvSpPr>
        <xdr:cNvPr id="436" name="楕円 435"/>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55880</xdr:rowOff>
    </xdr:from>
    <xdr:to>
      <xdr:col>41</xdr:col>
      <xdr:colOff>101600</xdr:colOff>
      <xdr:row>107</xdr:row>
      <xdr:rowOff>157480</xdr:rowOff>
    </xdr:to>
    <xdr:sp macro="" textlink="">
      <xdr:nvSpPr>
        <xdr:cNvPr id="437" name="楕円 436"/>
        <xdr:cNvSpPr/>
      </xdr:nvSpPr>
      <xdr:spPr>
        <a:xfrm>
          <a:off x="781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106680</xdr:rowOff>
    </xdr:to>
    <xdr:cxnSp macro="">
      <xdr:nvCxnSpPr>
        <xdr:cNvPr id="438" name="直線コネクタ 437"/>
        <xdr:cNvCxnSpPr/>
      </xdr:nvCxnSpPr>
      <xdr:spPr>
        <a:xfrm flipV="1">
          <a:off x="7861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39" name="楕円 438"/>
        <xdr:cNvSpPr/>
      </xdr:nvSpPr>
      <xdr:spPr>
        <a:xfrm>
          <a:off x="692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106680</xdr:rowOff>
    </xdr:from>
    <xdr:to>
      <xdr:col>41</xdr:col>
      <xdr:colOff>50800</xdr:colOff>
      <xdr:row>107</xdr:row>
      <xdr:rowOff>110489</xdr:rowOff>
    </xdr:to>
    <xdr:cxnSp macro="">
      <xdr:nvCxnSpPr>
        <xdr:cNvPr id="440" name="直線コネクタ 439"/>
        <xdr:cNvCxnSpPr/>
      </xdr:nvCxnSpPr>
      <xdr:spPr>
        <a:xfrm flipV="1">
          <a:off x="6972300" y="1845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41"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42"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43"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44"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45"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148607</xdr:rowOff>
    </xdr:from>
    <xdr:ext cx="469744" cy="259045"/>
    <xdr:sp macro="" textlink="">
      <xdr:nvSpPr>
        <xdr:cNvPr id="446" name="n_3mainValue【市民会館】&#10;一人当たり面積"/>
        <xdr:cNvSpPr txBox="1"/>
      </xdr:nvSpPr>
      <xdr:spPr>
        <a:xfrm>
          <a:off x="7626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47" name="n_4mainValue【市民会館】&#10;一人当たり面積"/>
        <xdr:cNvSpPr txBox="1"/>
      </xdr:nvSpPr>
      <xdr:spPr>
        <a:xfrm>
          <a:off x="6737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73" name="直線コネクタ 472"/>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5" name="直線コネクタ 47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76"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7" name="直線コネクタ 47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78"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79" name="フローチャート: 判断 478"/>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80" name="フローチャート: 判断 47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81" name="フローチャート: 判断 480"/>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82" name="フローチャート: 判断 48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83" name="フローチャート: 判断 482"/>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164193</xdr:rowOff>
    </xdr:from>
    <xdr:to>
      <xdr:col>76</xdr:col>
      <xdr:colOff>165100</xdr:colOff>
      <xdr:row>40</xdr:row>
      <xdr:rowOff>94343</xdr:rowOff>
    </xdr:to>
    <xdr:sp macro="" textlink="">
      <xdr:nvSpPr>
        <xdr:cNvPr id="489" name="楕円 488"/>
        <xdr:cNvSpPr/>
      </xdr:nvSpPr>
      <xdr:spPr>
        <a:xfrm>
          <a:off x="1454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13970</xdr:rowOff>
    </xdr:from>
    <xdr:to>
      <xdr:col>72</xdr:col>
      <xdr:colOff>38100</xdr:colOff>
      <xdr:row>40</xdr:row>
      <xdr:rowOff>115570</xdr:rowOff>
    </xdr:to>
    <xdr:sp macro="" textlink="">
      <xdr:nvSpPr>
        <xdr:cNvPr id="490" name="楕円 489"/>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64770</xdr:rowOff>
    </xdr:to>
    <xdr:cxnSp macro="">
      <xdr:nvCxnSpPr>
        <xdr:cNvPr id="491" name="直線コネクタ 490"/>
        <xdr:cNvCxnSpPr/>
      </xdr:nvCxnSpPr>
      <xdr:spPr>
        <a:xfrm flipV="1">
          <a:off x="13703300" y="69015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492" name="楕円 491"/>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144780</xdr:rowOff>
    </xdr:from>
    <xdr:to>
      <xdr:col>71</xdr:col>
      <xdr:colOff>177800</xdr:colOff>
      <xdr:row>40</xdr:row>
      <xdr:rowOff>64770</xdr:rowOff>
    </xdr:to>
    <xdr:cxnSp macro="">
      <xdr:nvCxnSpPr>
        <xdr:cNvPr id="493" name="直線コネクタ 492"/>
        <xdr:cNvCxnSpPr/>
      </xdr:nvCxnSpPr>
      <xdr:spPr>
        <a:xfrm>
          <a:off x="12814300" y="6831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94"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95"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96"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97"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85470</xdr:rowOff>
    </xdr:from>
    <xdr:ext cx="405111" cy="259045"/>
    <xdr:sp macro="" textlink="">
      <xdr:nvSpPr>
        <xdr:cNvPr id="498" name="n_2mainValue【一般廃棄物処理施設】&#10;有形固定資産減価償却率"/>
        <xdr:cNvSpPr txBox="1"/>
      </xdr:nvSpPr>
      <xdr:spPr>
        <a:xfrm>
          <a:off x="14389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499" name="n_3mainValue【一般廃棄物処理施設】&#10;有形固定資産減価償却率"/>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500" name="n_4mainValue【一般廃棄物処理施設】&#10;有形固定資産減価償却率"/>
        <xdr:cNvSpPr txBox="1"/>
      </xdr:nvSpPr>
      <xdr:spPr>
        <a:xfrm>
          <a:off x="12611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22" name="直線コネクタ 521"/>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23"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24" name="直線コネクタ 523"/>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25"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26" name="直線コネクタ 525"/>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27"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28" name="フローチャート: 判断 527"/>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29" name="フローチャート: 判断 528"/>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30" name="フローチャート: 判断 529"/>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31" name="フローチャート: 判断 530"/>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32" name="フローチャート: 判断 531"/>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11081</xdr:rowOff>
    </xdr:from>
    <xdr:to>
      <xdr:col>107</xdr:col>
      <xdr:colOff>101600</xdr:colOff>
      <xdr:row>41</xdr:row>
      <xdr:rowOff>112681</xdr:rowOff>
    </xdr:to>
    <xdr:sp macro="" textlink="">
      <xdr:nvSpPr>
        <xdr:cNvPr id="538" name="楕円 537"/>
        <xdr:cNvSpPr/>
      </xdr:nvSpPr>
      <xdr:spPr>
        <a:xfrm>
          <a:off x="20383500" y="7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157928</xdr:rowOff>
    </xdr:from>
    <xdr:to>
      <xdr:col>102</xdr:col>
      <xdr:colOff>165100</xdr:colOff>
      <xdr:row>41</xdr:row>
      <xdr:rowOff>88078</xdr:rowOff>
    </xdr:to>
    <xdr:sp macro="" textlink="">
      <xdr:nvSpPr>
        <xdr:cNvPr id="539" name="楕円 538"/>
        <xdr:cNvSpPr/>
      </xdr:nvSpPr>
      <xdr:spPr>
        <a:xfrm>
          <a:off x="19494500" y="70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37278</xdr:rowOff>
    </xdr:from>
    <xdr:to>
      <xdr:col>107</xdr:col>
      <xdr:colOff>50800</xdr:colOff>
      <xdr:row>41</xdr:row>
      <xdr:rowOff>61881</xdr:rowOff>
    </xdr:to>
    <xdr:cxnSp macro="">
      <xdr:nvCxnSpPr>
        <xdr:cNvPr id="540" name="直線コネクタ 539"/>
        <xdr:cNvCxnSpPr/>
      </xdr:nvCxnSpPr>
      <xdr:spPr>
        <a:xfrm>
          <a:off x="19545300" y="7066728"/>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14553</xdr:rowOff>
    </xdr:from>
    <xdr:to>
      <xdr:col>98</xdr:col>
      <xdr:colOff>38100</xdr:colOff>
      <xdr:row>41</xdr:row>
      <xdr:rowOff>116153</xdr:rowOff>
    </xdr:to>
    <xdr:sp macro="" textlink="">
      <xdr:nvSpPr>
        <xdr:cNvPr id="541" name="楕円 540"/>
        <xdr:cNvSpPr/>
      </xdr:nvSpPr>
      <xdr:spPr>
        <a:xfrm>
          <a:off x="18605500" y="70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37278</xdr:rowOff>
    </xdr:from>
    <xdr:to>
      <xdr:col>102</xdr:col>
      <xdr:colOff>114300</xdr:colOff>
      <xdr:row>41</xdr:row>
      <xdr:rowOff>65353</xdr:rowOff>
    </xdr:to>
    <xdr:cxnSp macro="">
      <xdr:nvCxnSpPr>
        <xdr:cNvPr id="542" name="直線コネクタ 541"/>
        <xdr:cNvCxnSpPr/>
      </xdr:nvCxnSpPr>
      <xdr:spPr>
        <a:xfrm flipV="1">
          <a:off x="18656300" y="7066728"/>
          <a:ext cx="889000" cy="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43"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44"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4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4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103808</xdr:rowOff>
    </xdr:from>
    <xdr:ext cx="534377" cy="259045"/>
    <xdr:sp macro="" textlink="">
      <xdr:nvSpPr>
        <xdr:cNvPr id="547" name="n_2mainValue【一般廃棄物処理施設】&#10;一人当たり有形固定資産（償却資産）額"/>
        <xdr:cNvSpPr txBox="1"/>
      </xdr:nvSpPr>
      <xdr:spPr>
        <a:xfrm>
          <a:off x="20167111" y="71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79205</xdr:rowOff>
    </xdr:from>
    <xdr:ext cx="534377" cy="259045"/>
    <xdr:sp macro="" textlink="">
      <xdr:nvSpPr>
        <xdr:cNvPr id="548" name="n_3mainValue【一般廃棄物処理施設】&#10;一人当たり有形固定資産（償却資産）額"/>
        <xdr:cNvSpPr txBox="1"/>
      </xdr:nvSpPr>
      <xdr:spPr>
        <a:xfrm>
          <a:off x="19278111" y="71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107280</xdr:rowOff>
    </xdr:from>
    <xdr:ext cx="534377" cy="259045"/>
    <xdr:sp macro="" textlink="">
      <xdr:nvSpPr>
        <xdr:cNvPr id="549" name="n_4mainValue【一般廃棄物処理施設】&#10;一人当たり有形固定資産（償却資産）額"/>
        <xdr:cNvSpPr txBox="1"/>
      </xdr:nvSpPr>
      <xdr:spPr>
        <a:xfrm>
          <a:off x="18389111" y="71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2" name="テキスト ボックス 56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2" name="テキスト ボックス 57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75" name="直線コネクタ 57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7" name="直線コネクタ 57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7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79" name="直線コネクタ 57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8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81" name="フローチャート: 判断 58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82" name="フローチャート: 判断 58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83" name="フローチャート: 判断 58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84" name="フローチャート: 判断 58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85" name="フローチャート: 判断 58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99423</xdr:rowOff>
    </xdr:from>
    <xdr:to>
      <xdr:col>76</xdr:col>
      <xdr:colOff>165100</xdr:colOff>
      <xdr:row>59</xdr:row>
      <xdr:rowOff>29573</xdr:rowOff>
    </xdr:to>
    <xdr:sp macro="" textlink="">
      <xdr:nvSpPr>
        <xdr:cNvPr id="591" name="楕円 590"/>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66766</xdr:rowOff>
    </xdr:from>
    <xdr:to>
      <xdr:col>72</xdr:col>
      <xdr:colOff>38100</xdr:colOff>
      <xdr:row>58</xdr:row>
      <xdr:rowOff>168366</xdr:rowOff>
    </xdr:to>
    <xdr:sp macro="" textlink="">
      <xdr:nvSpPr>
        <xdr:cNvPr id="592" name="楕円 591"/>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58</xdr:row>
      <xdr:rowOff>150223</xdr:rowOff>
    </xdr:to>
    <xdr:cxnSp macro="">
      <xdr:nvCxnSpPr>
        <xdr:cNvPr id="593" name="直線コネクタ 592"/>
        <xdr:cNvCxnSpPr/>
      </xdr:nvCxnSpPr>
      <xdr:spPr>
        <a:xfrm>
          <a:off x="13703300" y="1006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594" name="楕円 593"/>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117566</xdr:rowOff>
    </xdr:to>
    <xdr:cxnSp macro="">
      <xdr:nvCxnSpPr>
        <xdr:cNvPr id="595" name="直線コネクタ 594"/>
        <xdr:cNvCxnSpPr/>
      </xdr:nvCxnSpPr>
      <xdr:spPr>
        <a:xfrm>
          <a:off x="12814300" y="1004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96"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97"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98"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99"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600" name="n_2mainValue【保健センター・保健所】&#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601" name="n_3mainValue【保健センター・保健所】&#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02"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26" name="直線コネクタ 625"/>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8" name="直線コネクタ 62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29"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30" name="直線コネクタ 629"/>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31"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32" name="フローチャート: 判断 631"/>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33" name="フローチャート: 判断 632"/>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34" name="フローチャート: 判断 633"/>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35" name="フローチャート: 判断 634"/>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36" name="フローチャート: 判断 635"/>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42" name="楕円 641"/>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43" name="楕円 642"/>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45720</xdr:rowOff>
    </xdr:to>
    <xdr:cxnSp macro="">
      <xdr:nvCxnSpPr>
        <xdr:cNvPr id="644" name="直線コネクタ 643"/>
        <xdr:cNvCxnSpPr/>
      </xdr:nvCxnSpPr>
      <xdr:spPr>
        <a:xfrm flipV="1">
          <a:off x="19545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645" name="楕円 644"/>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64</xdr:row>
      <xdr:rowOff>3810</xdr:rowOff>
    </xdr:to>
    <xdr:cxnSp macro="">
      <xdr:nvCxnSpPr>
        <xdr:cNvPr id="646" name="直線コネクタ 645"/>
        <xdr:cNvCxnSpPr/>
      </xdr:nvCxnSpPr>
      <xdr:spPr>
        <a:xfrm flipV="1">
          <a:off x="18656300" y="1067562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47"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48"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49"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50"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51"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652" name="n_3mainValue【保健センター・保健所】&#10;一人当たり面積"/>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653" name="n_4mainValue【保健センター・保健所】&#10;一人当たり面積"/>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6" name="テキスト ボックス 66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4" name="テキスト ボックス 67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77" name="直線コネクタ 67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7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79" name="直線コネクタ 67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8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1" name="直線コネクタ 6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82"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83" name="フローチャート: 判断 68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84" name="フローチャート: 判断 68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85" name="フローチャート: 判断 68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86" name="フローチャート: 判断 68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87" name="フローチャート: 判断 68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81280</xdr:rowOff>
    </xdr:from>
    <xdr:to>
      <xdr:col>76</xdr:col>
      <xdr:colOff>165100</xdr:colOff>
      <xdr:row>83</xdr:row>
      <xdr:rowOff>11430</xdr:rowOff>
    </xdr:to>
    <xdr:sp macro="" textlink="">
      <xdr:nvSpPr>
        <xdr:cNvPr id="693" name="楕円 692"/>
        <xdr:cNvSpPr/>
      </xdr:nvSpPr>
      <xdr:spPr>
        <a:xfrm>
          <a:off x="145415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165100</xdr:rowOff>
    </xdr:from>
    <xdr:to>
      <xdr:col>72</xdr:col>
      <xdr:colOff>38100</xdr:colOff>
      <xdr:row>82</xdr:row>
      <xdr:rowOff>95250</xdr:rowOff>
    </xdr:to>
    <xdr:sp macro="" textlink="">
      <xdr:nvSpPr>
        <xdr:cNvPr id="694" name="楕円 693"/>
        <xdr:cNvSpPr/>
      </xdr:nvSpPr>
      <xdr:spPr>
        <a:xfrm>
          <a:off x="136525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44450</xdr:rowOff>
    </xdr:from>
    <xdr:to>
      <xdr:col>76</xdr:col>
      <xdr:colOff>114300</xdr:colOff>
      <xdr:row>82</xdr:row>
      <xdr:rowOff>132080</xdr:rowOff>
    </xdr:to>
    <xdr:cxnSp macro="">
      <xdr:nvCxnSpPr>
        <xdr:cNvPr id="695" name="直線コネクタ 694"/>
        <xdr:cNvCxnSpPr/>
      </xdr:nvCxnSpPr>
      <xdr:spPr>
        <a:xfrm>
          <a:off x="13703300" y="141033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96520</xdr:rowOff>
    </xdr:from>
    <xdr:to>
      <xdr:col>67</xdr:col>
      <xdr:colOff>101600</xdr:colOff>
      <xdr:row>80</xdr:row>
      <xdr:rowOff>26670</xdr:rowOff>
    </xdr:to>
    <xdr:sp macro="" textlink="">
      <xdr:nvSpPr>
        <xdr:cNvPr id="696" name="楕円 695"/>
        <xdr:cNvSpPr/>
      </xdr:nvSpPr>
      <xdr:spPr>
        <a:xfrm>
          <a:off x="127635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147320</xdr:rowOff>
    </xdr:from>
    <xdr:to>
      <xdr:col>71</xdr:col>
      <xdr:colOff>177800</xdr:colOff>
      <xdr:row>82</xdr:row>
      <xdr:rowOff>44450</xdr:rowOff>
    </xdr:to>
    <xdr:cxnSp macro="">
      <xdr:nvCxnSpPr>
        <xdr:cNvPr id="697" name="直線コネクタ 696"/>
        <xdr:cNvCxnSpPr/>
      </xdr:nvCxnSpPr>
      <xdr:spPr>
        <a:xfrm>
          <a:off x="12814300" y="136918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98"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99"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00"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01"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2557</xdr:rowOff>
    </xdr:from>
    <xdr:ext cx="405111" cy="259045"/>
    <xdr:sp macro="" textlink="">
      <xdr:nvSpPr>
        <xdr:cNvPr id="702" name="n_2mainValue【消防施設】&#10;有形固定資産減価償却率"/>
        <xdr:cNvSpPr txBox="1"/>
      </xdr:nvSpPr>
      <xdr:spPr>
        <a:xfrm>
          <a:off x="14389744"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86377</xdr:rowOff>
    </xdr:from>
    <xdr:ext cx="405111" cy="259045"/>
    <xdr:sp macro="" textlink="">
      <xdr:nvSpPr>
        <xdr:cNvPr id="703" name="n_3mainValue【消防施設】&#10;有形固定資産減価償却率"/>
        <xdr:cNvSpPr txBox="1"/>
      </xdr:nvSpPr>
      <xdr:spPr>
        <a:xfrm>
          <a:off x="135007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43197</xdr:rowOff>
    </xdr:from>
    <xdr:ext cx="405111" cy="259045"/>
    <xdr:sp macro="" textlink="">
      <xdr:nvSpPr>
        <xdr:cNvPr id="704" name="n_4mainValue【消防施設】&#10;有形固定資産減価償却率"/>
        <xdr:cNvSpPr txBox="1"/>
      </xdr:nvSpPr>
      <xdr:spPr>
        <a:xfrm>
          <a:off x="126117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18" name="テキスト ボックス 717"/>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20" name="テキスト ボックス 719"/>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22" name="テキスト ボックス 721"/>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24" name="テキスト ボックス 723"/>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26" name="テキスト ボックス 725"/>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28" name="直線コネクタ 727"/>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29"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30" name="直線コネクタ 729"/>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31"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32" name="直線コネクタ 731"/>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34486</xdr:rowOff>
    </xdr:from>
    <xdr:ext cx="469744" cy="259045"/>
    <xdr:sp macro="" textlink="">
      <xdr:nvSpPr>
        <xdr:cNvPr id="733" name="【消防施設】&#10;一人当たり面積平均値テキスト"/>
        <xdr:cNvSpPr txBox="1"/>
      </xdr:nvSpPr>
      <xdr:spPr>
        <a:xfrm>
          <a:off x="22199600" y="1477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34" name="フローチャート: 判断 733"/>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35" name="フローチャート: 判断 734"/>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36" name="フローチャート: 判断 735"/>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37" name="フローチャート: 判断 736"/>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38" name="フローチャート: 判断 737"/>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63012</xdr:rowOff>
    </xdr:from>
    <xdr:to>
      <xdr:col>107</xdr:col>
      <xdr:colOff>101600</xdr:colOff>
      <xdr:row>86</xdr:row>
      <xdr:rowOff>164612</xdr:rowOff>
    </xdr:to>
    <xdr:sp macro="" textlink="">
      <xdr:nvSpPr>
        <xdr:cNvPr id="744" name="楕円 743"/>
        <xdr:cNvSpPr/>
      </xdr:nvSpPr>
      <xdr:spPr>
        <a:xfrm>
          <a:off x="20383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745" name="楕円 744"/>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113812</xdr:rowOff>
    </xdr:from>
    <xdr:to>
      <xdr:col>107</xdr:col>
      <xdr:colOff>50800</xdr:colOff>
      <xdr:row>86</xdr:row>
      <xdr:rowOff>113874</xdr:rowOff>
    </xdr:to>
    <xdr:cxnSp macro="">
      <xdr:nvCxnSpPr>
        <xdr:cNvPr id="746" name="直線コネクタ 745"/>
        <xdr:cNvCxnSpPr/>
      </xdr:nvCxnSpPr>
      <xdr:spPr>
        <a:xfrm flipV="1">
          <a:off x="19545300" y="14858512"/>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63081</xdr:rowOff>
    </xdr:from>
    <xdr:to>
      <xdr:col>98</xdr:col>
      <xdr:colOff>38100</xdr:colOff>
      <xdr:row>86</xdr:row>
      <xdr:rowOff>164681</xdr:rowOff>
    </xdr:to>
    <xdr:sp macro="" textlink="">
      <xdr:nvSpPr>
        <xdr:cNvPr id="747" name="楕円 746"/>
        <xdr:cNvSpPr/>
      </xdr:nvSpPr>
      <xdr:spPr>
        <a:xfrm>
          <a:off x="18605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113881</xdr:rowOff>
    </xdr:to>
    <xdr:cxnSp macro="">
      <xdr:nvCxnSpPr>
        <xdr:cNvPr id="748" name="直線コネクタ 747"/>
        <xdr:cNvCxnSpPr/>
      </xdr:nvCxnSpPr>
      <xdr:spPr>
        <a:xfrm flipV="1">
          <a:off x="18656300" y="1485857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49"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50"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51"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52"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155739</xdr:rowOff>
    </xdr:from>
    <xdr:ext cx="469744" cy="259045"/>
    <xdr:sp macro="" textlink="">
      <xdr:nvSpPr>
        <xdr:cNvPr id="753" name="n_2mainValue【消防施設】&#10;一人当たり面積"/>
        <xdr:cNvSpPr txBox="1"/>
      </xdr:nvSpPr>
      <xdr:spPr>
        <a:xfrm>
          <a:off x="20199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754" name="n_3mainValue【消防施設】&#10;一人当たり面積"/>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155808</xdr:rowOff>
    </xdr:from>
    <xdr:ext cx="469744" cy="259045"/>
    <xdr:sp macro="" textlink="">
      <xdr:nvSpPr>
        <xdr:cNvPr id="755" name="n_4mainValue【消防施設】&#10;一人当たり面積"/>
        <xdr:cNvSpPr txBox="1"/>
      </xdr:nvSpPr>
      <xdr:spPr>
        <a:xfrm>
          <a:off x="18421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8" name="テキスト ボックス 76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8" name="テキスト ボックス 77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81" name="直線コネクタ 780"/>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8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3" name="直線コネクタ 7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84"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85" name="直線コネクタ 78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86"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87" name="フローチャート: 判断 786"/>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88" name="フローチャート: 判断 787"/>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89" name="フローチャート: 判断 78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90" name="フローチャート: 判断 789"/>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91" name="フローチャート: 判断 790"/>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102144</xdr:rowOff>
    </xdr:from>
    <xdr:to>
      <xdr:col>76</xdr:col>
      <xdr:colOff>165100</xdr:colOff>
      <xdr:row>104</xdr:row>
      <xdr:rowOff>32294</xdr:rowOff>
    </xdr:to>
    <xdr:sp macro="" textlink="">
      <xdr:nvSpPr>
        <xdr:cNvPr id="797" name="楕円 796"/>
        <xdr:cNvSpPr/>
      </xdr:nvSpPr>
      <xdr:spPr>
        <a:xfrm>
          <a:off x="14541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798" name="楕円 797"/>
        <xdr:cNvSpPr/>
      </xdr:nvSpPr>
      <xdr:spPr>
        <a:xfrm>
          <a:off x="1365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103</xdr:row>
      <xdr:rowOff>152944</xdr:rowOff>
    </xdr:to>
    <xdr:cxnSp macro="">
      <xdr:nvCxnSpPr>
        <xdr:cNvPr id="799" name="直線コネクタ 798"/>
        <xdr:cNvCxnSpPr/>
      </xdr:nvCxnSpPr>
      <xdr:spPr>
        <a:xfrm>
          <a:off x="13703300" y="177910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54792</xdr:rowOff>
    </xdr:from>
    <xdr:to>
      <xdr:col>67</xdr:col>
      <xdr:colOff>101600</xdr:colOff>
      <xdr:row>103</xdr:row>
      <xdr:rowOff>156392</xdr:rowOff>
    </xdr:to>
    <xdr:sp macro="" textlink="">
      <xdr:nvSpPr>
        <xdr:cNvPr id="800" name="楕円 799"/>
        <xdr:cNvSpPr/>
      </xdr:nvSpPr>
      <xdr:spPr>
        <a:xfrm>
          <a:off x="12763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105592</xdr:rowOff>
    </xdr:from>
    <xdr:to>
      <xdr:col>71</xdr:col>
      <xdr:colOff>177800</xdr:colOff>
      <xdr:row>103</xdr:row>
      <xdr:rowOff>131718</xdr:rowOff>
    </xdr:to>
    <xdr:cxnSp macro="">
      <xdr:nvCxnSpPr>
        <xdr:cNvPr id="801" name="直線コネクタ 800"/>
        <xdr:cNvCxnSpPr/>
      </xdr:nvCxnSpPr>
      <xdr:spPr>
        <a:xfrm>
          <a:off x="12814300" y="177649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02"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03"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04"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05"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48821</xdr:rowOff>
    </xdr:from>
    <xdr:ext cx="405111" cy="259045"/>
    <xdr:sp macro="" textlink="">
      <xdr:nvSpPr>
        <xdr:cNvPr id="806" name="n_2mainValue【庁舎】&#10;有形固定資産減価償却率"/>
        <xdr:cNvSpPr txBox="1"/>
      </xdr:nvSpPr>
      <xdr:spPr>
        <a:xfrm>
          <a:off x="14389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807" name="n_3mainValue【庁舎】&#10;有形固定資産減価償却率"/>
        <xdr:cNvSpPr txBox="1"/>
      </xdr:nvSpPr>
      <xdr:spPr>
        <a:xfrm>
          <a:off x="13500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1469</xdr:rowOff>
    </xdr:from>
    <xdr:ext cx="405111" cy="259045"/>
    <xdr:sp macro="" textlink="">
      <xdr:nvSpPr>
        <xdr:cNvPr id="808" name="n_4mainValue【庁舎】&#10;有形固定資産減価償却率"/>
        <xdr:cNvSpPr txBox="1"/>
      </xdr:nvSpPr>
      <xdr:spPr>
        <a:xfrm>
          <a:off x="12611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34" name="直線コネクタ 83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3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36" name="直線コネクタ 83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3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8" name="直線コネクタ 83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3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40" name="フローチャート: 判断 83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41" name="フローチャート: 判断 84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42" name="フローチャート: 判断 84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43" name="フローチャート: 判断 84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44" name="フローチャート: 判断 84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92348</xdr:rowOff>
    </xdr:from>
    <xdr:to>
      <xdr:col>107</xdr:col>
      <xdr:colOff>101600</xdr:colOff>
      <xdr:row>105</xdr:row>
      <xdr:rowOff>22498</xdr:rowOff>
    </xdr:to>
    <xdr:sp macro="" textlink="">
      <xdr:nvSpPr>
        <xdr:cNvPr id="850" name="楕円 849"/>
        <xdr:cNvSpPr/>
      </xdr:nvSpPr>
      <xdr:spPr>
        <a:xfrm>
          <a:off x="2038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851" name="楕円 850"/>
        <xdr:cNvSpPr/>
      </xdr:nvSpPr>
      <xdr:spPr>
        <a:xfrm>
          <a:off x="19494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143148</xdr:rowOff>
    </xdr:from>
    <xdr:to>
      <xdr:col>107</xdr:col>
      <xdr:colOff>50800</xdr:colOff>
      <xdr:row>104</xdr:row>
      <xdr:rowOff>161108</xdr:rowOff>
    </xdr:to>
    <xdr:cxnSp macro="">
      <xdr:nvCxnSpPr>
        <xdr:cNvPr id="852" name="直線コネクタ 851"/>
        <xdr:cNvCxnSpPr/>
      </xdr:nvCxnSpPr>
      <xdr:spPr>
        <a:xfrm flipV="1">
          <a:off x="19545300" y="179739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121738</xdr:rowOff>
    </xdr:from>
    <xdr:to>
      <xdr:col>98</xdr:col>
      <xdr:colOff>38100</xdr:colOff>
      <xdr:row>105</xdr:row>
      <xdr:rowOff>51888</xdr:rowOff>
    </xdr:to>
    <xdr:sp macro="" textlink="">
      <xdr:nvSpPr>
        <xdr:cNvPr id="853" name="楕円 852"/>
        <xdr:cNvSpPr/>
      </xdr:nvSpPr>
      <xdr:spPr>
        <a:xfrm>
          <a:off x="18605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161108</xdr:rowOff>
    </xdr:from>
    <xdr:to>
      <xdr:col>102</xdr:col>
      <xdr:colOff>114300</xdr:colOff>
      <xdr:row>105</xdr:row>
      <xdr:rowOff>1088</xdr:rowOff>
    </xdr:to>
    <xdr:cxnSp macro="">
      <xdr:nvCxnSpPr>
        <xdr:cNvPr id="854" name="直線コネクタ 853"/>
        <xdr:cNvCxnSpPr/>
      </xdr:nvCxnSpPr>
      <xdr:spPr>
        <a:xfrm flipV="1">
          <a:off x="18656300" y="179919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5"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6"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7"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8"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39025</xdr:rowOff>
    </xdr:from>
    <xdr:ext cx="469744" cy="259045"/>
    <xdr:sp macro="" textlink="">
      <xdr:nvSpPr>
        <xdr:cNvPr id="859" name="n_2mainValue【庁舎】&#10;一人当たり面積"/>
        <xdr:cNvSpPr txBox="1"/>
      </xdr:nvSpPr>
      <xdr:spPr>
        <a:xfrm>
          <a:off x="201994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860" name="n_3mainValue【庁舎】&#10;一人当たり面積"/>
        <xdr:cNvSpPr txBox="1"/>
      </xdr:nvSpPr>
      <xdr:spPr>
        <a:xfrm>
          <a:off x="19310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68415</xdr:rowOff>
    </xdr:from>
    <xdr:ext cx="469744" cy="259045"/>
    <xdr:sp macro="" textlink="">
      <xdr:nvSpPr>
        <xdr:cNvPr id="861" name="n_4mainValue【庁舎】&#10;一人当たり面積"/>
        <xdr:cNvSpPr txBox="1"/>
      </xdr:nvSpPr>
      <xdr:spPr>
        <a:xfrm>
          <a:off x="18421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類似団体と比較して特に有形固定資産減価償却率が高い施設は、一般廃棄物処理施設、体育館・プール、福祉施設であり、特に低くなっている施設は、図書館と庁舎である。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％については、大宇陀・菟田野・室生の各人権交流センターで旧町村毎に保有しており施設数が多いためである。令和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年度から基幹施設である菟田野人権交流センターの大規模改修を行い老朽化対策に取り組む。</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年度に公民館と同時に空調設備の入れ替えと外壁補修を主とした大規模改修を実施したため低くなっている。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三ヵ年平均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増減はなく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今後はさらに高齢社会の進展に加え、人口の減少による過疎化が進む中、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宇陀市総合計画に基づき、転入増加と収入の増加を図り、一方で、時代に即した組織体制の見直しや持続可能な財政運営を行うよう努める。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した。これは普通交付税の増加や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公債費の減少、下水道事業が法適用となったことにより経常的経費が減少したことが主な要因である。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会計年度任用職員の導入により、物件費としていた賃金を報酬として人件費に計上することにな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ったため人件費が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。また、物件費も賃金の報酬への移行により減少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ものの、委託の増により賃金以外については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増加傾向で推移することが見込まれる。公債費についても減少傾向であったが、今後はこれまでのような減少は見込めない。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60778</xdr:rowOff>
    </xdr:from>
    <xdr:to>
      <xdr:col>23</xdr:col>
      <xdr:colOff>133350</xdr:colOff>
      <xdr:row>62</xdr:row>
      <xdr:rowOff>99604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19228"/>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6531</xdr:rowOff>
    </xdr:from>
    <xdr:to>
      <xdr:col>19</xdr:col>
      <xdr:colOff>133350</xdr:colOff>
      <xdr:row>62</xdr:row>
      <xdr:rowOff>99604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3643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140063</xdr:rowOff>
    </xdr:from>
    <xdr:to>
      <xdr:col>15</xdr:col>
      <xdr:colOff>82550</xdr:colOff>
      <xdr:row>62</xdr:row>
      <xdr:rowOff>6531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985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81462</xdr:rowOff>
    </xdr:from>
    <xdr:to>
      <xdr:col>11</xdr:col>
      <xdr:colOff>31750</xdr:colOff>
      <xdr:row>61</xdr:row>
      <xdr:rowOff>140063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153505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48804</xdr:rowOff>
    </xdr:from>
    <xdr:to>
      <xdr:col>19</xdr:col>
      <xdr:colOff>184150</xdr:colOff>
      <xdr:row>62</xdr:row>
      <xdr:rowOff>150404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135181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42108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89263</xdr:rowOff>
    </xdr:from>
    <xdr:to>
      <xdr:col>11</xdr:col>
      <xdr:colOff>82550</xdr:colOff>
      <xdr:row>62</xdr:row>
      <xdr:rowOff>19413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30662</xdr:rowOff>
    </xdr:from>
    <xdr:to>
      <xdr:col>7</xdr:col>
      <xdr:colOff>31750</xdr:colOff>
      <xdr:row>61</xdr:row>
      <xdr:rowOff>132262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117039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類似団体を上回る要因は、前年度と同様に人件費総額によるものである。合併後、勧奨退職制度の導入や新規採用者の抑制、施設の統廃合など様々な方策を講じたことにより人件費は減少したが、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年度に職員給与の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％削減をとりやめたこと、定期昇給等により対前年度で増加となった。また、委託等の増により物件費は増加傾向にある。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り、社会経済情勢の変化を踏まえ、対応すべき行政需要の範囲や事務作業の見直しを行い、行政組織のスリム化及び公共施設等総合管理計画個別施設計画の策定により老朽化が進む公共施設の適正管理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111427</xdr:rowOff>
    </xdr:from>
    <xdr:to>
      <xdr:col>23</xdr:col>
      <xdr:colOff>133350</xdr:colOff>
      <xdr:row>83</xdr:row>
      <xdr:rowOff>160528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41777"/>
          <a:ext cx="8382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90804</xdr:rowOff>
    </xdr:from>
    <xdr:to>
      <xdr:col>19</xdr:col>
      <xdr:colOff>133350</xdr:colOff>
      <xdr:row>83</xdr:row>
      <xdr:rowOff>111427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21154"/>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83142</xdr:rowOff>
    </xdr:from>
    <xdr:to>
      <xdr:col>15</xdr:col>
      <xdr:colOff>82550</xdr:colOff>
      <xdr:row>83</xdr:row>
      <xdr:rowOff>90804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3492"/>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68861</xdr:rowOff>
    </xdr:from>
    <xdr:to>
      <xdr:col>11</xdr:col>
      <xdr:colOff>31750</xdr:colOff>
      <xdr:row>83</xdr:row>
      <xdr:rowOff>83142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9211"/>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109728</xdr:rowOff>
    </xdr:from>
    <xdr:to>
      <xdr:col>23</xdr:col>
      <xdr:colOff>184150</xdr:colOff>
      <xdr:row>84</xdr:row>
      <xdr:rowOff>39878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81805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60627</xdr:rowOff>
    </xdr:from>
    <xdr:to>
      <xdr:col>19</xdr:col>
      <xdr:colOff>184150</xdr:colOff>
      <xdr:row>83</xdr:row>
      <xdr:rowOff>162227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7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40004</xdr:rowOff>
    </xdr:from>
    <xdr:to>
      <xdr:col>15</xdr:col>
      <xdr:colOff>133350</xdr:colOff>
      <xdr:row>83</xdr:row>
      <xdr:rowOff>141604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126381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5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32342</xdr:rowOff>
    </xdr:from>
    <xdr:to>
      <xdr:col>11</xdr:col>
      <xdr:colOff>82550</xdr:colOff>
      <xdr:row>83</xdr:row>
      <xdr:rowOff>133942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118719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18061</xdr:rowOff>
    </xdr:from>
    <xdr:to>
      <xdr:col>7</xdr:col>
      <xdr:colOff>31750</xdr:colOff>
      <xdr:row>83</xdr:row>
      <xdr:rowOff>119661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104438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％の職員給減額を実施してきたことにより類似団体平均を下回っていたが、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月より職員給与の減額を取りやめた。これにより、ラスパイレス指数は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ポイント上回ることとなった。今年度は対前年度で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したため類似団体との差は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ポイントへ拡がった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。今後、国に準じた給与制度設計を実施し適正化に取り組む。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9677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428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71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地理的要因や合併前の職員や施設を引き継いだため、類似団体と比較して総枠的に多い。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次宇陀市行政改革大綱による定員の適正化を図るため、早期勧奨退職制度の導入等により、普通会計職員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人の削減を目標としていたが、結果</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人の減となり、目標を大幅に超えた。これまで職員数の削減に向けた取り組みを実施してきたが、依然として類似団体平均より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人多い。しかし、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歳以上の職員が全体の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％を超えており、年齢構成が課題となっている。よって、職務経験者の採用を行うなど年齢構成の補正を行い、引き続き第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次宇陀市行政改革大綱において類似施設の統廃合、民間委託の導入等により適正な定員管理に取り組む。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147622</xdr:rowOff>
    </xdr:from>
    <xdr:to>
      <xdr:col>81</xdr:col>
      <xdr:colOff>44450</xdr:colOff>
      <xdr:row>63</xdr:row>
      <xdr:rowOff>155666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489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112002</xdr:rowOff>
    </xdr:from>
    <xdr:to>
      <xdr:col>77</xdr:col>
      <xdr:colOff>44450</xdr:colOff>
      <xdr:row>63</xdr:row>
      <xdr:rowOff>147622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133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70636</xdr:rowOff>
    </xdr:from>
    <xdr:to>
      <xdr:col>72</xdr:col>
      <xdr:colOff>203200</xdr:colOff>
      <xdr:row>63</xdr:row>
      <xdr:rowOff>112002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7198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70636</xdr:rowOff>
    </xdr:from>
    <xdr:to>
      <xdr:col>68</xdr:col>
      <xdr:colOff>152400</xdr:colOff>
      <xdr:row>63</xdr:row>
      <xdr:rowOff>71786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104866</xdr:rowOff>
    </xdr:from>
    <xdr:to>
      <xdr:col>81</xdr:col>
      <xdr:colOff>95250</xdr:colOff>
      <xdr:row>64</xdr:row>
      <xdr:rowOff>35016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76943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96822</xdr:rowOff>
    </xdr:from>
    <xdr:to>
      <xdr:col>77</xdr:col>
      <xdr:colOff>95250</xdr:colOff>
      <xdr:row>64</xdr:row>
      <xdr:rowOff>26972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61202</xdr:rowOff>
    </xdr:from>
    <xdr:to>
      <xdr:col>73</xdr:col>
      <xdr:colOff>44450</xdr:colOff>
      <xdr:row>63</xdr:row>
      <xdr:rowOff>162802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147579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19836</xdr:rowOff>
    </xdr:from>
    <xdr:to>
      <xdr:col>68</xdr:col>
      <xdr:colOff>203200</xdr:colOff>
      <xdr:row>63</xdr:row>
      <xdr:rowOff>121436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106213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20986</xdr:rowOff>
    </xdr:from>
    <xdr:to>
      <xdr:col>64</xdr:col>
      <xdr:colOff>152400</xdr:colOff>
      <xdr:row>63</xdr:row>
      <xdr:rowOff>122586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107363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今年度は公債費の減少により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元利償還額の減少により今後は緩やかに改善していくと考えており、引き続き適正な公債管理に取り組む。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126577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5011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120544</xdr:rowOff>
    </xdr:from>
    <xdr:to>
      <xdr:col>77</xdr:col>
      <xdr:colOff>44450</xdr:colOff>
      <xdr:row>37</xdr:row>
      <xdr:rowOff>126577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641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132609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132609</xdr:rowOff>
    </xdr:from>
    <xdr:to>
      <xdr:col>68</xdr:col>
      <xdr:colOff>152400</xdr:colOff>
      <xdr:row>37</xdr:row>
      <xdr:rowOff>148696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69744</xdr:rowOff>
    </xdr:from>
    <xdr:to>
      <xdr:col>73</xdr:col>
      <xdr:colOff>44450</xdr:colOff>
      <xdr:row>37</xdr:row>
      <xdr:rowOff>171345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156121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81809</xdr:rowOff>
    </xdr:from>
    <xdr:to>
      <xdr:col>68</xdr:col>
      <xdr:colOff>203200</xdr:colOff>
      <xdr:row>38</xdr:row>
      <xdr:rowOff>11959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168186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97896</xdr:rowOff>
    </xdr:from>
    <xdr:to>
      <xdr:col>64</xdr:col>
      <xdr:colOff>152400</xdr:colOff>
      <xdr:row>38</xdr:row>
      <xdr:rowOff>28046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12823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したことに加え、分子では、公営企業の企業債負担見込額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や職員の退職手当負担見込額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今後は普通交付税を中心とする分母である標準財政規模の減少や財政調整基金等の充当可能基金の減少が考えられるが、市債の適正管理により、地方債残高の減少に</a:t>
          </a:r>
          <a:r>
            <a:rPr kumimoji="1"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64220</xdr:rowOff>
    </xdr:from>
    <xdr:to>
      <xdr:col>81</xdr:col>
      <xdr:colOff>44450</xdr:colOff>
      <xdr:row>16</xdr:row>
      <xdr:rowOff>128968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07420"/>
          <a:ext cx="8382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122534</xdr:rowOff>
    </xdr:from>
    <xdr:to>
      <xdr:col>77</xdr:col>
      <xdr:colOff>44450</xdr:colOff>
      <xdr:row>16</xdr:row>
      <xdr:rowOff>128968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6573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102828</xdr:rowOff>
    </xdr:from>
    <xdr:to>
      <xdr:col>72</xdr:col>
      <xdr:colOff>203200</xdr:colOff>
      <xdr:row>16</xdr:row>
      <xdr:rowOff>122534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4602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102828</xdr:rowOff>
    </xdr:from>
    <xdr:to>
      <xdr:col>68</xdr:col>
      <xdr:colOff>152400</xdr:colOff>
      <xdr:row>17</xdr:row>
      <xdr:rowOff>6583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46028"/>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13420</xdr:rowOff>
    </xdr:from>
    <xdr:to>
      <xdr:col>81</xdr:col>
      <xdr:colOff>95250</xdr:colOff>
      <xdr:row>16</xdr:row>
      <xdr:rowOff>115020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156947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2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78168</xdr:rowOff>
    </xdr:from>
    <xdr:to>
      <xdr:col>77</xdr:col>
      <xdr:colOff>95250</xdr:colOff>
      <xdr:row>17</xdr:row>
      <xdr:rowOff>8318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164545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0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71734</xdr:rowOff>
    </xdr:from>
    <xdr:to>
      <xdr:col>73</xdr:col>
      <xdr:colOff>44450</xdr:colOff>
      <xdr:row>17</xdr:row>
      <xdr:rowOff>1884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158111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52028</xdr:rowOff>
    </xdr:from>
    <xdr:to>
      <xdr:col>68</xdr:col>
      <xdr:colOff>203200</xdr:colOff>
      <xdr:row>16</xdr:row>
      <xdr:rowOff>153628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138405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127233</xdr:rowOff>
    </xdr:from>
    <xdr:to>
      <xdr:col>64</xdr:col>
      <xdr:colOff>152400</xdr:colOff>
      <xdr:row>17</xdr:row>
      <xdr:rowOff>57383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42160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ポイント増加したため、類似団体平均との差は前年度の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平均と比較して人件費が多い要因は、合併前の職員を引き継いでいること、施設が多いことによるものである。職員数については、第</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人削減することができた。他団体と比較すると年齢構成が高い傾向にあり、依然として人件費が多い状況にあるので、第</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次宇陀市行政改革大綱に基づき、人件費の抑制に努めていく。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類似団体平均と比較して良好な状態に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に対し、本市の前年度比が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比較では前年度の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ポイントに対して本年度は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対前年度で物件費の総額は増加しているが、その主な要因は委託料の増加によるものである。今後も歳出全体のバランスを考慮しながら適正な執行を行っていく。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5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扶助費については、類似団体平均を下回っており良好な状態に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生活保護費で減少したものの、障害者福祉関係が増加しており、扶助費総額としては前年度とほぼ同額である。引き続き今後も適正な資格審査等の管理に努める。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良好な状態にある。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減少した要因は、下水道事業会計の法適用により繰出金から補助費等へ移行したことが大きい。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今後も高齢化による介護保険事業会計繰出金の増、後期高齢者医療事業への繰出金等の増が見込まれるため、各特別会計の安定運営を推進し、普通会計の負担額を減らすよう、今後も適正な管理に努める。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910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下水道事業会計の法適用により繰出金から補助費等へ移行したことである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。類似団体平均と比較して高い要因は、法適用公営企業への繰出金が多いことや、消防業務やごみ収集処理業務、し尿処理などの一部事務組合への負担金も多いことなどがあげられる。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法適用公営企業に対しての繰出金について、各企業の事業効率化等により縮減に努める。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957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償還額の減少により、償還期限の到来による満期一括償還により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大きく増加した前年度を除き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改善傾向にあるが依然として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ポイント上回っている。自主財源に乏しいため、普通会計において合併以前は、地総債、過疎対策事業債、公住債等に、合併後は特に合併特例債に財源を求めてきた。公債費比率を抑制するため、第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142240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8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57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125095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57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125095</xdr:rowOff>
    </xdr:from>
    <xdr:to>
      <xdr:col>11</xdr:col>
      <xdr:colOff>9525</xdr:colOff>
      <xdr:row>75</xdr:row>
      <xdr:rowOff>147955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134002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74295</xdr:rowOff>
    </xdr:from>
    <xdr:to>
      <xdr:col>11</xdr:col>
      <xdr:colOff>60325</xdr:colOff>
      <xdr:row>76</xdr:row>
      <xdr:rowOff>4445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160672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97155</xdr:rowOff>
    </xdr:from>
    <xdr:to>
      <xdr:col>6</xdr:col>
      <xdr:colOff>171450</xdr:colOff>
      <xdr:row>76</xdr:row>
      <xdr:rowOff>27305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平均との差は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ポイントに縮まった。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の減少に加え、一部事務組合負担金や公営企業繰出金など補助費等の高止まりや介護保険事業特別会計や後期高齢者医療事業特別会計への繰出金が増加しているためである。今後も適正な管理を維持す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71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14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21376</xdr:rowOff>
    </xdr:from>
    <xdr:to>
      <xdr:col>29</xdr:col>
      <xdr:colOff>127000</xdr:colOff>
      <xdr:row>15</xdr:row>
      <xdr:rowOff>56831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0751"/>
          <a:ext cx="647700" cy="3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56831</xdr:rowOff>
    </xdr:from>
    <xdr:to>
      <xdr:col>26</xdr:col>
      <xdr:colOff>50800</xdr:colOff>
      <xdr:row>15</xdr:row>
      <xdr:rowOff>89836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6206"/>
          <a:ext cx="698500" cy="3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89836</xdr:rowOff>
    </xdr:from>
    <xdr:to>
      <xdr:col>22</xdr:col>
      <xdr:colOff>114300</xdr:colOff>
      <xdr:row>15</xdr:row>
      <xdr:rowOff>144156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09211"/>
          <a:ext cx="698500" cy="5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143731</xdr:rowOff>
    </xdr:from>
    <xdr:to>
      <xdr:col>18</xdr:col>
      <xdr:colOff>177800</xdr:colOff>
      <xdr:row>15</xdr:row>
      <xdr:rowOff>144156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63106"/>
          <a:ext cx="698500" cy="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142026</xdr:rowOff>
    </xdr:from>
    <xdr:to>
      <xdr:col>29</xdr:col>
      <xdr:colOff>177800</xdr:colOff>
      <xdr:row>15</xdr:row>
      <xdr:rowOff>72176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158553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6031</xdr:rowOff>
    </xdr:from>
    <xdr:to>
      <xdr:col>26</xdr:col>
      <xdr:colOff>101600</xdr:colOff>
      <xdr:row>15</xdr:row>
      <xdr:rowOff>107631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117808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39036</xdr:rowOff>
    </xdr:from>
    <xdr:to>
      <xdr:col>22</xdr:col>
      <xdr:colOff>165100</xdr:colOff>
      <xdr:row>15</xdr:row>
      <xdr:rowOff>140636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8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93356</xdr:rowOff>
    </xdr:from>
    <xdr:to>
      <xdr:col>19</xdr:col>
      <xdr:colOff>38100</xdr:colOff>
      <xdr:row>16</xdr:row>
      <xdr:rowOff>23506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92931</xdr:rowOff>
    </xdr:from>
    <xdr:to>
      <xdr:col>15</xdr:col>
      <xdr:colOff>101600</xdr:colOff>
      <xdr:row>16</xdr:row>
      <xdr:rowOff>23081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33258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251907</xdr:rowOff>
    </xdr:from>
    <xdr:to>
      <xdr:col>29</xdr:col>
      <xdr:colOff>127000</xdr:colOff>
      <xdr:row>37</xdr:row>
      <xdr:rowOff>299437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76607"/>
          <a:ext cx="647700" cy="4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284214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251907</xdr:rowOff>
    </xdr:from>
    <xdr:to>
      <xdr:col>26</xdr:col>
      <xdr:colOff>50800</xdr:colOff>
      <xdr:row>37</xdr:row>
      <xdr:rowOff>280760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76607"/>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275007</xdr:rowOff>
    </xdr:from>
    <xdr:to>
      <xdr:col>22</xdr:col>
      <xdr:colOff>114300</xdr:colOff>
      <xdr:row>37</xdr:row>
      <xdr:rowOff>280760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263871</xdr:rowOff>
    </xdr:from>
    <xdr:to>
      <xdr:col>18</xdr:col>
      <xdr:colOff>177800</xdr:colOff>
      <xdr:row>37</xdr:row>
      <xdr:rowOff>275007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248637</xdr:rowOff>
    </xdr:from>
    <xdr:to>
      <xdr:col>29</xdr:col>
      <xdr:colOff>177800</xdr:colOff>
      <xdr:row>38</xdr:row>
      <xdr:rowOff>7337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93714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201107</xdr:rowOff>
    </xdr:from>
    <xdr:to>
      <xdr:col>26</xdr:col>
      <xdr:colOff>101600</xdr:colOff>
      <xdr:row>37</xdr:row>
      <xdr:rowOff>302707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141434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229960</xdr:rowOff>
    </xdr:from>
    <xdr:to>
      <xdr:col>22</xdr:col>
      <xdr:colOff>165100</xdr:colOff>
      <xdr:row>37</xdr:row>
      <xdr:rowOff>331560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224207</xdr:rowOff>
    </xdr:from>
    <xdr:to>
      <xdr:col>19</xdr:col>
      <xdr:colOff>38100</xdr:colOff>
      <xdr:row>37</xdr:row>
      <xdr:rowOff>325807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213071</xdr:rowOff>
    </xdr:from>
    <xdr:to>
      <xdr:col>15</xdr:col>
      <xdr:colOff>101600</xdr:colOff>
      <xdr:row>37</xdr:row>
      <xdr:rowOff>314671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153398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78555</xdr:rowOff>
    </xdr:from>
    <xdr:to>
      <xdr:col>24</xdr:col>
      <xdr:colOff>63500</xdr:colOff>
      <xdr:row>34</xdr:row>
      <xdr:rowOff>30146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36405"/>
          <a:ext cx="838200" cy="1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30146</xdr:rowOff>
    </xdr:from>
    <xdr:to>
      <xdr:col>19</xdr:col>
      <xdr:colOff>177800</xdr:colOff>
      <xdr:row>34</xdr:row>
      <xdr:rowOff>91901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59446"/>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91901</xdr:rowOff>
    </xdr:from>
    <xdr:to>
      <xdr:col>15</xdr:col>
      <xdr:colOff>50800</xdr:colOff>
      <xdr:row>34</xdr:row>
      <xdr:rowOff>124112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21201"/>
          <a:ext cx="8890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87438</xdr:rowOff>
    </xdr:from>
    <xdr:to>
      <xdr:col>10</xdr:col>
      <xdr:colOff>114300</xdr:colOff>
      <xdr:row>34</xdr:row>
      <xdr:rowOff>124112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1673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27755</xdr:rowOff>
    </xdr:from>
    <xdr:to>
      <xdr:col>24</xdr:col>
      <xdr:colOff>114300</xdr:colOff>
      <xdr:row>33</xdr:row>
      <xdr:rowOff>129355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50632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150796</xdr:rowOff>
    </xdr:from>
    <xdr:to>
      <xdr:col>20</xdr:col>
      <xdr:colOff>38100</xdr:colOff>
      <xdr:row>34</xdr:row>
      <xdr:rowOff>80946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97473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41101</xdr:rowOff>
    </xdr:from>
    <xdr:to>
      <xdr:col>15</xdr:col>
      <xdr:colOff>101600</xdr:colOff>
      <xdr:row>34</xdr:row>
      <xdr:rowOff>142701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159228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73312</xdr:rowOff>
    </xdr:from>
    <xdr:to>
      <xdr:col>10</xdr:col>
      <xdr:colOff>165100</xdr:colOff>
      <xdr:row>35</xdr:row>
      <xdr:rowOff>3462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19989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36638</xdr:rowOff>
    </xdr:from>
    <xdr:to>
      <xdr:col>6</xdr:col>
      <xdr:colOff>38100</xdr:colOff>
      <xdr:row>34</xdr:row>
      <xdr:rowOff>138238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154765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144435</xdr:rowOff>
    </xdr:from>
    <xdr:to>
      <xdr:col>24</xdr:col>
      <xdr:colOff>63500</xdr:colOff>
      <xdr:row>57</xdr:row>
      <xdr:rowOff>170090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17085"/>
          <a:ext cx="8382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170090</xdr:rowOff>
    </xdr:from>
    <xdr:to>
      <xdr:col>19</xdr:col>
      <xdr:colOff>177800</xdr:colOff>
      <xdr:row>58</xdr:row>
      <xdr:rowOff>15008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42740"/>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11409</xdr:rowOff>
    </xdr:from>
    <xdr:to>
      <xdr:col>15</xdr:col>
      <xdr:colOff>50800</xdr:colOff>
      <xdr:row>58</xdr:row>
      <xdr:rowOff>15008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55509"/>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xdr:rowOff>
    </xdr:from>
    <xdr:to>
      <xdr:col>10</xdr:col>
      <xdr:colOff>114300</xdr:colOff>
      <xdr:row>58</xdr:row>
      <xdr:rowOff>30331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5509"/>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93635</xdr:rowOff>
    </xdr:from>
    <xdr:to>
      <xdr:col>24</xdr:col>
      <xdr:colOff>114300</xdr:colOff>
      <xdr:row>58</xdr:row>
      <xdr:rowOff>23785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116512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119290</xdr:rowOff>
    </xdr:from>
    <xdr:to>
      <xdr:col>20</xdr:col>
      <xdr:colOff>38100</xdr:colOff>
      <xdr:row>58</xdr:row>
      <xdr:rowOff>49440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135658</xdr:rowOff>
    </xdr:from>
    <xdr:to>
      <xdr:col>15</xdr:col>
      <xdr:colOff>101600</xdr:colOff>
      <xdr:row>58</xdr:row>
      <xdr:rowOff>65808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56935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132059</xdr:rowOff>
    </xdr:from>
    <xdr:to>
      <xdr:col>10</xdr:col>
      <xdr:colOff>165100</xdr:colOff>
      <xdr:row>58</xdr:row>
      <xdr:rowOff>62209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78736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150981</xdr:rowOff>
    </xdr:from>
    <xdr:to>
      <xdr:col>6</xdr:col>
      <xdr:colOff>38100</xdr:colOff>
      <xdr:row>58</xdr:row>
      <xdr:rowOff>81131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72258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1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130366</xdr:rowOff>
    </xdr:from>
    <xdr:to>
      <xdr:col>24</xdr:col>
      <xdr:colOff>63500</xdr:colOff>
      <xdr:row>78</xdr:row>
      <xdr:rowOff>140881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346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138937</xdr:rowOff>
    </xdr:from>
    <xdr:to>
      <xdr:col>19</xdr:col>
      <xdr:colOff>177800</xdr:colOff>
      <xdr:row>78</xdr:row>
      <xdr:rowOff>140881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1203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138937</xdr:rowOff>
    </xdr:from>
    <xdr:to>
      <xdr:col>15</xdr:col>
      <xdr:colOff>50800</xdr:colOff>
      <xdr:row>78</xdr:row>
      <xdr:rowOff>157265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2037"/>
          <a:ext cx="88900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79</xdr:row>
      <xdr:rowOff>2293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3036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79566</xdr:rowOff>
    </xdr:from>
    <xdr:to>
      <xdr:col>24</xdr:col>
      <xdr:colOff>114300</xdr:colOff>
      <xdr:row>79</xdr:row>
      <xdr:rowOff>9716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165943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90081</xdr:rowOff>
    </xdr:from>
    <xdr:to>
      <xdr:col>20</xdr:col>
      <xdr:colOff>38100</xdr:colOff>
      <xdr:row>79</xdr:row>
      <xdr:rowOff>20231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88137</xdr:rowOff>
    </xdr:from>
    <xdr:to>
      <xdr:col>15</xdr:col>
      <xdr:colOff>101600</xdr:colOff>
      <xdr:row>79</xdr:row>
      <xdr:rowOff>18287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9414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106465</xdr:rowOff>
    </xdr:from>
    <xdr:to>
      <xdr:col>10</xdr:col>
      <xdr:colOff>165100</xdr:colOff>
      <xdr:row>79</xdr:row>
      <xdr:rowOff>36615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27742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122943</xdr:rowOff>
    </xdr:from>
    <xdr:to>
      <xdr:col>6</xdr:col>
      <xdr:colOff>38100</xdr:colOff>
      <xdr:row>79</xdr:row>
      <xdr:rowOff>53093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44220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56465</xdr:rowOff>
    </xdr:from>
    <xdr:to>
      <xdr:col>24</xdr:col>
      <xdr:colOff>63500</xdr:colOff>
      <xdr:row>97</xdr:row>
      <xdr:rowOff>74688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87115"/>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56465</xdr:rowOff>
    </xdr:from>
    <xdr:to>
      <xdr:col>19</xdr:col>
      <xdr:colOff>177800</xdr:colOff>
      <xdr:row>97</xdr:row>
      <xdr:rowOff>81801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711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81623</xdr:rowOff>
    </xdr:from>
    <xdr:to>
      <xdr:col>15</xdr:col>
      <xdr:colOff>50800</xdr:colOff>
      <xdr:row>97</xdr:row>
      <xdr:rowOff>81801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1227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81623</xdr:rowOff>
    </xdr:from>
    <xdr:to>
      <xdr:col>10</xdr:col>
      <xdr:colOff>114300</xdr:colOff>
      <xdr:row>97</xdr:row>
      <xdr:rowOff>136804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23888</xdr:rowOff>
    </xdr:from>
    <xdr:to>
      <xdr:col>24</xdr:col>
      <xdr:colOff>114300</xdr:colOff>
      <xdr:row>97</xdr:row>
      <xdr:rowOff>125488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2315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5665</xdr:rowOff>
    </xdr:from>
    <xdr:to>
      <xdr:col>20</xdr:col>
      <xdr:colOff>38100</xdr:colOff>
      <xdr:row>97</xdr:row>
      <xdr:rowOff>107265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98392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31001</xdr:rowOff>
    </xdr:from>
    <xdr:to>
      <xdr:col>15</xdr:col>
      <xdr:colOff>101600</xdr:colOff>
      <xdr:row>97</xdr:row>
      <xdr:rowOff>132601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123728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30823</xdr:rowOff>
    </xdr:from>
    <xdr:to>
      <xdr:col>10</xdr:col>
      <xdr:colOff>165100</xdr:colOff>
      <xdr:row>97</xdr:row>
      <xdr:rowOff>132423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123550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86004</xdr:rowOff>
    </xdr:from>
    <xdr:to>
      <xdr:col>6</xdr:col>
      <xdr:colOff>38100</xdr:colOff>
      <xdr:row>98</xdr:row>
      <xdr:rowOff>16154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94284</xdr:rowOff>
    </xdr:from>
    <xdr:to>
      <xdr:col>55</xdr:col>
      <xdr:colOff>0</xdr:colOff>
      <xdr:row>37</xdr:row>
      <xdr:rowOff>164059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95034"/>
          <a:ext cx="838200" cy="4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164059</xdr:rowOff>
    </xdr:from>
    <xdr:to>
      <xdr:col>50</xdr:col>
      <xdr:colOff>114300</xdr:colOff>
      <xdr:row>37</xdr:row>
      <xdr:rowOff>168480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770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164709</xdr:rowOff>
    </xdr:from>
    <xdr:to>
      <xdr:col>45</xdr:col>
      <xdr:colOff>177800</xdr:colOff>
      <xdr:row>37</xdr:row>
      <xdr:rowOff>168480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0835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164709</xdr:rowOff>
    </xdr:from>
    <xdr:to>
      <xdr:col>41</xdr:col>
      <xdr:colOff>50800</xdr:colOff>
      <xdr:row>38</xdr:row>
      <xdr:rowOff>30246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8359"/>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43484</xdr:rowOff>
    </xdr:from>
    <xdr:to>
      <xdr:col>55</xdr:col>
      <xdr:colOff>50800</xdr:colOff>
      <xdr:row>35</xdr:row>
      <xdr:rowOff>145084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66361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113259</xdr:rowOff>
    </xdr:from>
    <xdr:to>
      <xdr:col>50</xdr:col>
      <xdr:colOff>165100</xdr:colOff>
      <xdr:row>38</xdr:row>
      <xdr:rowOff>43409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59936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117681</xdr:rowOff>
    </xdr:from>
    <xdr:to>
      <xdr:col>46</xdr:col>
      <xdr:colOff>38100</xdr:colOff>
      <xdr:row>38</xdr:row>
      <xdr:rowOff>47831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64358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113909</xdr:rowOff>
    </xdr:from>
    <xdr:to>
      <xdr:col>41</xdr:col>
      <xdr:colOff>101600</xdr:colOff>
      <xdr:row>38</xdr:row>
      <xdr:rowOff>44059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60586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150896</xdr:rowOff>
    </xdr:from>
    <xdr:to>
      <xdr:col>36</xdr:col>
      <xdr:colOff>165100</xdr:colOff>
      <xdr:row>38</xdr:row>
      <xdr:rowOff>81046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97573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119844</xdr:rowOff>
    </xdr:from>
    <xdr:to>
      <xdr:col>55</xdr:col>
      <xdr:colOff>0</xdr:colOff>
      <xdr:row>57</xdr:row>
      <xdr:rowOff>53156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21044"/>
          <a:ext cx="838200" cy="1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53156</xdr:rowOff>
    </xdr:from>
    <xdr:to>
      <xdr:col>50</xdr:col>
      <xdr:colOff>114300</xdr:colOff>
      <xdr:row>57</xdr:row>
      <xdr:rowOff>140550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25806"/>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38992</xdr:rowOff>
    </xdr:from>
    <xdr:to>
      <xdr:col>45</xdr:col>
      <xdr:colOff>177800</xdr:colOff>
      <xdr:row>57</xdr:row>
      <xdr:rowOff>140550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38992</xdr:rowOff>
    </xdr:from>
    <xdr:to>
      <xdr:col>41</xdr:col>
      <xdr:colOff>50800</xdr:colOff>
      <xdr:row>57</xdr:row>
      <xdr:rowOff>40538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69044</xdr:rowOff>
    </xdr:from>
    <xdr:to>
      <xdr:col>55</xdr:col>
      <xdr:colOff>50800</xdr:colOff>
      <xdr:row>56</xdr:row>
      <xdr:rowOff>170644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2356</xdr:rowOff>
    </xdr:from>
    <xdr:to>
      <xdr:col>50</xdr:col>
      <xdr:colOff>165100</xdr:colOff>
      <xdr:row>57</xdr:row>
      <xdr:rowOff>103956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95083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89750</xdr:rowOff>
    </xdr:from>
    <xdr:to>
      <xdr:col>46</xdr:col>
      <xdr:colOff>38100</xdr:colOff>
      <xdr:row>58</xdr:row>
      <xdr:rowOff>19900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159642</xdr:rowOff>
    </xdr:from>
    <xdr:to>
      <xdr:col>41</xdr:col>
      <xdr:colOff>101600</xdr:colOff>
      <xdr:row>57</xdr:row>
      <xdr:rowOff>89792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80919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161188</xdr:rowOff>
    </xdr:from>
    <xdr:to>
      <xdr:col>36</xdr:col>
      <xdr:colOff>165100</xdr:colOff>
      <xdr:row>57</xdr:row>
      <xdr:rowOff>91338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82465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74943</xdr:rowOff>
    </xdr:from>
    <xdr:to>
      <xdr:col>55</xdr:col>
      <xdr:colOff>0</xdr:colOff>
      <xdr:row>77</xdr:row>
      <xdr:rowOff>139097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76593"/>
          <a:ext cx="8382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139097</xdr:rowOff>
    </xdr:from>
    <xdr:to>
      <xdr:col>50</xdr:col>
      <xdr:colOff>114300</xdr:colOff>
      <xdr:row>78</xdr:row>
      <xdr:rowOff>91393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0747"/>
          <a:ext cx="889000" cy="1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57669</xdr:rowOff>
    </xdr:from>
    <xdr:to>
      <xdr:col>45</xdr:col>
      <xdr:colOff>177800</xdr:colOff>
      <xdr:row>78</xdr:row>
      <xdr:rowOff>91393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0769"/>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90377</xdr:rowOff>
    </xdr:from>
    <xdr:to>
      <xdr:col>41</xdr:col>
      <xdr:colOff>50800</xdr:colOff>
      <xdr:row>78</xdr:row>
      <xdr:rowOff>57669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92027"/>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24143</xdr:rowOff>
    </xdr:from>
    <xdr:to>
      <xdr:col>55</xdr:col>
      <xdr:colOff>50800</xdr:colOff>
      <xdr:row>77</xdr:row>
      <xdr:rowOff>125743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2570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88297</xdr:rowOff>
    </xdr:from>
    <xdr:to>
      <xdr:col>50</xdr:col>
      <xdr:colOff>165100</xdr:colOff>
      <xdr:row>78</xdr:row>
      <xdr:rowOff>18447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40593</xdr:rowOff>
    </xdr:from>
    <xdr:to>
      <xdr:col>46</xdr:col>
      <xdr:colOff>38100</xdr:colOff>
      <xdr:row>78</xdr:row>
      <xdr:rowOff>142193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133320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6869</xdr:rowOff>
    </xdr:from>
    <xdr:to>
      <xdr:col>41</xdr:col>
      <xdr:colOff>101600</xdr:colOff>
      <xdr:row>78</xdr:row>
      <xdr:rowOff>108469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99596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39577</xdr:rowOff>
    </xdr:from>
    <xdr:to>
      <xdr:col>36</xdr:col>
      <xdr:colOff>165100</xdr:colOff>
      <xdr:row>77</xdr:row>
      <xdr:rowOff>141177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132304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92587</xdr:rowOff>
    </xdr:from>
    <xdr:to>
      <xdr:col>55</xdr:col>
      <xdr:colOff>0</xdr:colOff>
      <xdr:row>97</xdr:row>
      <xdr:rowOff>76879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51787"/>
          <a:ext cx="8382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76879</xdr:rowOff>
    </xdr:from>
    <xdr:to>
      <xdr:col>50</xdr:col>
      <xdr:colOff>114300</xdr:colOff>
      <xdr:row>97</xdr:row>
      <xdr:rowOff>141083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07529"/>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123338</xdr:rowOff>
    </xdr:from>
    <xdr:to>
      <xdr:col>45</xdr:col>
      <xdr:colOff>177800</xdr:colOff>
      <xdr:row>97</xdr:row>
      <xdr:rowOff>141083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82538"/>
          <a:ext cx="8890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123338</xdr:rowOff>
    </xdr:from>
    <xdr:to>
      <xdr:col>41</xdr:col>
      <xdr:colOff>50800</xdr:colOff>
      <xdr:row>97</xdr:row>
      <xdr:rowOff>114368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82538"/>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41787</xdr:rowOff>
    </xdr:from>
    <xdr:to>
      <xdr:col>55</xdr:col>
      <xdr:colOff>50800</xdr:colOff>
      <xdr:row>96</xdr:row>
      <xdr:rowOff>143387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20214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26079</xdr:rowOff>
    </xdr:from>
    <xdr:to>
      <xdr:col>50</xdr:col>
      <xdr:colOff>165100</xdr:colOff>
      <xdr:row>97</xdr:row>
      <xdr:rowOff>127679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118806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90283</xdr:rowOff>
    </xdr:from>
    <xdr:to>
      <xdr:col>46</xdr:col>
      <xdr:colOff>38100</xdr:colOff>
      <xdr:row>98</xdr:row>
      <xdr:rowOff>20433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72538</xdr:rowOff>
    </xdr:from>
    <xdr:to>
      <xdr:col>41</xdr:col>
      <xdr:colOff>101600</xdr:colOff>
      <xdr:row>97</xdr:row>
      <xdr:rowOff>2688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165265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63568</xdr:rowOff>
    </xdr:from>
    <xdr:to>
      <xdr:col>36</xdr:col>
      <xdr:colOff>165100</xdr:colOff>
      <xdr:row>97</xdr:row>
      <xdr:rowOff>165168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70714</xdr:rowOff>
    </xdr:from>
    <xdr:to>
      <xdr:col>85</xdr:col>
      <xdr:colOff>127000</xdr:colOff>
      <xdr:row>38</xdr:row>
      <xdr:rowOff>158420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85814"/>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xdr:rowOff>
    </xdr:from>
    <xdr:to>
      <xdr:col>81</xdr:col>
      <xdr:colOff>50800</xdr:colOff>
      <xdr:row>38</xdr:row>
      <xdr:rowOff>70714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355842"/>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12192</xdr:rowOff>
    </xdr:from>
    <xdr:to>
      <xdr:col>76</xdr:col>
      <xdr:colOff>114300</xdr:colOff>
      <xdr:row>38</xdr:row>
      <xdr:rowOff>113588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355842"/>
          <a:ext cx="8890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113588</xdr:rowOff>
    </xdr:from>
    <xdr:to>
      <xdr:col>71</xdr:col>
      <xdr:colOff>177800</xdr:colOff>
      <xdr:row>39</xdr:row>
      <xdr:rowOff>19342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28688"/>
          <a:ext cx="8890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107620</xdr:rowOff>
    </xdr:from>
    <xdr:to>
      <xdr:col>85</xdr:col>
      <xdr:colOff>177800</xdr:colOff>
      <xdr:row>39</xdr:row>
      <xdr:rowOff>37770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19914</xdr:rowOff>
    </xdr:from>
    <xdr:to>
      <xdr:col>81</xdr:col>
      <xdr:colOff>101600</xdr:colOff>
      <xdr:row>38</xdr:row>
      <xdr:rowOff>121514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138041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132842</xdr:rowOff>
    </xdr:from>
    <xdr:to>
      <xdr:col>76</xdr:col>
      <xdr:colOff>165100</xdr:colOff>
      <xdr:row>37</xdr:row>
      <xdr:rowOff>62992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79519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0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62788</xdr:rowOff>
    </xdr:from>
    <xdr:to>
      <xdr:col>72</xdr:col>
      <xdr:colOff>38100</xdr:colOff>
      <xdr:row>38</xdr:row>
      <xdr:rowOff>164388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139992</xdr:rowOff>
    </xdr:from>
    <xdr:to>
      <xdr:col>67</xdr:col>
      <xdr:colOff>101600</xdr:colOff>
      <xdr:row>39</xdr:row>
      <xdr:rowOff>70142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61269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126154</xdr:rowOff>
    </xdr:from>
    <xdr:to>
      <xdr:col>85</xdr:col>
      <xdr:colOff>127000</xdr:colOff>
      <xdr:row>77</xdr:row>
      <xdr:rowOff>163178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7804"/>
          <a:ext cx="8382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126154</xdr:rowOff>
    </xdr:from>
    <xdr:to>
      <xdr:col>81</xdr:col>
      <xdr:colOff>50800</xdr:colOff>
      <xdr:row>77</xdr:row>
      <xdr:rowOff>157851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7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140579</xdr:rowOff>
    </xdr:from>
    <xdr:to>
      <xdr:col>76</xdr:col>
      <xdr:colOff>114300</xdr:colOff>
      <xdr:row>77</xdr:row>
      <xdr:rowOff>157851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122594</xdr:rowOff>
    </xdr:from>
    <xdr:to>
      <xdr:col>71</xdr:col>
      <xdr:colOff>177800</xdr:colOff>
      <xdr:row>77</xdr:row>
      <xdr:rowOff>140579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4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112378</xdr:rowOff>
    </xdr:from>
    <xdr:to>
      <xdr:col>85</xdr:col>
      <xdr:colOff>177800</xdr:colOff>
      <xdr:row>78</xdr:row>
      <xdr:rowOff>42528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135255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75354</xdr:rowOff>
    </xdr:from>
    <xdr:to>
      <xdr:col>81</xdr:col>
      <xdr:colOff>101600</xdr:colOff>
      <xdr:row>78</xdr:row>
      <xdr:rowOff>5504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107051</xdr:rowOff>
    </xdr:from>
    <xdr:to>
      <xdr:col>76</xdr:col>
      <xdr:colOff>165100</xdr:colOff>
      <xdr:row>78</xdr:row>
      <xdr:rowOff>37201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53728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89779</xdr:rowOff>
    </xdr:from>
    <xdr:to>
      <xdr:col>72</xdr:col>
      <xdr:colOff>38100</xdr:colOff>
      <xdr:row>78</xdr:row>
      <xdr:rowOff>19929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36456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71794</xdr:rowOff>
    </xdr:from>
    <xdr:to>
      <xdr:col>67</xdr:col>
      <xdr:colOff>101600</xdr:colOff>
      <xdr:row>78</xdr:row>
      <xdr:rowOff>1944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18471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97954</xdr:rowOff>
    </xdr:from>
    <xdr:to>
      <xdr:col>85</xdr:col>
      <xdr:colOff>127000</xdr:colOff>
      <xdr:row>98</xdr:row>
      <xdr:rowOff>103053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0054"/>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92112</xdr:rowOff>
    </xdr:from>
    <xdr:to>
      <xdr:col>81</xdr:col>
      <xdr:colOff>50800</xdr:colOff>
      <xdr:row>98</xdr:row>
      <xdr:rowOff>103053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9421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92112</xdr:rowOff>
    </xdr:from>
    <xdr:to>
      <xdr:col>76</xdr:col>
      <xdr:colOff>114300</xdr:colOff>
      <xdr:row>98</xdr:row>
      <xdr:rowOff>104299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94212"/>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94131</xdr:rowOff>
    </xdr:from>
    <xdr:to>
      <xdr:col>71</xdr:col>
      <xdr:colOff>177800</xdr:colOff>
      <xdr:row>98</xdr:row>
      <xdr:rowOff>104299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6231"/>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47154</xdr:rowOff>
    </xdr:from>
    <xdr:to>
      <xdr:col>85</xdr:col>
      <xdr:colOff>177800</xdr:colOff>
      <xdr:row>98</xdr:row>
      <xdr:rowOff>148754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52253</xdr:rowOff>
    </xdr:from>
    <xdr:to>
      <xdr:col>81</xdr:col>
      <xdr:colOff>101600</xdr:colOff>
      <xdr:row>98</xdr:row>
      <xdr:rowOff>153853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41312</xdr:rowOff>
    </xdr:from>
    <xdr:to>
      <xdr:col>76</xdr:col>
      <xdr:colOff>165100</xdr:colOff>
      <xdr:row>98</xdr:row>
      <xdr:rowOff>142912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53499</xdr:rowOff>
    </xdr:from>
    <xdr:to>
      <xdr:col>72</xdr:col>
      <xdr:colOff>38100</xdr:colOff>
      <xdr:row>98</xdr:row>
      <xdr:rowOff>155099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43331</xdr:rowOff>
    </xdr:from>
    <xdr:to>
      <xdr:col>67</xdr:col>
      <xdr:colOff>101600</xdr:colOff>
      <xdr:row>98</xdr:row>
      <xdr:rowOff>144931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136058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49220</xdr:rowOff>
    </xdr:from>
    <xdr:to>
      <xdr:col>116</xdr:col>
      <xdr:colOff>63500</xdr:colOff>
      <xdr:row>38</xdr:row>
      <xdr:rowOff>85476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64320"/>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137460</xdr:rowOff>
    </xdr:from>
    <xdr:to>
      <xdr:col>111</xdr:col>
      <xdr:colOff>177800</xdr:colOff>
      <xdr:row>38</xdr:row>
      <xdr:rowOff>49220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481110"/>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137460</xdr:rowOff>
    </xdr:from>
    <xdr:to>
      <xdr:col>107</xdr:col>
      <xdr:colOff>50800</xdr:colOff>
      <xdr:row>38</xdr:row>
      <xdr:rowOff>43505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481110"/>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43505</xdr:rowOff>
    </xdr:from>
    <xdr:to>
      <xdr:col>102</xdr:col>
      <xdr:colOff>114300</xdr:colOff>
      <xdr:row>38</xdr:row>
      <xdr:rowOff>109936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58605"/>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34676</xdr:rowOff>
    </xdr:from>
    <xdr:to>
      <xdr:col>116</xdr:col>
      <xdr:colOff>114300</xdr:colOff>
      <xdr:row>38</xdr:row>
      <xdr:rowOff>136276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121053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169870</xdr:rowOff>
    </xdr:from>
    <xdr:to>
      <xdr:col>112</xdr:col>
      <xdr:colOff>38100</xdr:colOff>
      <xdr:row>38</xdr:row>
      <xdr:rowOff>100020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91147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86660</xdr:rowOff>
    </xdr:from>
    <xdr:to>
      <xdr:col>107</xdr:col>
      <xdr:colOff>101600</xdr:colOff>
      <xdr:row>38</xdr:row>
      <xdr:rowOff>16810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33337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0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164155</xdr:rowOff>
    </xdr:from>
    <xdr:to>
      <xdr:col>102</xdr:col>
      <xdr:colOff>165100</xdr:colOff>
      <xdr:row>38</xdr:row>
      <xdr:rowOff>94305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85432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59136</xdr:rowOff>
    </xdr:from>
    <xdr:to>
      <xdr:col>98</xdr:col>
      <xdr:colOff>38100</xdr:colOff>
      <xdr:row>38</xdr:row>
      <xdr:rowOff>160736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151863</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98209</xdr:rowOff>
    </xdr:from>
    <xdr:to>
      <xdr:col>116</xdr:col>
      <xdr:colOff>63500</xdr:colOff>
      <xdr:row>59</xdr:row>
      <xdr:rowOff>98372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1375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98307</xdr:rowOff>
    </xdr:from>
    <xdr:to>
      <xdr:col>111</xdr:col>
      <xdr:colOff>177800</xdr:colOff>
      <xdr:row>59</xdr:row>
      <xdr:rowOff>98372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385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98226</xdr:rowOff>
    </xdr:from>
    <xdr:to>
      <xdr:col>107</xdr:col>
      <xdr:colOff>50800</xdr:colOff>
      <xdr:row>59</xdr:row>
      <xdr:rowOff>98307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3776"/>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98226</xdr:rowOff>
    </xdr:from>
    <xdr:to>
      <xdr:col>102</xdr:col>
      <xdr:colOff>114300</xdr:colOff>
      <xdr:row>59</xdr:row>
      <xdr:rowOff>98389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1377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47409</xdr:rowOff>
    </xdr:from>
    <xdr:to>
      <xdr:col>116</xdr:col>
      <xdr:colOff>114300</xdr:colOff>
      <xdr:row>59</xdr:row>
      <xdr:rowOff>149009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133786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7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47572</xdr:rowOff>
    </xdr:from>
    <xdr:to>
      <xdr:col>112</xdr:col>
      <xdr:colOff>38100</xdr:colOff>
      <xdr:row>59</xdr:row>
      <xdr:rowOff>149172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140299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47507</xdr:rowOff>
    </xdr:from>
    <xdr:to>
      <xdr:col>107</xdr:col>
      <xdr:colOff>101600</xdr:colOff>
      <xdr:row>59</xdr:row>
      <xdr:rowOff>149107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140234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47426</xdr:rowOff>
    </xdr:from>
    <xdr:to>
      <xdr:col>102</xdr:col>
      <xdr:colOff>165100</xdr:colOff>
      <xdr:row>59</xdr:row>
      <xdr:rowOff>149026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140153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47589</xdr:rowOff>
    </xdr:from>
    <xdr:to>
      <xdr:col>98</xdr:col>
      <xdr:colOff>38100</xdr:colOff>
      <xdr:row>59</xdr:row>
      <xdr:rowOff>149189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140316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86893</xdr:rowOff>
    </xdr:from>
    <xdr:to>
      <xdr:col>116</xdr:col>
      <xdr:colOff>63500</xdr:colOff>
      <xdr:row>75</xdr:row>
      <xdr:rowOff>116745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74193"/>
          <a:ext cx="838200" cy="2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86893</xdr:rowOff>
    </xdr:from>
    <xdr:to>
      <xdr:col>111</xdr:col>
      <xdr:colOff>177800</xdr:colOff>
      <xdr:row>74</xdr:row>
      <xdr:rowOff>107011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74193"/>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107011</xdr:rowOff>
    </xdr:from>
    <xdr:to>
      <xdr:col>107</xdr:col>
      <xdr:colOff>50800</xdr:colOff>
      <xdr:row>74</xdr:row>
      <xdr:rowOff>145853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94311"/>
          <a:ext cx="8890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19228</xdr:rowOff>
    </xdr:from>
    <xdr:to>
      <xdr:col>102</xdr:col>
      <xdr:colOff>114300</xdr:colOff>
      <xdr:row>74</xdr:row>
      <xdr:rowOff>145853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06528"/>
          <a:ext cx="889000" cy="1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65945</xdr:rowOff>
    </xdr:from>
    <xdr:to>
      <xdr:col>116</xdr:col>
      <xdr:colOff>114300</xdr:colOff>
      <xdr:row>75</xdr:row>
      <xdr:rowOff>167545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44372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36093</xdr:rowOff>
    </xdr:from>
    <xdr:to>
      <xdr:col>112</xdr:col>
      <xdr:colOff>38100</xdr:colOff>
      <xdr:row>74</xdr:row>
      <xdr:rowOff>137693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154220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56211</xdr:rowOff>
    </xdr:from>
    <xdr:to>
      <xdr:col>107</xdr:col>
      <xdr:colOff>101600</xdr:colOff>
      <xdr:row>74</xdr:row>
      <xdr:rowOff>157811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148938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95053</xdr:rowOff>
    </xdr:from>
    <xdr:to>
      <xdr:col>102</xdr:col>
      <xdr:colOff>165100</xdr:colOff>
      <xdr:row>75</xdr:row>
      <xdr:rowOff>25203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139878</xdr:rowOff>
    </xdr:from>
    <xdr:to>
      <xdr:col>98</xdr:col>
      <xdr:colOff>38100</xdr:colOff>
      <xdr:row>74</xdr:row>
      <xdr:rowOff>70028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86555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性質別の決算額を各年度の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3,778,927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、歳出総額における住民一人当たりの値は、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618,613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758,807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と年々増加している。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住民一人当たりの性質別歳出で類似団体平均より高くなっているものは人件費、補助費等、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、公債費である。人件費は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まで行っていた職員給与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下水道事業会計の法適用により繰出金から補助費等へ移行したことに加え、令和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年度については特別定額給付金の給付があったため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物件費は委託料等の増により年々増加傾向にあるが、令和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年度は類似団体平均も増加したため差は縮まった。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公債費は借り入れの抑制により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平均との差が縮減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、本年度は類似団体平均との差が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縮まった。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菟田野こども園建設事業や菟田野人権交流センター改修事業など事業が集中したため前年度と比較して大きく増加し、今年度は類似団体平均並みとなった。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159322</xdr:rowOff>
    </xdr:from>
    <xdr:to>
      <xdr:col>24</xdr:col>
      <xdr:colOff>63500</xdr:colOff>
      <xdr:row>36</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007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159322</xdr:rowOff>
    </xdr:from>
    <xdr:to>
      <xdr:col>19</xdr:col>
      <xdr:colOff>177800</xdr:colOff>
      <xdr:row>36</xdr:row>
      <xdr:rowOff>58547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0072"/>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21780</xdr:rowOff>
    </xdr:from>
    <xdr:to>
      <xdr:col>15</xdr:col>
      <xdr:colOff>50800</xdr:colOff>
      <xdr:row>36</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21780</xdr:rowOff>
    </xdr:from>
    <xdr:to>
      <xdr:col>10</xdr:col>
      <xdr:colOff>114300</xdr:colOff>
      <xdr:row>36</xdr:row>
      <xdr:rowOff>131128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16320</xdr:rowOff>
    </xdr:from>
    <xdr:to>
      <xdr:col>24</xdr:col>
      <xdr:colOff>114300</xdr:colOff>
      <xdr:row>36</xdr:row>
      <xdr:rowOff>117920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166197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108522</xdr:rowOff>
    </xdr:from>
    <xdr:to>
      <xdr:col>20</xdr:col>
      <xdr:colOff>38100</xdr:colOff>
      <xdr:row>36</xdr:row>
      <xdr:rowOff>38672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29799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xdr:rowOff>
    </xdr:from>
    <xdr:to>
      <xdr:col>15</xdr:col>
      <xdr:colOff>101600</xdr:colOff>
      <xdr:row>36</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142430</xdr:rowOff>
    </xdr:from>
    <xdr:to>
      <xdr:col>10</xdr:col>
      <xdr:colOff>165100</xdr:colOff>
      <xdr:row>36</xdr:row>
      <xdr:rowOff>72580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63707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80328</xdr:rowOff>
    </xdr:from>
    <xdr:to>
      <xdr:col>6</xdr:col>
      <xdr:colOff>38100</xdr:colOff>
      <xdr:row>37</xdr:row>
      <xdr:rowOff>10478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121375</xdr:rowOff>
    </xdr:from>
    <xdr:to>
      <xdr:col>24</xdr:col>
      <xdr:colOff>63500</xdr:colOff>
      <xdr:row>58</xdr:row>
      <xdr:rowOff>133635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4025"/>
          <a:ext cx="838200" cy="1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129581</xdr:rowOff>
    </xdr:from>
    <xdr:to>
      <xdr:col>19</xdr:col>
      <xdr:colOff>177800</xdr:colOff>
      <xdr:row>58</xdr:row>
      <xdr:rowOff>133635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368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129581</xdr:rowOff>
    </xdr:from>
    <xdr:to>
      <xdr:col>15</xdr:col>
      <xdr:colOff>50800</xdr:colOff>
      <xdr:row>58</xdr:row>
      <xdr:rowOff>135695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3681"/>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135143</xdr:rowOff>
    </xdr:from>
    <xdr:to>
      <xdr:col>10</xdr:col>
      <xdr:colOff>114300</xdr:colOff>
      <xdr:row>58</xdr:row>
      <xdr:rowOff>135695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2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70575</xdr:rowOff>
    </xdr:from>
    <xdr:to>
      <xdr:col>24</xdr:col>
      <xdr:colOff>114300</xdr:colOff>
      <xdr:row>58</xdr:row>
      <xdr:rowOff>725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82835</xdr:rowOff>
    </xdr:from>
    <xdr:to>
      <xdr:col>20</xdr:col>
      <xdr:colOff>38100</xdr:colOff>
      <xdr:row>59</xdr:row>
      <xdr:rowOff>12985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78781</xdr:rowOff>
    </xdr:from>
    <xdr:to>
      <xdr:col>15</xdr:col>
      <xdr:colOff>101600</xdr:colOff>
      <xdr:row>59</xdr:row>
      <xdr:rowOff>8931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84895</xdr:rowOff>
    </xdr:from>
    <xdr:to>
      <xdr:col>10</xdr:col>
      <xdr:colOff>165100</xdr:colOff>
      <xdr:row>59</xdr:row>
      <xdr:rowOff>15045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84343</xdr:rowOff>
    </xdr:from>
    <xdr:to>
      <xdr:col>6</xdr:col>
      <xdr:colOff>38100</xdr:colOff>
      <xdr:row>59</xdr:row>
      <xdr:rowOff>14493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29862</xdr:rowOff>
    </xdr:from>
    <xdr:to>
      <xdr:col>24</xdr:col>
      <xdr:colOff>63500</xdr:colOff>
      <xdr:row>76</xdr:row>
      <xdr:rowOff>157581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0062"/>
          <a:ext cx="8382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157581</xdr:rowOff>
    </xdr:from>
    <xdr:to>
      <xdr:col>19</xdr:col>
      <xdr:colOff>177800</xdr:colOff>
      <xdr:row>77</xdr:row>
      <xdr:rowOff>33894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7781"/>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30288</xdr:rowOff>
    </xdr:from>
    <xdr:to>
      <xdr:col>15</xdr:col>
      <xdr:colOff>50800</xdr:colOff>
      <xdr:row>77</xdr:row>
      <xdr:rowOff>33894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1938"/>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30288</xdr:rowOff>
    </xdr:from>
    <xdr:to>
      <xdr:col>10</xdr:col>
      <xdr:colOff>114300</xdr:colOff>
      <xdr:row>77</xdr:row>
      <xdr:rowOff>68340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938"/>
          <a:ext cx="889000" cy="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150512</xdr:rowOff>
    </xdr:from>
    <xdr:to>
      <xdr:col>24</xdr:col>
      <xdr:colOff>114300</xdr:colOff>
      <xdr:row>76</xdr:row>
      <xdr:rowOff>80662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106781</xdr:rowOff>
    </xdr:from>
    <xdr:to>
      <xdr:col>20</xdr:col>
      <xdr:colOff>38100</xdr:colOff>
      <xdr:row>77</xdr:row>
      <xdr:rowOff>36931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154544</xdr:rowOff>
    </xdr:from>
    <xdr:to>
      <xdr:col>15</xdr:col>
      <xdr:colOff>101600</xdr:colOff>
      <xdr:row>77</xdr:row>
      <xdr:rowOff>84694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75821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150938</xdr:rowOff>
    </xdr:from>
    <xdr:to>
      <xdr:col>10</xdr:col>
      <xdr:colOff>165100</xdr:colOff>
      <xdr:row>77</xdr:row>
      <xdr:rowOff>81088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17540</xdr:rowOff>
    </xdr:from>
    <xdr:to>
      <xdr:col>6</xdr:col>
      <xdr:colOff>38100</xdr:colOff>
      <xdr:row>77</xdr:row>
      <xdr:rowOff>119140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110267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122696</xdr:rowOff>
    </xdr:from>
    <xdr:to>
      <xdr:col>24</xdr:col>
      <xdr:colOff>63500</xdr:colOff>
      <xdr:row>96</xdr:row>
      <xdr:rowOff>15810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0446"/>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8669</xdr:rowOff>
    </xdr:from>
    <xdr:to>
      <xdr:col>19</xdr:col>
      <xdr:colOff>177800</xdr:colOff>
      <xdr:row>96</xdr:row>
      <xdr:rowOff>15810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67869"/>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8669</xdr:rowOff>
    </xdr:from>
    <xdr:to>
      <xdr:col>15</xdr:col>
      <xdr:colOff>50800</xdr:colOff>
      <xdr:row>96</xdr:row>
      <xdr:rowOff>12621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6786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12621</xdr:rowOff>
    </xdr:from>
    <xdr:to>
      <xdr:col>10</xdr:col>
      <xdr:colOff>114300</xdr:colOff>
      <xdr:row>96</xdr:row>
      <xdr:rowOff>16790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718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71896</xdr:rowOff>
    </xdr:from>
    <xdr:to>
      <xdr:col>24</xdr:col>
      <xdr:colOff>114300</xdr:colOff>
      <xdr:row>96</xdr:row>
      <xdr:rowOff>2046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136460</xdr:rowOff>
    </xdr:from>
    <xdr:to>
      <xdr:col>20</xdr:col>
      <xdr:colOff>38100</xdr:colOff>
      <xdr:row>96</xdr:row>
      <xdr:rowOff>66610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57737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129319</xdr:rowOff>
    </xdr:from>
    <xdr:to>
      <xdr:col>15</xdr:col>
      <xdr:colOff>101600</xdr:colOff>
      <xdr:row>96</xdr:row>
      <xdr:rowOff>59469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133271</xdr:rowOff>
    </xdr:from>
    <xdr:to>
      <xdr:col>10</xdr:col>
      <xdr:colOff>165100</xdr:colOff>
      <xdr:row>96</xdr:row>
      <xdr:rowOff>63421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79948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137440</xdr:rowOff>
    </xdr:from>
    <xdr:to>
      <xdr:col>6</xdr:col>
      <xdr:colOff>38100</xdr:colOff>
      <xdr:row>96</xdr:row>
      <xdr:rowOff>67590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94315"/>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7765</xdr:rowOff>
    </xdr:from>
    <xdr:to>
      <xdr:col>50</xdr:col>
      <xdr:colOff>114300</xdr:colOff>
      <xdr:row>39</xdr:row>
      <xdr:rowOff>9724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943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xdr:rowOff>
    </xdr:from>
    <xdr:to>
      <xdr:col>45</xdr:col>
      <xdr:colOff>177800</xdr:colOff>
      <xdr:row>39</xdr:row>
      <xdr:rowOff>28666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9627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22788</xdr:rowOff>
    </xdr:from>
    <xdr:to>
      <xdr:col>41</xdr:col>
      <xdr:colOff>50800</xdr:colOff>
      <xdr:row>39</xdr:row>
      <xdr:rowOff>28666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128415</xdr:rowOff>
    </xdr:from>
    <xdr:to>
      <xdr:col>50</xdr:col>
      <xdr:colOff>165100</xdr:colOff>
      <xdr:row>39</xdr:row>
      <xdr:rowOff>58565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49692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130374</xdr:rowOff>
    </xdr:from>
    <xdr:to>
      <xdr:col>46</xdr:col>
      <xdr:colOff>38100</xdr:colOff>
      <xdr:row>39</xdr:row>
      <xdr:rowOff>60524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51651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149316</xdr:rowOff>
    </xdr:from>
    <xdr:to>
      <xdr:col>41</xdr:col>
      <xdr:colOff>101600</xdr:colOff>
      <xdr:row>39</xdr:row>
      <xdr:rowOff>79466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70593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143437</xdr:rowOff>
    </xdr:from>
    <xdr:to>
      <xdr:col>36</xdr:col>
      <xdr:colOff>165100</xdr:colOff>
      <xdr:row>38</xdr:row>
      <xdr:rowOff>73588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64715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27233</xdr:rowOff>
    </xdr:from>
    <xdr:to>
      <xdr:col>55</xdr:col>
      <xdr:colOff>0</xdr:colOff>
      <xdr:row>58</xdr:row>
      <xdr:rowOff>59137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1333"/>
          <a:ext cx="8382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59137</xdr:rowOff>
    </xdr:from>
    <xdr:to>
      <xdr:col>50</xdr:col>
      <xdr:colOff>114300</xdr:colOff>
      <xdr:row>58</xdr:row>
      <xdr:rowOff>78856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3237"/>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78856</xdr:rowOff>
    </xdr:from>
    <xdr:to>
      <xdr:col>45</xdr:col>
      <xdr:colOff>177800</xdr:colOff>
      <xdr:row>58</xdr:row>
      <xdr:rowOff>81283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2956"/>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81283</xdr:rowOff>
    </xdr:from>
    <xdr:to>
      <xdr:col>41</xdr:col>
      <xdr:colOff>50800</xdr:colOff>
      <xdr:row>58</xdr:row>
      <xdr:rowOff>84735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538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147883</xdr:rowOff>
    </xdr:from>
    <xdr:to>
      <xdr:col>55</xdr:col>
      <xdr:colOff>50800</xdr:colOff>
      <xdr:row>58</xdr:row>
      <xdr:rowOff>78033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8337</xdr:rowOff>
    </xdr:from>
    <xdr:to>
      <xdr:col>50</xdr:col>
      <xdr:colOff>165100</xdr:colOff>
      <xdr:row>58</xdr:row>
      <xdr:rowOff>109937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28056</xdr:rowOff>
    </xdr:from>
    <xdr:to>
      <xdr:col>46</xdr:col>
      <xdr:colOff>38100</xdr:colOff>
      <xdr:row>58</xdr:row>
      <xdr:rowOff>129656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30483</xdr:rowOff>
    </xdr:from>
    <xdr:to>
      <xdr:col>41</xdr:col>
      <xdr:colOff>101600</xdr:colOff>
      <xdr:row>58</xdr:row>
      <xdr:rowOff>132083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123210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33935</xdr:rowOff>
    </xdr:from>
    <xdr:to>
      <xdr:col>36</xdr:col>
      <xdr:colOff>165100</xdr:colOff>
      <xdr:row>58</xdr:row>
      <xdr:rowOff>135535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126662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41168</xdr:rowOff>
    </xdr:from>
    <xdr:to>
      <xdr:col>55</xdr:col>
      <xdr:colOff>0</xdr:colOff>
      <xdr:row>77</xdr:row>
      <xdr:rowOff>84018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2818"/>
          <a:ext cx="8382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84018</xdr:rowOff>
    </xdr:from>
    <xdr:to>
      <xdr:col>50</xdr:col>
      <xdr:colOff>114300</xdr:colOff>
      <xdr:row>77</xdr:row>
      <xdr:rowOff>95757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5668"/>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95757</xdr:rowOff>
    </xdr:from>
    <xdr:to>
      <xdr:col>45</xdr:col>
      <xdr:colOff>177800</xdr:colOff>
      <xdr:row>77</xdr:row>
      <xdr:rowOff>97884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7407"/>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97884</xdr:rowOff>
    </xdr:from>
    <xdr:to>
      <xdr:col>41</xdr:col>
      <xdr:colOff>50800</xdr:colOff>
      <xdr:row>77</xdr:row>
      <xdr:rowOff>114108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9534"/>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161818</xdr:rowOff>
    </xdr:from>
    <xdr:to>
      <xdr:col>55</xdr:col>
      <xdr:colOff>50800</xdr:colOff>
      <xdr:row>77</xdr:row>
      <xdr:rowOff>91968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140245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33218</xdr:rowOff>
    </xdr:from>
    <xdr:to>
      <xdr:col>50</xdr:col>
      <xdr:colOff>165100</xdr:colOff>
      <xdr:row>77</xdr:row>
      <xdr:rowOff>134818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125945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44957</xdr:rowOff>
    </xdr:from>
    <xdr:to>
      <xdr:col>46</xdr:col>
      <xdr:colOff>38100</xdr:colOff>
      <xdr:row>77</xdr:row>
      <xdr:rowOff>146557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137684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47084</xdr:rowOff>
    </xdr:from>
    <xdr:to>
      <xdr:col>41</xdr:col>
      <xdr:colOff>101600</xdr:colOff>
      <xdr:row>77</xdr:row>
      <xdr:rowOff>148684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139811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63308</xdr:rowOff>
    </xdr:from>
    <xdr:to>
      <xdr:col>36</xdr:col>
      <xdr:colOff>165100</xdr:colOff>
      <xdr:row>77</xdr:row>
      <xdr:rowOff>164908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156035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38790</xdr:rowOff>
    </xdr:from>
    <xdr:to>
      <xdr:col>55</xdr:col>
      <xdr:colOff>0</xdr:colOff>
      <xdr:row>96</xdr:row>
      <xdr:rowOff>89365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97990"/>
          <a:ext cx="8382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38790</xdr:rowOff>
    </xdr:from>
    <xdr:to>
      <xdr:col>50</xdr:col>
      <xdr:colOff>114300</xdr:colOff>
      <xdr:row>96</xdr:row>
      <xdr:rowOff>64774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97990"/>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36492</xdr:rowOff>
    </xdr:from>
    <xdr:to>
      <xdr:col>45</xdr:col>
      <xdr:colOff>177800</xdr:colOff>
      <xdr:row>96</xdr:row>
      <xdr:rowOff>64774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95692"/>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36492</xdr:rowOff>
    </xdr:from>
    <xdr:to>
      <xdr:col>41</xdr:col>
      <xdr:colOff>50800</xdr:colOff>
      <xdr:row>96</xdr:row>
      <xdr:rowOff>138165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95692"/>
          <a:ext cx="889000" cy="1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38565</xdr:rowOff>
    </xdr:from>
    <xdr:to>
      <xdr:col>55</xdr:col>
      <xdr:colOff>50800</xdr:colOff>
      <xdr:row>96</xdr:row>
      <xdr:rowOff>140165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159440</xdr:rowOff>
    </xdr:from>
    <xdr:to>
      <xdr:col>50</xdr:col>
      <xdr:colOff>165100</xdr:colOff>
      <xdr:row>96</xdr:row>
      <xdr:rowOff>89590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80717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13974</xdr:rowOff>
    </xdr:from>
    <xdr:to>
      <xdr:col>46</xdr:col>
      <xdr:colOff>38100</xdr:colOff>
      <xdr:row>96</xdr:row>
      <xdr:rowOff>115574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157142</xdr:rowOff>
    </xdr:from>
    <xdr:to>
      <xdr:col>41</xdr:col>
      <xdr:colOff>101600</xdr:colOff>
      <xdr:row>96</xdr:row>
      <xdr:rowOff>87292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78419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87365</xdr:rowOff>
    </xdr:from>
    <xdr:to>
      <xdr:col>36</xdr:col>
      <xdr:colOff>165100</xdr:colOff>
      <xdr:row>97</xdr:row>
      <xdr:rowOff>17515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102748</xdr:rowOff>
    </xdr:from>
    <xdr:to>
      <xdr:col>85</xdr:col>
      <xdr:colOff>127000</xdr:colOff>
      <xdr:row>35</xdr:row>
      <xdr:rowOff>137300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03498"/>
          <a:ext cx="8382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132940</xdr:rowOff>
    </xdr:from>
    <xdr:to>
      <xdr:col>81</xdr:col>
      <xdr:colOff>50800</xdr:colOff>
      <xdr:row>35</xdr:row>
      <xdr:rowOff>137300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33690"/>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132940</xdr:rowOff>
    </xdr:from>
    <xdr:to>
      <xdr:col>76</xdr:col>
      <xdr:colOff>114300</xdr:colOff>
      <xdr:row>35</xdr:row>
      <xdr:rowOff>155849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33690"/>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20240</xdr:rowOff>
    </xdr:from>
    <xdr:to>
      <xdr:col>71</xdr:col>
      <xdr:colOff>177800</xdr:colOff>
      <xdr:row>35</xdr:row>
      <xdr:rowOff>155849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20990"/>
          <a:ext cx="889000" cy="1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51948</xdr:rowOff>
    </xdr:from>
    <xdr:to>
      <xdr:col>85</xdr:col>
      <xdr:colOff>177800</xdr:colOff>
      <xdr:row>35</xdr:row>
      <xdr:rowOff>153548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74825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86500</xdr:rowOff>
    </xdr:from>
    <xdr:to>
      <xdr:col>81</xdr:col>
      <xdr:colOff>101600</xdr:colOff>
      <xdr:row>36</xdr:row>
      <xdr:rowOff>16650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33177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82140</xdr:rowOff>
    </xdr:from>
    <xdr:to>
      <xdr:col>76</xdr:col>
      <xdr:colOff>165100</xdr:colOff>
      <xdr:row>36</xdr:row>
      <xdr:rowOff>12290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28817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105049</xdr:rowOff>
    </xdr:from>
    <xdr:to>
      <xdr:col>72</xdr:col>
      <xdr:colOff>38100</xdr:colOff>
      <xdr:row>36</xdr:row>
      <xdr:rowOff>35199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51726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140890</xdr:rowOff>
    </xdr:from>
    <xdr:to>
      <xdr:col>67</xdr:col>
      <xdr:colOff>101600</xdr:colOff>
      <xdr:row>35</xdr:row>
      <xdr:rowOff>71040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51285</xdr:rowOff>
    </xdr:from>
    <xdr:to>
      <xdr:col>85</xdr:col>
      <xdr:colOff>127000</xdr:colOff>
      <xdr:row>56</xdr:row>
      <xdr:rowOff>57465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2485"/>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57465</xdr:rowOff>
    </xdr:from>
    <xdr:to>
      <xdr:col>81</xdr:col>
      <xdr:colOff>50800</xdr:colOff>
      <xdr:row>56</xdr:row>
      <xdr:rowOff>143701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58665"/>
          <a:ext cx="8890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34049</xdr:rowOff>
    </xdr:from>
    <xdr:to>
      <xdr:col>76</xdr:col>
      <xdr:colOff>114300</xdr:colOff>
      <xdr:row>56</xdr:row>
      <xdr:rowOff>143701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3524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8438</xdr:rowOff>
    </xdr:from>
    <xdr:to>
      <xdr:col>71</xdr:col>
      <xdr:colOff>177800</xdr:colOff>
      <xdr:row>56</xdr:row>
      <xdr:rowOff>34049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485</xdr:rowOff>
    </xdr:from>
    <xdr:to>
      <xdr:col>85</xdr:col>
      <xdr:colOff>177800</xdr:colOff>
      <xdr:row>56</xdr:row>
      <xdr:rowOff>102085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150362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6665</xdr:rowOff>
    </xdr:from>
    <xdr:to>
      <xdr:col>81</xdr:col>
      <xdr:colOff>101600</xdr:colOff>
      <xdr:row>56</xdr:row>
      <xdr:rowOff>108265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99392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92901</xdr:rowOff>
    </xdr:from>
    <xdr:to>
      <xdr:col>76</xdr:col>
      <xdr:colOff>165100</xdr:colOff>
      <xdr:row>57</xdr:row>
      <xdr:rowOff>23051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154699</xdr:rowOff>
    </xdr:from>
    <xdr:to>
      <xdr:col>72</xdr:col>
      <xdr:colOff>38100</xdr:colOff>
      <xdr:row>56</xdr:row>
      <xdr:rowOff>84849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101376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129088</xdr:rowOff>
    </xdr:from>
    <xdr:to>
      <xdr:col>67</xdr:col>
      <xdr:colOff>101600</xdr:colOff>
      <xdr:row>56</xdr:row>
      <xdr:rowOff>59238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75765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70714</xdr:rowOff>
    </xdr:from>
    <xdr:to>
      <xdr:col>85</xdr:col>
      <xdr:colOff>127000</xdr:colOff>
      <xdr:row>78</xdr:row>
      <xdr:rowOff>158420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43814"/>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xdr:rowOff>
    </xdr:from>
    <xdr:to>
      <xdr:col>81</xdr:col>
      <xdr:colOff>50800</xdr:colOff>
      <xdr:row>78</xdr:row>
      <xdr:rowOff>70714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213842"/>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12192</xdr:rowOff>
    </xdr:from>
    <xdr:to>
      <xdr:col>76</xdr:col>
      <xdr:colOff>114300</xdr:colOff>
      <xdr:row>78</xdr:row>
      <xdr:rowOff>113588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13842"/>
          <a:ext cx="8890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113588</xdr:rowOff>
    </xdr:from>
    <xdr:to>
      <xdr:col>71</xdr:col>
      <xdr:colOff>177800</xdr:colOff>
      <xdr:row>79</xdr:row>
      <xdr:rowOff>19341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6688"/>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107620</xdr:rowOff>
    </xdr:from>
    <xdr:to>
      <xdr:col>85</xdr:col>
      <xdr:colOff>177800</xdr:colOff>
      <xdr:row>79</xdr:row>
      <xdr:rowOff>37770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19914</xdr:rowOff>
    </xdr:from>
    <xdr:to>
      <xdr:col>81</xdr:col>
      <xdr:colOff>101600</xdr:colOff>
      <xdr:row>78</xdr:row>
      <xdr:rowOff>121514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138041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132842</xdr:rowOff>
    </xdr:from>
    <xdr:to>
      <xdr:col>76</xdr:col>
      <xdr:colOff>165100</xdr:colOff>
      <xdr:row>77</xdr:row>
      <xdr:rowOff>62992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79519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9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62788</xdr:rowOff>
    </xdr:from>
    <xdr:to>
      <xdr:col>72</xdr:col>
      <xdr:colOff>38100</xdr:colOff>
      <xdr:row>78</xdr:row>
      <xdr:rowOff>164388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139991</xdr:rowOff>
    </xdr:from>
    <xdr:to>
      <xdr:col>67</xdr:col>
      <xdr:colOff>101600</xdr:colOff>
      <xdr:row>79</xdr:row>
      <xdr:rowOff>70141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61268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126154</xdr:rowOff>
    </xdr:from>
    <xdr:to>
      <xdr:col>85</xdr:col>
      <xdr:colOff>127000</xdr:colOff>
      <xdr:row>97</xdr:row>
      <xdr:rowOff>163178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6804"/>
          <a:ext cx="8382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126154</xdr:rowOff>
    </xdr:from>
    <xdr:to>
      <xdr:col>81</xdr:col>
      <xdr:colOff>50800</xdr:colOff>
      <xdr:row>97</xdr:row>
      <xdr:rowOff>157851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6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140579</xdr:rowOff>
    </xdr:from>
    <xdr:to>
      <xdr:col>76</xdr:col>
      <xdr:colOff>114300</xdr:colOff>
      <xdr:row>97</xdr:row>
      <xdr:rowOff>157851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122594</xdr:rowOff>
    </xdr:from>
    <xdr:to>
      <xdr:col>71</xdr:col>
      <xdr:colOff>177800</xdr:colOff>
      <xdr:row>97</xdr:row>
      <xdr:rowOff>140579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3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112378</xdr:rowOff>
    </xdr:from>
    <xdr:to>
      <xdr:col>85</xdr:col>
      <xdr:colOff>177800</xdr:colOff>
      <xdr:row>98</xdr:row>
      <xdr:rowOff>42528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135255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75354</xdr:rowOff>
    </xdr:from>
    <xdr:to>
      <xdr:col>81</xdr:col>
      <xdr:colOff>101600</xdr:colOff>
      <xdr:row>98</xdr:row>
      <xdr:rowOff>5504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107051</xdr:rowOff>
    </xdr:from>
    <xdr:to>
      <xdr:col>76</xdr:col>
      <xdr:colOff>165100</xdr:colOff>
      <xdr:row>98</xdr:row>
      <xdr:rowOff>37201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53728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89779</xdr:rowOff>
    </xdr:from>
    <xdr:to>
      <xdr:col>72</xdr:col>
      <xdr:colOff>38100</xdr:colOff>
      <xdr:row>98</xdr:row>
      <xdr:rowOff>19929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36456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71794</xdr:rowOff>
    </xdr:from>
    <xdr:to>
      <xdr:col>67</xdr:col>
      <xdr:colOff>101600</xdr:colOff>
      <xdr:row>98</xdr:row>
      <xdr:rowOff>1944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18471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3,778,927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千円増加しており、歳出総額における住民一人当たりの値は、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618,613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758,807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円と年々増加している。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民生費、衛生費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、公債費である。消防費は広域消防組合への負担金が大きく</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位という高さである。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菟田野こども園建設事業や菟田野人権交流センター改修事業などの普通建設事業があったため対前年度比で増加した。衛生費は病院事業会計への繰出や宇陀クリーンセンター設備更新事業の増により増加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は前年度と比較すると減少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依然として類似団体平均を上回っているがその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は縮まった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今後も老朽化した各施設改修や維持管理費等の増が見込まれるので、行政改革を含め事業の取捨選択を行い、各目的への経費配分を適正に行っていく。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合併直後は、歳入不足により基金繰入等で不足額を補</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、実質単年度収支がマイナスとなっていた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、行財政改革の取組により歳入確保や歳出執行管理に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努めてきたが、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年ぶりに基金の取り崩しを行った。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百万円の積み立てとなったため、財政調整基金残高は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年連続で減少となった。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今後も財政調整基金からの繰入が見込まれるが、行政改革大綱に基づいた行財政改革に取り組む。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赤字となっている事業会計は、住宅新築資金等貸付事業特別会計である。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また、保養センター事業特別会計については、市直営で実施している観光事業で、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年度から運営全般を指定管理者に委託して事業を実施するとともに、それまで勤務していた職員を普通会計に引き上げて事業を行い、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年度までに赤字を解消する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保養センター事業特別会計経営健全化計画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を策定した。計画に沿って赤字解消を進めてきた結果、計画では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年度での赤字解消を目指していたが、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年前倒しで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元年度に目標を達成した。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土地取得事業特別会計は令和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市全体として特別会計の安定運営に向けて推進するよう努める。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22326791</v>
      </c>
      <c r="BO4" s="464"/>
      <c r="BP4" s="464"/>
      <c r="BQ4" s="464"/>
      <c r="BR4" s="464"/>
      <c r="BS4" s="464"/>
      <c r="BT4" s="464"/>
      <c r="BU4" s="465"/>
      <c r="BV4" s="463">
        <v>18601090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1.6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22174609</v>
      </c>
      <c r="BO5" s="469"/>
      <c r="BP5" s="469"/>
      <c r="BQ5" s="469"/>
      <c r="BR5" s="469"/>
      <c r="BS5" s="469"/>
      <c r="BT5" s="469"/>
      <c r="BU5" s="470"/>
      <c r="BV5" s="468">
        <v>18395682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v>
      </c>
      <c r="CU5" s="439"/>
      <c r="CV5" s="439"/>
      <c r="CW5" s="439"/>
      <c r="CX5" s="439"/>
      <c r="CY5" s="439"/>
      <c r="CZ5" s="439"/>
      <c r="DA5" s="440"/>
      <c r="DB5" s="438">
        <v>103.1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152182</v>
      </c>
      <c r="BO6" s="469"/>
      <c r="BP6" s="469"/>
      <c r="BQ6" s="469"/>
      <c r="BR6" s="469"/>
      <c r="BS6" s="469"/>
      <c r="BT6" s="469"/>
      <c r="BU6" s="470"/>
      <c r="BV6" s="468">
        <v>205408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100.2</v>
      </c>
      <c r="CU6" s="622"/>
      <c r="CV6" s="622"/>
      <c r="CW6" s="622"/>
      <c r="CX6" s="622"/>
      <c r="CY6" s="622"/>
      <c r="CZ6" s="622"/>
      <c r="DA6" s="623"/>
      <c r="DB6" s="621">
        <v>106.6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21699</v>
      </c>
      <c r="BO7" s="469"/>
      <c r="BP7" s="469"/>
      <c r="BQ7" s="469"/>
      <c r="BR7" s="469"/>
      <c r="BS7" s="469"/>
      <c r="BT7" s="469"/>
      <c r="BU7" s="470"/>
      <c r="BV7" s="468">
        <v>26034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11148753</v>
      </c>
      <c r="CU7" s="469"/>
      <c r="CV7" s="469"/>
      <c r="CW7" s="469"/>
      <c r="CX7" s="469"/>
      <c r="CY7" s="469"/>
      <c r="CZ7" s="469"/>
      <c r="DA7" s="470"/>
      <c r="DB7" s="468">
        <v>10934961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130483</v>
      </c>
      <c r="BO8" s="469"/>
      <c r="BP8" s="469"/>
      <c r="BQ8" s="469"/>
      <c r="BR8" s="469"/>
      <c r="BS8" s="469"/>
      <c r="BT8" s="469"/>
      <c r="BU8" s="470"/>
      <c r="BV8" s="468">
        <v>179374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28121</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-48891</v>
      </c>
      <c r="BO9" s="469"/>
      <c r="BP9" s="469"/>
      <c r="BQ9" s="469"/>
      <c r="BR9" s="469"/>
      <c r="BS9" s="469"/>
      <c r="BT9" s="469"/>
      <c r="BU9" s="470"/>
      <c r="BV9" s="468">
        <v>-56003</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18.100000000000001</v>
      </c>
      <c r="CU9" s="439"/>
      <c r="CV9" s="439"/>
      <c r="CW9" s="439"/>
      <c r="CX9" s="439"/>
      <c r="CY9" s="439"/>
      <c r="CZ9" s="439"/>
      <c r="DA9" s="440"/>
      <c r="DB9" s="438">
        <v>21.3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31105</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230215</v>
      </c>
      <c r="BO10" s="469"/>
      <c r="BP10" s="469"/>
      <c r="BQ10" s="469"/>
      <c r="BR10" s="469"/>
      <c r="BS10" s="469"/>
      <c r="BT10" s="469"/>
      <c r="BU10" s="470"/>
      <c r="BV10" s="468">
        <v>270515</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29223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117</v>
      </c>
      <c r="AV12" s="526"/>
      <c r="AW12" s="526"/>
      <c r="AX12" s="526"/>
      <c r="AY12" s="448" t="s">
        <v>137</v>
      </c>
      <c r="AZ12" s="449"/>
      <c r="BA12" s="449"/>
      <c r="BB12" s="449"/>
      <c r="BC12" s="449"/>
      <c r="BD12" s="449"/>
      <c r="BE12" s="449"/>
      <c r="BF12" s="449"/>
      <c r="BG12" s="449"/>
      <c r="BH12" s="449"/>
      <c r="BI12" s="449"/>
      <c r="BJ12" s="449"/>
      <c r="BK12" s="449"/>
      <c r="BL12" s="449"/>
      <c r="BM12" s="450"/>
      <c r="BN12" s="468">
        <v>330000</v>
      </c>
      <c r="BO12" s="469"/>
      <c r="BP12" s="469"/>
      <c r="BQ12" s="469"/>
      <c r="BR12" s="469"/>
      <c r="BS12" s="469"/>
      <c r="BT12" s="469"/>
      <c r="BU12" s="470"/>
      <c r="BV12" s="468">
        <v>450000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28920</v>
      </c>
      <c r="S13" s="572"/>
      <c r="T13" s="572"/>
      <c r="U13" s="572"/>
      <c r="V13" s="573"/>
      <c r="W13" s="559" t="s">
        <v>140</v>
      </c>
      <c r="X13" s="481"/>
      <c r="Y13" s="481"/>
      <c r="Z13" s="481"/>
      <c r="AA13" s="481"/>
      <c r="AB13" s="482"/>
      <c r="AC13" s="444">
        <v>1204</v>
      </c>
      <c r="AD13" s="445"/>
      <c r="AE13" s="445"/>
      <c r="AF13" s="445"/>
      <c r="AG13" s="446"/>
      <c r="AH13" s="444">
        <v>1086</v>
      </c>
      <c r="AI13" s="445"/>
      <c r="AJ13" s="445"/>
      <c r="AK13" s="445"/>
      <c r="AL13" s="447"/>
      <c r="AM13" s="537" t="s">
        <v>141</v>
      </c>
      <c r="AN13" s="442"/>
      <c r="AO13" s="442"/>
      <c r="AP13" s="442"/>
      <c r="AQ13" s="442"/>
      <c r="AR13" s="442"/>
      <c r="AS13" s="442"/>
      <c r="AT13" s="443"/>
      <c r="AU13" s="525" t="s">
        <v>122</v>
      </c>
      <c r="AV13" s="526"/>
      <c r="AW13" s="526"/>
      <c r="AX13" s="526"/>
      <c r="AY13" s="448" t="s">
        <v>142</v>
      </c>
      <c r="AZ13" s="449"/>
      <c r="BA13" s="449"/>
      <c r="BB13" s="449"/>
      <c r="BC13" s="449"/>
      <c r="BD13" s="449"/>
      <c r="BE13" s="449"/>
      <c r="BF13" s="449"/>
      <c r="BG13" s="449"/>
      <c r="BH13" s="449"/>
      <c r="BI13" s="449"/>
      <c r="BJ13" s="449"/>
      <c r="BK13" s="449"/>
      <c r="BL13" s="449"/>
      <c r="BM13" s="450"/>
      <c r="BN13" s="468">
        <v>-148676</v>
      </c>
      <c r="BO13" s="469"/>
      <c r="BP13" s="469"/>
      <c r="BQ13" s="469"/>
      <c r="BR13" s="469"/>
      <c r="BS13" s="469"/>
      <c r="BT13" s="469"/>
      <c r="BU13" s="470"/>
      <c r="BV13" s="468">
        <v>-235488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13.4</v>
      </c>
      <c r="CU13" s="439"/>
      <c r="CV13" s="439"/>
      <c r="CW13" s="439"/>
      <c r="CX13" s="439"/>
      <c r="CY13" s="439"/>
      <c r="CZ13" s="439"/>
      <c r="DA13" s="440"/>
      <c r="DB13" s="438">
        <v>14.4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29737</v>
      </c>
      <c r="S14" s="572"/>
      <c r="T14" s="572"/>
      <c r="U14" s="572"/>
      <c r="V14" s="573"/>
      <c r="W14" s="574"/>
      <c r="X14" s="484"/>
      <c r="Y14" s="484"/>
      <c r="Z14" s="484"/>
      <c r="AA14" s="484"/>
      <c r="AB14" s="485"/>
      <c r="AC14" s="564">
        <v>8.9</v>
      </c>
      <c r="AD14" s="565"/>
      <c r="AE14" s="565"/>
      <c r="AF14" s="565"/>
      <c r="AG14" s="566"/>
      <c r="AH14" s="564">
        <v>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108.6</v>
      </c>
      <c r="CU14" s="576"/>
      <c r="CV14" s="576"/>
      <c r="CW14" s="576"/>
      <c r="CX14" s="576"/>
      <c r="CY14" s="576"/>
      <c r="CZ14" s="576"/>
      <c r="DA14" s="577"/>
      <c r="DB14" s="575">
        <v>124.7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29533</v>
      </c>
      <c r="S15" s="572"/>
      <c r="T15" s="572"/>
      <c r="U15" s="572"/>
      <c r="V15" s="573"/>
      <c r="W15" s="559" t="s">
        <v>147</v>
      </c>
      <c r="X15" s="481"/>
      <c r="Y15" s="481"/>
      <c r="Z15" s="481"/>
      <c r="AA15" s="481"/>
      <c r="AB15" s="482"/>
      <c r="AC15" s="444">
        <v>3057</v>
      </c>
      <c r="AD15" s="445"/>
      <c r="AE15" s="445"/>
      <c r="AF15" s="445"/>
      <c r="AG15" s="446"/>
      <c r="AH15" s="444">
        <v>3376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2877620</v>
      </c>
      <c r="BO15" s="464"/>
      <c r="BP15" s="464"/>
      <c r="BQ15" s="464"/>
      <c r="BR15" s="464"/>
      <c r="BS15" s="464"/>
      <c r="BT15" s="464"/>
      <c r="BU15" s="465"/>
      <c r="BV15" s="463">
        <v>2748964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22.7</v>
      </c>
      <c r="AD16" s="565"/>
      <c r="AE16" s="565"/>
      <c r="AF16" s="565"/>
      <c r="AG16" s="566"/>
      <c r="AH16" s="564">
        <v>23.5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10006903</v>
      </c>
      <c r="BO16" s="469"/>
      <c r="BP16" s="469"/>
      <c r="BQ16" s="469"/>
      <c r="BR16" s="469"/>
      <c r="BS16" s="469"/>
      <c r="BT16" s="469"/>
      <c r="BU16" s="470"/>
      <c r="BV16" s="468">
        <v>9582311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9230</v>
      </c>
      <c r="AD17" s="445"/>
      <c r="AE17" s="445"/>
      <c r="AF17" s="445"/>
      <c r="AG17" s="446"/>
      <c r="AH17" s="444">
        <v>9923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3573040</v>
      </c>
      <c r="BO17" s="469"/>
      <c r="BP17" s="469"/>
      <c r="BQ17" s="469"/>
      <c r="BR17" s="469"/>
      <c r="BS17" s="469"/>
      <c r="BT17" s="469"/>
      <c r="BU17" s="470"/>
      <c r="BV17" s="468">
        <v>3448232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247.5</v>
      </c>
      <c r="M18" s="533"/>
      <c r="N18" s="533"/>
      <c r="O18" s="533"/>
      <c r="P18" s="533"/>
      <c r="Q18" s="533"/>
      <c r="R18" s="534"/>
      <c r="S18" s="534"/>
      <c r="T18" s="534"/>
      <c r="U18" s="534"/>
      <c r="V18" s="535"/>
      <c r="W18" s="549"/>
      <c r="X18" s="550"/>
      <c r="Y18" s="550"/>
      <c r="Z18" s="550"/>
      <c r="AA18" s="550"/>
      <c r="AB18" s="560"/>
      <c r="AC18" s="432">
        <v>68.400000000000006</v>
      </c>
      <c r="AD18" s="433"/>
      <c r="AE18" s="433"/>
      <c r="AF18" s="433"/>
      <c r="AG18" s="536"/>
      <c r="AH18" s="432">
        <v>69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10833125</v>
      </c>
      <c r="BO18" s="469"/>
      <c r="BP18" s="469"/>
      <c r="BQ18" s="469"/>
      <c r="BR18" s="469"/>
      <c r="BS18" s="469"/>
      <c r="BT18" s="469"/>
      <c r="BU18" s="470"/>
      <c r="BV18" s="468">
        <v>11341526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13532384</v>
      </c>
      <c r="BO19" s="469"/>
      <c r="BP19" s="469"/>
      <c r="BQ19" s="469"/>
      <c r="BR19" s="469"/>
      <c r="BS19" s="469"/>
      <c r="BT19" s="469"/>
      <c r="BU19" s="470"/>
      <c r="BV19" s="468">
        <v>13280682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10852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24316347</v>
      </c>
      <c r="BO23" s="469"/>
      <c r="BP23" s="469"/>
      <c r="BQ23" s="469"/>
      <c r="BR23" s="469"/>
      <c r="BS23" s="469"/>
      <c r="BT23" s="469"/>
      <c r="BU23" s="470"/>
      <c r="BV23" s="468">
        <v>24516340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6970</v>
      </c>
      <c r="R24" s="445"/>
      <c r="S24" s="445"/>
      <c r="T24" s="445"/>
      <c r="U24" s="445"/>
      <c r="V24" s="446"/>
      <c r="W24" s="510"/>
      <c r="X24" s="501"/>
      <c r="Y24" s="502"/>
      <c r="Z24" s="441" t="s">
        <v>171</v>
      </c>
      <c r="AA24" s="442"/>
      <c r="AB24" s="442"/>
      <c r="AC24" s="442"/>
      <c r="AD24" s="442"/>
      <c r="AE24" s="442"/>
      <c r="AF24" s="442"/>
      <c r="AG24" s="443"/>
      <c r="AH24" s="444">
        <v>335</v>
      </c>
      <c r="AI24" s="445"/>
      <c r="AJ24" s="445"/>
      <c r="AK24" s="445"/>
      <c r="AL24" s="446"/>
      <c r="AM24" s="444">
        <v>1108515</v>
      </c>
      <c r="AN24" s="445"/>
      <c r="AO24" s="445"/>
      <c r="AP24" s="445"/>
      <c r="AQ24" s="445"/>
      <c r="AR24" s="446"/>
      <c r="AS24" s="444">
        <v>3309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15812537</v>
      </c>
      <c r="BO24" s="469"/>
      <c r="BP24" s="469"/>
      <c r="BQ24" s="469"/>
      <c r="BR24" s="469"/>
      <c r="BS24" s="469"/>
      <c r="BT24" s="469"/>
      <c r="BU24" s="470"/>
      <c r="BV24" s="468">
        <v>15232930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6120</v>
      </c>
      <c r="R25" s="445"/>
      <c r="S25" s="445"/>
      <c r="T25" s="445"/>
      <c r="U25" s="445"/>
      <c r="V25" s="446"/>
      <c r="W25" s="510"/>
      <c r="X25" s="501"/>
      <c r="Y25" s="502"/>
      <c r="Z25" s="441" t="s">
        <v>174</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627643</v>
      </c>
      <c r="BO25" s="464"/>
      <c r="BP25" s="464"/>
      <c r="BQ25" s="464"/>
      <c r="BR25" s="464"/>
      <c r="BS25" s="464"/>
      <c r="BT25" s="464"/>
      <c r="BU25" s="465"/>
      <c r="BV25" s="463">
        <v>1180832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5130</v>
      </c>
      <c r="R26" s="445"/>
      <c r="S26" s="445"/>
      <c r="T26" s="445"/>
      <c r="U26" s="445"/>
      <c r="V26" s="446"/>
      <c r="W26" s="510"/>
      <c r="X26" s="501"/>
      <c r="Y26" s="502"/>
      <c r="Z26" s="441" t="s">
        <v>177</v>
      </c>
      <c r="AA26" s="523"/>
      <c r="AB26" s="523"/>
      <c r="AC26" s="523"/>
      <c r="AD26" s="523"/>
      <c r="AE26" s="523"/>
      <c r="AF26" s="523"/>
      <c r="AG26" s="524"/>
      <c r="AH26" s="444">
        <v>28</v>
      </c>
      <c r="AI26" s="445"/>
      <c r="AJ26" s="445"/>
      <c r="AK26" s="445"/>
      <c r="AL26" s="446"/>
      <c r="AM26" s="444">
        <v>80696</v>
      </c>
      <c r="AN26" s="445"/>
      <c r="AO26" s="445"/>
      <c r="AP26" s="445"/>
      <c r="AQ26" s="445"/>
      <c r="AR26" s="446"/>
      <c r="AS26" s="444">
        <v>2882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4300</v>
      </c>
      <c r="R27" s="445"/>
      <c r="S27" s="445"/>
      <c r="T27" s="445"/>
      <c r="U27" s="445"/>
      <c r="V27" s="446"/>
      <c r="W27" s="510"/>
      <c r="X27" s="501"/>
      <c r="Y27" s="502"/>
      <c r="Z27" s="441" t="s">
        <v>181</v>
      </c>
      <c r="AA27" s="442"/>
      <c r="AB27" s="442"/>
      <c r="AC27" s="442"/>
      <c r="AD27" s="442"/>
      <c r="AE27" s="442"/>
      <c r="AF27" s="442"/>
      <c r="AG27" s="443"/>
      <c r="AH27" s="444">
        <v>13</v>
      </c>
      <c r="AI27" s="445"/>
      <c r="AJ27" s="445"/>
      <c r="AK27" s="445"/>
      <c r="AL27" s="446"/>
      <c r="AM27" s="444">
        <v>45606</v>
      </c>
      <c r="AN27" s="445"/>
      <c r="AO27" s="445"/>
      <c r="AP27" s="445"/>
      <c r="AQ27" s="445"/>
      <c r="AR27" s="446"/>
      <c r="AS27" s="444">
        <v>3508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131</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3600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1681845</v>
      </c>
      <c r="BO28" s="464"/>
      <c r="BP28" s="464"/>
      <c r="BQ28" s="464"/>
      <c r="BR28" s="464"/>
      <c r="BS28" s="464"/>
      <c r="BT28" s="464"/>
      <c r="BU28" s="465"/>
      <c r="BV28" s="463">
        <v>1781630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3300</v>
      </c>
      <c r="R29" s="445"/>
      <c r="S29" s="445"/>
      <c r="T29" s="445"/>
      <c r="U29" s="445"/>
      <c r="V29" s="446"/>
      <c r="W29" s="511"/>
      <c r="X29" s="512"/>
      <c r="Y29" s="513"/>
      <c r="Z29" s="441" t="s">
        <v>187</v>
      </c>
      <c r="AA29" s="442"/>
      <c r="AB29" s="442"/>
      <c r="AC29" s="442"/>
      <c r="AD29" s="442"/>
      <c r="AE29" s="442"/>
      <c r="AF29" s="442"/>
      <c r="AG29" s="443"/>
      <c r="AH29" s="444">
        <v>348</v>
      </c>
      <c r="AI29" s="445"/>
      <c r="AJ29" s="445"/>
      <c r="AK29" s="445"/>
      <c r="AL29" s="446"/>
      <c r="AM29" s="444">
        <v>1154121</v>
      </c>
      <c r="AN29" s="445"/>
      <c r="AO29" s="445"/>
      <c r="AP29" s="445"/>
      <c r="AQ29" s="445"/>
      <c r="AR29" s="446"/>
      <c r="AS29" s="444">
        <v>3316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111826</v>
      </c>
      <c r="BO29" s="469"/>
      <c r="BP29" s="469"/>
      <c r="BQ29" s="469"/>
      <c r="BR29" s="469"/>
      <c r="BS29" s="469"/>
      <c r="BT29" s="469"/>
      <c r="BU29" s="470"/>
      <c r="BV29" s="468">
        <v>105980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2339263</v>
      </c>
      <c r="BO30" s="472"/>
      <c r="BP30" s="472"/>
      <c r="BQ30" s="472"/>
      <c r="BR30" s="472"/>
      <c r="BS30" s="472"/>
      <c r="BT30" s="472"/>
      <c r="BU30" s="473"/>
      <c r="BV30" s="471">
        <v>2237939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保養センター事業特別会計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宇陀衛生一部事務組合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宇陀市土地開発公社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病院事業特別会計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奈良県市町村総合事務組合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霊苑事業特別会計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IF('各会計、関係団体の財政状況及び健全化判断比率'!B33="","",'各会計、関係団体の財政状況及び健全化判断比率'!B33)</f>
        <v>介護老人保健施設事業特別会計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東宇陀環境衛生組合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土地取得事業特別会計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IF('各会計、関係団体の財政状況及び健全化判断比率'!B34="","",'各会計、関係団体の財政状況及び健全化判断比率'!B34)</f>
        <v>水道事業特別会計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奈良広域水質検査センター組合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12</v>
      </c>
      <c r="AN38" s="427"/>
      <c r="AO38" s="426" t="str">
        <f>IF('各会計、関係団体の財政状況及び健全化判断比率'!B35="","",'各会計、関係団体の財政状況及び健全化判断比率'!B35)</f>
        <v>下水道事業特別会計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桜井宇陀広域連合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奈良県住宅新築資金等貸付回収管理組合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奈良県後期高齢者医療広域連合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奈良県広域消防組合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h022Ob6opq3A6q2kEhAgsZc1TRJHER2jvCrR+T51URXoh0qMyf1ito92kobo61lgzKzgDh/orJPRVKT48X7wA==" saltValue="9YaMDJXs6UIGegY2bcSZ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578</v>
      </c>
      <c r="D34" s="1250"/>
      <c r="E34" s="1251"/>
      <c r="F34" s="32" t="s">
        <v>579</v>
      </c>
      <c r="G34" s="33" t="s">
        <v>580</v>
      </c>
      <c r="H34" s="33" t="s">
        <v>581</v>
      </c>
      <c r="I34" s="33" t="s">
        <v>582</v>
      </c>
      <c r="J34" s="34" t="s">
        <v>583</v>
      </c>
      <c r="K34" s="22"/>
      <c r="L34" s="22"/>
      <c r="M34" s="22"/>
      <c r="N34" s="22"/>
      <c r="O34" s="22"/>
      <c r="P34" s="22"/>
    </row>
    <row r="35" spans="1:16" ht="39" customHeight="1" x14ac:dyDescent="0.15">
      <c r="A35" s="22"/>
      <c r="B35" s="35"/>
      <c r="C35" s="1244" t="s">
        <v>584</v>
      </c>
      <c r="D35" s="1245"/>
      <c r="E35" s="1246"/>
      <c r="F35" s="36">
        <v>8.39</v>
      </c>
      <c r="G35" s="37">
        <v>9.24</v>
      </c>
      <c r="H35" s="37">
        <v>9.74</v>
      </c>
      <c r="I35" s="37">
        <v>9.75</v>
      </c>
      <c r="J35" s="38">
        <v>9.23</v>
      </c>
      <c r="K35" s="22"/>
      <c r="L35" s="22"/>
      <c r="M35" s="22"/>
      <c r="N35" s="22"/>
      <c r="O35" s="22"/>
      <c r="P35" s="22"/>
    </row>
    <row r="36" spans="1:16" ht="39" customHeight="1" x14ac:dyDescent="0.15">
      <c r="A36" s="22"/>
      <c r="B36" s="35"/>
      <c r="C36" s="1244" t="s">
        <v>585</v>
      </c>
      <c r="D36" s="1245"/>
      <c r="E36" s="1246"/>
      <c r="F36" s="36">
        <v>6.53</v>
      </c>
      <c r="G36" s="37">
        <v>5.55</v>
      </c>
      <c r="H36" s="37">
        <v>3.96</v>
      </c>
      <c r="I36" s="37">
        <v>3.45</v>
      </c>
      <c r="J36" s="38">
        <v>4.7699999999999996</v>
      </c>
      <c r="K36" s="22"/>
      <c r="L36" s="22"/>
      <c r="M36" s="22"/>
      <c r="N36" s="22"/>
      <c r="O36" s="22"/>
      <c r="P36" s="22"/>
    </row>
    <row r="37" spans="1:16" ht="39" customHeight="1" x14ac:dyDescent="0.15">
      <c r="A37" s="22"/>
      <c r="B37" s="35"/>
      <c r="C37" s="1244" t="s">
        <v>586</v>
      </c>
      <c r="D37" s="1245"/>
      <c r="E37" s="1246"/>
      <c r="F37" s="36">
        <v>5.82</v>
      </c>
      <c r="G37" s="37">
        <v>5.95</v>
      </c>
      <c r="H37" s="37">
        <v>4.78</v>
      </c>
      <c r="I37" s="37">
        <v>4.18</v>
      </c>
      <c r="J37" s="38">
        <v>3.59</v>
      </c>
      <c r="K37" s="22"/>
      <c r="L37" s="22"/>
      <c r="M37" s="22"/>
      <c r="N37" s="22"/>
      <c r="O37" s="22"/>
      <c r="P37" s="22"/>
    </row>
    <row r="38" spans="1:16" ht="39" customHeight="1" x14ac:dyDescent="0.15">
      <c r="A38" s="22"/>
      <c r="B38" s="35"/>
      <c r="C38" s="1244" t="s">
        <v>587</v>
      </c>
      <c r="D38" s="1245"/>
      <c r="E38" s="1246"/>
      <c r="F38" s="36">
        <v>3.79</v>
      </c>
      <c r="G38" s="37">
        <v>3.32</v>
      </c>
      <c r="H38" s="37">
        <v>2.78</v>
      </c>
      <c r="I38" s="37">
        <v>2.1800000000000002</v>
      </c>
      <c r="J38" s="38">
        <v>1.68</v>
      </c>
      <c r="K38" s="22"/>
      <c r="L38" s="22"/>
      <c r="M38" s="22"/>
      <c r="N38" s="22"/>
      <c r="O38" s="22"/>
      <c r="P38" s="22"/>
    </row>
    <row r="39" spans="1:16" ht="39" customHeight="1" x14ac:dyDescent="0.15">
      <c r="A39" s="22"/>
      <c r="B39" s="35"/>
      <c r="C39" s="1244" t="s">
        <v>588</v>
      </c>
      <c r="D39" s="1245"/>
      <c r="E39" s="1246"/>
      <c r="F39" s="36">
        <v>1.04</v>
      </c>
      <c r="G39" s="37">
        <v>0.79</v>
      </c>
      <c r="H39" s="37">
        <v>0.82</v>
      </c>
      <c r="I39" s="37">
        <v>1.01</v>
      </c>
      <c r="J39" s="38">
        <v>0.9</v>
      </c>
      <c r="K39" s="22"/>
      <c r="L39" s="22"/>
      <c r="M39" s="22"/>
      <c r="N39" s="22"/>
      <c r="O39" s="22"/>
      <c r="P39" s="22"/>
    </row>
    <row r="40" spans="1:16" ht="39" customHeight="1" x14ac:dyDescent="0.15">
      <c r="A40" s="22"/>
      <c r="B40" s="35"/>
      <c r="C40" s="1244" t="s">
        <v>589</v>
      </c>
      <c r="D40" s="1245"/>
      <c r="E40" s="1246"/>
      <c r="F40" s="36">
        <v>0.04</v>
      </c>
      <c r="G40" s="37">
        <v>0.05</v>
      </c>
      <c r="H40" s="37">
        <v>0.06</v>
      </c>
      <c r="I40" s="37">
        <v>0.06</v>
      </c>
      <c r="J40" s="38">
        <v>0.41</v>
      </c>
      <c r="K40" s="22"/>
      <c r="L40" s="22"/>
      <c r="M40" s="22"/>
      <c r="N40" s="22"/>
      <c r="O40" s="22"/>
      <c r="P40" s="22"/>
    </row>
    <row r="41" spans="1:16" ht="39" customHeight="1" x14ac:dyDescent="0.15">
      <c r="A41" s="22"/>
      <c r="B41" s="35"/>
      <c r="C41" s="1244" t="s">
        <v>590</v>
      </c>
      <c r="D41" s="1245"/>
      <c r="E41" s="1246"/>
      <c r="F41" s="36">
        <v>2.4900000000000002</v>
      </c>
      <c r="G41" s="37">
        <v>1.35</v>
      </c>
      <c r="H41" s="37">
        <v>0.96</v>
      </c>
      <c r="I41" s="37">
        <v>0.91</v>
      </c>
      <c r="J41" s="38">
        <v>0.25</v>
      </c>
      <c r="K41" s="22"/>
      <c r="L41" s="22"/>
      <c r="M41" s="22"/>
      <c r="N41" s="22"/>
      <c r="O41" s="22"/>
      <c r="P41" s="22"/>
    </row>
    <row r="42" spans="1:16" ht="39" customHeight="1" x14ac:dyDescent="0.15">
      <c r="A42" s="22"/>
      <c r="B42" s="39"/>
      <c r="C42" s="1244" t="s">
        <v>591</v>
      </c>
      <c r="D42" s="1245"/>
      <c r="E42" s="1246"/>
      <c r="F42" s="36" t="s">
        <v>592</v>
      </c>
      <c r="G42" s="37" t="s">
        <v>593</v>
      </c>
      <c r="H42" s="37" t="s">
        <v>594</v>
      </c>
      <c r="I42" s="37" t="s">
        <v>527</v>
      </c>
      <c r="J42" s="38" t="s">
        <v>527</v>
      </c>
      <c r="K42" s="22"/>
      <c r="L42" s="22"/>
      <c r="M42" s="22"/>
      <c r="N42" s="22"/>
      <c r="O42" s="22"/>
      <c r="P42" s="22"/>
    </row>
    <row r="43" spans="1:16" ht="39" customHeight="1" thickBot="1" x14ac:dyDescent="0.2">
      <c r="A43" s="22"/>
      <c r="B43" s="40"/>
      <c r="C43" s="1247" t="s">
        <v>595</v>
      </c>
      <c r="D43" s="1248"/>
      <c r="E43" s="1249"/>
      <c r="F43" s="41">
        <v>0.34</v>
      </c>
      <c r="G43" s="42">
        <v>0.02</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YFWKZgxqAijKZipWi56IXq0358l5OWoMO4wBqY0chxpjiD7KwoXlfY8TWApFRbqkKm2kAP/JDkYBInkJxw==" saltValue="kTaLM6Vv/ZgJ6Zjgyaz6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3094</v>
      </c>
      <c r="L45" s="60">
        <v>2874</v>
      </c>
      <c r="M45" s="60">
        <v>2646</v>
      </c>
      <c r="N45" s="60">
        <v>2874</v>
      </c>
      <c r="O45" s="61">
        <v>2493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v>1</v>
      </c>
      <c r="L47" s="64">
        <v>1</v>
      </c>
      <c r="M47" s="64">
        <v>1</v>
      </c>
      <c r="N47" s="64">
        <v>1</v>
      </c>
      <c r="O47" s="65">
        <v>1</v>
      </c>
      <c r="P47" s="48"/>
      <c r="Q47" s="48"/>
      <c r="R47" s="48"/>
      <c r="S47" s="48"/>
      <c r="T47" s="48"/>
      <c r="U47" s="48"/>
    </row>
    <row r="48" spans="1:21" ht="30.75" customHeight="1" x14ac:dyDescent="0.15">
      <c r="A48" s="48"/>
      <c r="B48" s="1272"/>
      <c r="C48" s="1273"/>
      <c r="D48" s="62"/>
      <c r="E48" s="1254" t="s">
        <v>15</v>
      </c>
      <c r="F48" s="1254"/>
      <c r="G48" s="1254"/>
      <c r="H48" s="1254"/>
      <c r="I48" s="1254"/>
      <c r="J48" s="1255"/>
      <c r="K48" s="63">
        <v>627</v>
      </c>
      <c r="L48" s="64">
        <v>574</v>
      </c>
      <c r="M48" s="64">
        <v>583</v>
      </c>
      <c r="N48" s="64">
        <v>562</v>
      </c>
      <c r="O48" s="65">
        <v>497</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v>
      </c>
      <c r="L50" s="64">
        <v>48</v>
      </c>
      <c r="M50" s="64">
        <v>67</v>
      </c>
      <c r="N50" s="64">
        <v>70</v>
      </c>
      <c r="O50" s="65">
        <v>74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2357</v>
      </c>
      <c r="L52" s="64">
        <v>2215</v>
      </c>
      <c r="M52" s="64">
        <v>2091</v>
      </c>
      <c r="N52" s="64">
        <v>2103</v>
      </c>
      <c r="O52" s="65">
        <v>2050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1395</v>
      </c>
      <c r="L53" s="69">
        <v>1282</v>
      </c>
      <c r="M53" s="69">
        <v>1206</v>
      </c>
      <c r="N53" s="69">
        <v>1404</v>
      </c>
      <c r="O53" s="70">
        <v>1015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0" t="s">
        <v>25</v>
      </c>
      <c r="C57" s="1261"/>
      <c r="D57" s="1264" t="s">
        <v>26</v>
      </c>
      <c r="E57" s="1265"/>
      <c r="F57" s="1265"/>
      <c r="G57" s="1265"/>
      <c r="H57" s="1265"/>
      <c r="I57" s="1265"/>
      <c r="J57" s="1266"/>
      <c r="K57" s="83">
        <v>328</v>
      </c>
      <c r="L57" s="84">
        <v>328</v>
      </c>
      <c r="M57" s="84">
        <v>328</v>
      </c>
      <c r="N57" s="84">
        <v>373</v>
      </c>
      <c r="O57" s="85">
        <v>106</v>
      </c>
    </row>
    <row r="58" spans="1:21" ht="31.5" customHeight="1" thickBot="1" x14ac:dyDescent="0.2">
      <c r="B58" s="1262"/>
      <c r="C58" s="1263"/>
      <c r="D58" s="1267" t="s">
        <v>27</v>
      </c>
      <c r="E58" s="1268"/>
      <c r="F58" s="1268"/>
      <c r="G58" s="1268"/>
      <c r="H58" s="1268"/>
      <c r="I58" s="1268"/>
      <c r="J58" s="1269"/>
      <c r="K58" s="86">
        <v>6</v>
      </c>
      <c r="L58" s="87">
        <v>7</v>
      </c>
      <c r="M58" s="87">
        <v>8</v>
      </c>
      <c r="N58" s="87">
        <v>8</v>
      </c>
      <c r="O58" s="88">
        <v>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TAwMYpNGNu95C1A71WipChB1zbMkrzawJ2dmanZUF0XzVT3ZK90pFVTl0HLxjntsvn7CabQGP8GbHdgaGILQ==" saltValue="2tNrHFQ+JS+hOS1/FM4j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26137</v>
      </c>
      <c r="J41" s="104">
        <v>25693</v>
      </c>
      <c r="K41" s="104">
        <v>25206</v>
      </c>
      <c r="L41" s="104">
        <v>24516</v>
      </c>
      <c r="M41" s="105">
        <v>24316</v>
      </c>
    </row>
    <row r="42" spans="2:13" ht="27.75" customHeight="1" x14ac:dyDescent="0.15">
      <c r="B42" s="1280"/>
      <c r="C42" s="1281"/>
      <c r="D42" s="106"/>
      <c r="E42" s="1284" t="s">
        <v>32</v>
      </c>
      <c r="F42" s="1284"/>
      <c r="G42" s="1284"/>
      <c r="H42" s="1285"/>
      <c r="I42" s="107" t="s">
        <v>527</v>
      </c>
      <c r="J42" s="108" t="s">
        <v>527</v>
      </c>
      <c r="K42" s="108" t="s">
        <v>527</v>
      </c>
      <c r="L42" s="108" t="s">
        <v>527</v>
      </c>
      <c r="M42" s="109" t="s">
        <v>527</v>
      </c>
    </row>
    <row r="43" spans="2:13" ht="27.75" customHeight="1" x14ac:dyDescent="0.15">
      <c r="B43" s="1280"/>
      <c r="C43" s="1281"/>
      <c r="D43" s="106"/>
      <c r="E43" s="1284" t="s">
        <v>33</v>
      </c>
      <c r="F43" s="1284"/>
      <c r="G43" s="1284"/>
      <c r="H43" s="1285"/>
      <c r="I43" s="107">
        <v>7695</v>
      </c>
      <c r="J43" s="108">
        <v>5727</v>
      </c>
      <c r="K43" s="108">
        <v>6318</v>
      </c>
      <c r="L43" s="108">
        <v>6621</v>
      </c>
      <c r="M43" s="109">
        <v>5546</v>
      </c>
    </row>
    <row r="44" spans="2:13" ht="27.75" customHeight="1" x14ac:dyDescent="0.15">
      <c r="B44" s="1280"/>
      <c r="C44" s="1281"/>
      <c r="D44" s="106"/>
      <c r="E44" s="1284" t="s">
        <v>34</v>
      </c>
      <c r="F44" s="1284"/>
      <c r="G44" s="1284"/>
      <c r="H44" s="1285"/>
      <c r="I44" s="107">
        <v>422</v>
      </c>
      <c r="J44" s="108">
        <v>387</v>
      </c>
      <c r="K44" s="108">
        <v>340</v>
      </c>
      <c r="L44" s="108">
        <v>267</v>
      </c>
      <c r="M44" s="109">
        <v>195</v>
      </c>
    </row>
    <row r="45" spans="2:13" ht="27.75" customHeight="1" x14ac:dyDescent="0.15">
      <c r="B45" s="1280"/>
      <c r="C45" s="1281"/>
      <c r="D45" s="106"/>
      <c r="E45" s="1284" t="s">
        <v>35</v>
      </c>
      <c r="F45" s="1284"/>
      <c r="G45" s="1284"/>
      <c r="H45" s="1285"/>
      <c r="I45" s="107">
        <v>4362</v>
      </c>
      <c r="J45" s="108">
        <v>4254</v>
      </c>
      <c r="K45" s="108">
        <v>4046</v>
      </c>
      <c r="L45" s="108">
        <v>3810</v>
      </c>
      <c r="M45" s="109">
        <v>3595</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3320</v>
      </c>
      <c r="J50" s="108">
        <v>3188</v>
      </c>
      <c r="K50" s="108">
        <v>3366</v>
      </c>
      <c r="L50" s="108">
        <v>3168</v>
      </c>
      <c r="M50" s="109">
        <v>3361</v>
      </c>
    </row>
    <row r="51" spans="2:13" ht="27.75" customHeight="1" x14ac:dyDescent="0.15">
      <c r="B51" s="1280"/>
      <c r="C51" s="1281"/>
      <c r="D51" s="106"/>
      <c r="E51" s="1284" t="s">
        <v>42</v>
      </c>
      <c r="F51" s="1284"/>
      <c r="G51" s="1284"/>
      <c r="H51" s="1285"/>
      <c r="I51" s="107">
        <v>270</v>
      </c>
      <c r="J51" s="108">
        <v>227</v>
      </c>
      <c r="K51" s="108">
        <v>181</v>
      </c>
      <c r="L51" s="108">
        <v>134</v>
      </c>
      <c r="M51" s="109">
        <v>96</v>
      </c>
    </row>
    <row r="52" spans="2:13" ht="27.75" customHeight="1" x14ac:dyDescent="0.15">
      <c r="B52" s="1282"/>
      <c r="C52" s="1283"/>
      <c r="D52" s="106"/>
      <c r="E52" s="1284" t="s">
        <v>43</v>
      </c>
      <c r="F52" s="1284"/>
      <c r="G52" s="1284"/>
      <c r="H52" s="1285"/>
      <c r="I52" s="107">
        <v>22238</v>
      </c>
      <c r="J52" s="108">
        <v>21894</v>
      </c>
      <c r="K52" s="108">
        <v>21320</v>
      </c>
      <c r="L52" s="108">
        <v>20842</v>
      </c>
      <c r="M52" s="109">
        <v>20272</v>
      </c>
    </row>
    <row r="53" spans="2:13" ht="27.75" customHeight="1" thickBot="1" x14ac:dyDescent="0.2">
      <c r="B53" s="1286" t="s">
        <v>44</v>
      </c>
      <c r="C53" s="1287"/>
      <c r="D53" s="113"/>
      <c r="E53" s="1288" t="s">
        <v>45</v>
      </c>
      <c r="F53" s="1288"/>
      <c r="G53" s="1288"/>
      <c r="H53" s="1289"/>
      <c r="I53" s="114">
        <v>12786</v>
      </c>
      <c r="J53" s="115">
        <v>10752</v>
      </c>
      <c r="K53" s="115">
        <v>11042</v>
      </c>
      <c r="L53" s="115">
        <v>11071</v>
      </c>
      <c r="M53" s="116">
        <v>9923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FfjTHdTlmRmNpAI6CJps5/MghgeePtECB0p0WMk1KRtKA1Ic8KvJsZcYdsPprV2IxBqDOdpdx+w/G4Y0jhvGg==" saltValue="Ud2cR8l4VBVoN87yoryv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1961</v>
      </c>
      <c r="G55" s="128">
        <v>1782</v>
      </c>
      <c r="H55" s="129">
        <v>1682</v>
      </c>
    </row>
    <row r="56" spans="2:8" ht="52.5" customHeight="1" x14ac:dyDescent="0.15">
      <c r="B56" s="130"/>
      <c r="C56" s="1307" t="s">
        <v>49</v>
      </c>
      <c r="D56" s="1307"/>
      <c r="E56" s="1308"/>
      <c r="F56" s="131">
        <v>373</v>
      </c>
      <c r="G56" s="131">
        <v>106</v>
      </c>
      <c r="H56" s="132">
        <v>112</v>
      </c>
    </row>
    <row r="57" spans="2:8" ht="53.25" customHeight="1" x14ac:dyDescent="0.15">
      <c r="B57" s="130"/>
      <c r="C57" s="1309" t="s">
        <v>50</v>
      </c>
      <c r="D57" s="1309"/>
      <c r="E57" s="1310"/>
      <c r="F57" s="133">
        <v>2196</v>
      </c>
      <c r="G57" s="133">
        <v>2238</v>
      </c>
      <c r="H57" s="134">
        <v>2339</v>
      </c>
    </row>
    <row r="58" spans="2:8" ht="45.75" customHeight="1" x14ac:dyDescent="0.15">
      <c r="B58" s="135"/>
      <c r="C58" s="1297" t="s">
        <v>602</v>
      </c>
      <c r="D58" s="1298"/>
      <c r="E58" s="1299"/>
      <c r="F58" s="136">
        <v>1895</v>
      </c>
      <c r="G58" s="136">
        <v>1855</v>
      </c>
      <c r="H58" s="137">
        <v>1803</v>
      </c>
    </row>
    <row r="59" spans="2:8" ht="45.75" customHeight="1" x14ac:dyDescent="0.15">
      <c r="B59" s="135"/>
      <c r="C59" s="1297" t="s">
        <v>603</v>
      </c>
      <c r="D59" s="1298"/>
      <c r="E59" s="1299"/>
      <c r="F59" s="136">
        <v>131</v>
      </c>
      <c r="G59" s="136">
        <v>277</v>
      </c>
      <c r="H59" s="137">
        <v>409</v>
      </c>
    </row>
    <row r="60" spans="2:8" ht="45.75" customHeight="1" x14ac:dyDescent="0.15">
      <c r="B60" s="135"/>
      <c r="C60" s="1297" t="s">
        <v>604</v>
      </c>
      <c r="D60" s="1298"/>
      <c r="E60" s="1299"/>
      <c r="F60" s="136">
        <v>0</v>
      </c>
      <c r="G60" s="136">
        <v>6</v>
      </c>
      <c r="H60" s="137">
        <v>40</v>
      </c>
    </row>
    <row r="61" spans="2:8" ht="45.75" customHeight="1" x14ac:dyDescent="0.15">
      <c r="B61" s="135"/>
      <c r="C61" s="1297" t="s">
        <v>605</v>
      </c>
      <c r="D61" s="1298"/>
      <c r="E61" s="1299"/>
      <c r="F61" s="136">
        <v>37</v>
      </c>
      <c r="G61" s="136">
        <v>38</v>
      </c>
      <c r="H61" s="137">
        <v>33</v>
      </c>
    </row>
    <row r="62" spans="2:8" ht="45.75" customHeight="1" thickBot="1" x14ac:dyDescent="0.2">
      <c r="B62" s="138"/>
      <c r="C62" s="1300" t="s">
        <v>606</v>
      </c>
      <c r="D62" s="1301"/>
      <c r="E62" s="1302"/>
      <c r="F62" s="139">
        <v>40</v>
      </c>
      <c r="G62" s="139">
        <v>28</v>
      </c>
      <c r="H62" s="140">
        <v>19</v>
      </c>
    </row>
    <row r="63" spans="2:8" ht="52.5" customHeight="1" thickBot="1" x14ac:dyDescent="0.2">
      <c r="B63" s="141"/>
      <c r="C63" s="1303" t="s">
        <v>51</v>
      </c>
      <c r="D63" s="1303"/>
      <c r="E63" s="1304"/>
      <c r="F63" s="142">
        <v>4530</v>
      </c>
      <c r="G63" s="142">
        <v>4126</v>
      </c>
      <c r="H63" s="143">
        <v>4133</v>
      </c>
    </row>
    <row r="64" spans="2:8" ht="15" customHeight="1" x14ac:dyDescent="0.15"/>
  </sheetData>
  <sheetProtection algorithmName="SHA-512" hashValue="1S7IkE9N9/vndQLFe3e9WM0bZkl8gw8RuX0QjyOcExqBZ4e3JqP5WrqzXUvIt0CdcSo17nnn+7ExYqZY5zTqfA==" saltValue="QAPexEl3eYl6Iybt4Ksx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622</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621</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1">
        <v>136.9</v>
      </c>
      <c r="BQ51" s="1311"/>
      <c r="BR51" s="1311"/>
      <c r="BS51" s="1311"/>
      <c r="BT51" s="1311"/>
      <c r="BU51" s="1311"/>
      <c r="BV51" s="1311"/>
      <c r="BW51" s="1311"/>
      <c r="BX51" s="1311">
        <v>118.2</v>
      </c>
      <c r="BY51" s="1311"/>
      <c r="BZ51" s="1311"/>
      <c r="CA51" s="1311"/>
      <c r="CB51" s="1311"/>
      <c r="CC51" s="1311"/>
      <c r="CD51" s="1311"/>
      <c r="CE51" s="1311"/>
      <c r="CF51" s="1311">
        <v>123.1</v>
      </c>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11">
        <v>70.8</v>
      </c>
      <c r="BQ53" s="1311"/>
      <c r="BR53" s="1311"/>
      <c r="BS53" s="1311"/>
      <c r="BT53" s="1311"/>
      <c r="BU53" s="1311"/>
      <c r="BV53" s="1311"/>
      <c r="BW53" s="1311"/>
      <c r="BX53" s="1311">
        <v>71.8</v>
      </c>
      <c r="BY53" s="1311"/>
      <c r="BZ53" s="1311"/>
      <c r="CA53" s="1311"/>
      <c r="CB53" s="1311"/>
      <c r="CC53" s="1311"/>
      <c r="CD53" s="1311"/>
      <c r="CE53" s="1311"/>
      <c r="CF53" s="1311">
        <v>69.900000000000006</v>
      </c>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620</v>
      </c>
      <c r="AO55" s="1313"/>
      <c r="AP55" s="1313"/>
      <c r="AQ55" s="1313"/>
      <c r="AR55" s="1313"/>
      <c r="AS55" s="1313"/>
      <c r="AT55" s="1313"/>
      <c r="AU55" s="1313"/>
      <c r="AV55" s="1313"/>
      <c r="AW55" s="1313"/>
      <c r="AX55" s="1313"/>
      <c r="AY55" s="1313"/>
      <c r="AZ55" s="1313"/>
      <c r="BA55" s="1313"/>
      <c r="BB55" s="1314" t="s">
        <v>619</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625</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624</v>
      </c>
    </row>
    <row r="64" spans="1:109" ht="13.5" x14ac:dyDescent="0.15">
      <c r="B64" s="389"/>
      <c r="G64" s="405"/>
      <c r="I64" s="407"/>
      <c r="J64" s="407"/>
      <c r="K64" s="407"/>
      <c r="L64" s="407"/>
      <c r="M64" s="407"/>
      <c r="N64" s="406"/>
      <c r="AM64" s="405"/>
      <c r="AN64" s="405" t="s">
        <v>623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622</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621</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1">
        <v>136.9</v>
      </c>
      <c r="BQ73" s="1311"/>
      <c r="BR73" s="1311"/>
      <c r="BS73" s="1311"/>
      <c r="BT73" s="1311"/>
      <c r="BU73" s="1311"/>
      <c r="BV73" s="1311"/>
      <c r="BW73" s="1311"/>
      <c r="BX73" s="1311">
        <v>118.2</v>
      </c>
      <c r="BY73" s="1311"/>
      <c r="BZ73" s="1311"/>
      <c r="CA73" s="1311"/>
      <c r="CB73" s="1311"/>
      <c r="CC73" s="1311"/>
      <c r="CD73" s="1311"/>
      <c r="CE73" s="1311"/>
      <c r="CF73" s="1311">
        <v>123.1</v>
      </c>
      <c r="CG73" s="1311"/>
      <c r="CH73" s="1311"/>
      <c r="CI73" s="1311"/>
      <c r="CJ73" s="1311"/>
      <c r="CK73" s="1311"/>
      <c r="CL73" s="1311"/>
      <c r="CM73" s="1311"/>
      <c r="CN73" s="1311">
        <v>124.7</v>
      </c>
      <c r="CO73" s="1311"/>
      <c r="CP73" s="1311"/>
      <c r="CQ73" s="1311"/>
      <c r="CR73" s="1311"/>
      <c r="CS73" s="1311"/>
      <c r="CT73" s="1311"/>
      <c r="CU73" s="1311"/>
      <c r="CV73" s="1311">
        <v>108.6</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15.5</v>
      </c>
      <c r="BQ75" s="1311"/>
      <c r="BR75" s="1311"/>
      <c r="BS75" s="1311"/>
      <c r="BT75" s="1311"/>
      <c r="BU75" s="1311"/>
      <c r="BV75" s="1311"/>
      <c r="BW75" s="1311"/>
      <c r="BX75" s="1311">
        <v>14.7</v>
      </c>
      <c r="BY75" s="1311"/>
      <c r="BZ75" s="1311"/>
      <c r="CA75" s="1311"/>
      <c r="CB75" s="1311"/>
      <c r="CC75" s="1311"/>
      <c r="CD75" s="1311"/>
      <c r="CE75" s="1311"/>
      <c r="CF75" s="1311">
        <v>14.1</v>
      </c>
      <c r="CG75" s="1311"/>
      <c r="CH75" s="1311"/>
      <c r="CI75" s="1311"/>
      <c r="CJ75" s="1311"/>
      <c r="CK75" s="1311"/>
      <c r="CL75" s="1311"/>
      <c r="CM75" s="1311"/>
      <c r="CN75" s="1311">
        <v>14.4</v>
      </c>
      <c r="CO75" s="1311"/>
      <c r="CP75" s="1311"/>
      <c r="CQ75" s="1311"/>
      <c r="CR75" s="1311"/>
      <c r="CS75" s="1311"/>
      <c r="CT75" s="1311"/>
      <c r="CU75" s="1311"/>
      <c r="CV75" s="1311">
        <v>13.4</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620</v>
      </c>
      <c r="AO77" s="1313"/>
      <c r="AP77" s="1313"/>
      <c r="AQ77" s="1313"/>
      <c r="AR77" s="1313"/>
      <c r="AS77" s="1313"/>
      <c r="AT77" s="1313"/>
      <c r="AU77" s="1313"/>
      <c r="AV77" s="1313"/>
      <c r="AW77" s="1313"/>
      <c r="AX77" s="1313"/>
      <c r="AY77" s="1313"/>
      <c r="AZ77" s="1313"/>
      <c r="BA77" s="1313"/>
      <c r="BB77" s="1314" t="s">
        <v>619</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618</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KfKO5d8FGLittw63vpalUb4erWhhKB3z6EGQF/Oq8fw2FXNyc5je448xXmu5Bm6gTSYlFYgLDvsKtxRORuSg==" saltValue="ACs8XkqmkwqlZ9X8YHt/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HNRBZsXMOO6Y6qGZWkLI2lS9uqAHYhmaFABgBxLa+wJaeSTBLTzLV9FmqoZ/ZMWgvbwwsbB1kPmpBZULx8oq8w==" saltValue="IzxCjlrLRxtbvQ0Ziv2Y3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mMFPm/fyYiMdp0h/SEABUXBN49MR3ldiQQDz/2jnHW83/K3QSJcmeEGGRkciM6F9o3nRhs+n42i25XGLWHCD2g==" saltValue="rBws65nlKe7/K5dxdaIzl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59189</v>
      </c>
      <c r="E3" s="162"/>
      <c r="F3" s="163">
        <v>83280</v>
      </c>
      <c r="G3" s="164"/>
      <c r="H3" s="165"/>
    </row>
    <row r="4" spans="1:8" x14ac:dyDescent="0.15">
      <c r="A4" s="166"/>
      <c r="B4" s="167"/>
      <c r="C4" s="168"/>
      <c r="D4" s="169">
        <v>34812</v>
      </c>
      <c r="E4" s="170"/>
      <c r="F4" s="171">
        <v>43123</v>
      </c>
      <c r="G4" s="172"/>
      <c r="H4" s="173"/>
    </row>
    <row r="5" spans="1:8" x14ac:dyDescent="0.15">
      <c r="A5" s="154" t="s">
        <v>561</v>
      </c>
      <c r="B5" s="159"/>
      <c r="C5" s="160"/>
      <c r="D5" s="161">
        <v>59527</v>
      </c>
      <c r="E5" s="162"/>
      <c r="F5" s="163">
        <v>88968</v>
      </c>
      <c r="G5" s="164"/>
      <c r="H5" s="165"/>
    </row>
    <row r="6" spans="1:8" x14ac:dyDescent="0.15">
      <c r="A6" s="166"/>
      <c r="B6" s="167"/>
      <c r="C6" s="168"/>
      <c r="D6" s="169">
        <v>33261</v>
      </c>
      <c r="E6" s="170"/>
      <c r="F6" s="171">
        <v>45482</v>
      </c>
      <c r="G6" s="172"/>
      <c r="H6" s="173"/>
    </row>
    <row r="7" spans="1:8" x14ac:dyDescent="0.15">
      <c r="A7" s="154" t="s">
        <v>562</v>
      </c>
      <c r="B7" s="159"/>
      <c r="C7" s="160"/>
      <c r="D7" s="161">
        <v>37314</v>
      </c>
      <c r="E7" s="162"/>
      <c r="F7" s="163">
        <v>85173</v>
      </c>
      <c r="G7" s="164"/>
      <c r="H7" s="165"/>
    </row>
    <row r="8" spans="1:8" x14ac:dyDescent="0.15">
      <c r="A8" s="166"/>
      <c r="B8" s="167"/>
      <c r="C8" s="168"/>
      <c r="D8" s="169">
        <v>26611</v>
      </c>
      <c r="E8" s="170"/>
      <c r="F8" s="171">
        <v>43913</v>
      </c>
      <c r="G8" s="172"/>
      <c r="H8" s="173"/>
    </row>
    <row r="9" spans="1:8" x14ac:dyDescent="0.15">
      <c r="A9" s="154" t="s">
        <v>563</v>
      </c>
      <c r="B9" s="159"/>
      <c r="C9" s="160"/>
      <c r="D9" s="161">
        <v>56429</v>
      </c>
      <c r="E9" s="162"/>
      <c r="F9" s="163">
        <v>94081</v>
      </c>
      <c r="G9" s="164"/>
      <c r="H9" s="165"/>
    </row>
    <row r="10" spans="1:8" x14ac:dyDescent="0.15">
      <c r="A10" s="166"/>
      <c r="B10" s="167"/>
      <c r="C10" s="168"/>
      <c r="D10" s="169">
        <v>34132</v>
      </c>
      <c r="E10" s="170"/>
      <c r="F10" s="171">
        <v>48949</v>
      </c>
      <c r="G10" s="172"/>
      <c r="H10" s="173"/>
    </row>
    <row r="11" spans="1:8" x14ac:dyDescent="0.15">
      <c r="A11" s="154" t="s">
        <v>564</v>
      </c>
      <c r="B11" s="159"/>
      <c r="C11" s="160"/>
      <c r="D11" s="161">
        <v>79343</v>
      </c>
      <c r="E11" s="162"/>
      <c r="F11" s="163">
        <v>92632</v>
      </c>
      <c r="G11" s="164"/>
      <c r="H11" s="165"/>
    </row>
    <row r="12" spans="1:8" x14ac:dyDescent="0.15">
      <c r="A12" s="166"/>
      <c r="B12" s="167"/>
      <c r="C12" s="174"/>
      <c r="D12" s="169">
        <v>59649</v>
      </c>
      <c r="E12" s="170"/>
      <c r="F12" s="171">
        <v>47978</v>
      </c>
      <c r="G12" s="172"/>
      <c r="H12" s="173"/>
    </row>
    <row r="13" spans="1:8" x14ac:dyDescent="0.15">
      <c r="A13" s="154"/>
      <c r="B13" s="159"/>
      <c r="C13" s="175"/>
      <c r="D13" s="176">
        <v>58360</v>
      </c>
      <c r="E13" s="177"/>
      <c r="F13" s="178">
        <v>88827</v>
      </c>
      <c r="G13" s="179"/>
      <c r="H13" s="165"/>
    </row>
    <row r="14" spans="1:8" x14ac:dyDescent="0.15">
      <c r="A14" s="166"/>
      <c r="B14" s="167"/>
      <c r="C14" s="168"/>
      <c r="D14" s="169">
        <v>37693</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3.17</v>
      </c>
      <c r="C19" s="180">
        <f>ROUND(VALUE(SUBSTITUTE(実質収支比率等に係る経年分析!G$48,"▲","-")),2)</f>
        <v>3.25</v>
      </c>
      <c r="D19" s="180">
        <f>ROUND(VALUE(SUBSTITUTE(実質収支比率等に係る経年分析!H$48,"▲","-")),2)</f>
        <v>2.14</v>
      </c>
      <c r="E19" s="180">
        <f>ROUND(VALUE(SUBSTITUTE(実質収支比率等に係る経年分析!I$48,"▲","-")),2)</f>
        <v>1.64</v>
      </c>
      <c r="F19" s="180">
        <f>ROUND(VALUE(SUBSTITUTE(実質収支比率等に係る経年分析!J$48,"▲","-")),2)</f>
        <v>1.17</v>
      </c>
    </row>
    <row r="20" spans="1:11" x14ac:dyDescent="0.15">
      <c r="A20" s="180" t="s">
        <v>55</v>
      </c>
      <c r="B20" s="180">
        <f>ROUND(VALUE(SUBSTITUTE(実質収支比率等に係る経年分析!F$47,"▲","-")),2)</f>
        <v>20.95</v>
      </c>
      <c r="C20" s="180">
        <f>ROUND(VALUE(SUBSTITUTE(実質収支比率等に係る経年分析!G$47,"▲","-")),2)</f>
        <v>18.48</v>
      </c>
      <c r="D20" s="180">
        <f>ROUND(VALUE(SUBSTITUTE(実質収支比率等に係る経年分析!H$47,"▲","-")),2)</f>
        <v>17.8</v>
      </c>
      <c r="E20" s="180">
        <f>ROUND(VALUE(SUBSTITUTE(実質収支比率等に係る経年分析!I$47,"▲","-")),2)</f>
        <v>16.29</v>
      </c>
      <c r="F20" s="180">
        <f>ROUND(VALUE(SUBSTITUTE(実質収支比率等に係る経年分析!J$47,"▲","-")),2)</f>
        <v>15.09</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2.95</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1.82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0.7</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2.4900000000000002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0.91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v>
      </c>
    </row>
    <row r="32" spans="1:11" x14ac:dyDescent="0.15">
      <c r="A32" s="181" t="str">
        <f>IF(連結実質赤字比率に係る赤字・黒字の構成分析!C$38="",NA(),連結実質赤字比率に係る赤字・黒字の構成分析!C$38)</f>
        <v>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2.1800000000000002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3.59</v>
      </c>
    </row>
    <row r="34" spans="1:16" x14ac:dyDescent="0.15">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4.7699999999999996</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9.23</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2.65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2.56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2.4300000000000002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2357</v>
      </c>
      <c r="E42" s="182"/>
      <c r="F42" s="182"/>
      <c r="G42" s="182">
        <f>'実質公債費比率（分子）の構造'!L$52</f>
        <v>2215</v>
      </c>
      <c r="H42" s="182"/>
      <c r="I42" s="182"/>
      <c r="J42" s="182">
        <f>'実質公債費比率（分子）の構造'!M$52</f>
        <v>2091</v>
      </c>
      <c r="K42" s="182"/>
      <c r="L42" s="182"/>
      <c r="M42" s="182">
        <f>'実質公債費比率（分子）の構造'!N$52</f>
        <v>2103</v>
      </c>
      <c r="N42" s="182"/>
      <c r="O42" s="182"/>
      <c r="P42" s="182">
        <f>'実質公債費比率（分子）の構造'!O$52</f>
        <v>2050</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48</v>
      </c>
      <c r="F44" s="182"/>
      <c r="G44" s="182"/>
      <c r="H44" s="182">
        <f>'実質公債費比率（分子）の構造'!M$50</f>
        <v>67</v>
      </c>
      <c r="I44" s="182"/>
      <c r="J44" s="182"/>
      <c r="K44" s="182">
        <f>'実質公債費比率（分子）の構造'!N$50</f>
        <v>70</v>
      </c>
      <c r="L44" s="182"/>
      <c r="M44" s="182"/>
      <c r="N44" s="182">
        <f>'実質公債費比率（分子）の構造'!O$50</f>
        <v>74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627</v>
      </c>
      <c r="C46" s="182"/>
      <c r="D46" s="182"/>
      <c r="E46" s="182">
        <f>'実質公債費比率（分子）の構造'!L$48</f>
        <v>574</v>
      </c>
      <c r="F46" s="182"/>
      <c r="G46" s="182"/>
      <c r="H46" s="182">
        <f>'実質公債費比率（分子）の構造'!M$48</f>
        <v>583</v>
      </c>
      <c r="I46" s="182"/>
      <c r="J46" s="182"/>
      <c r="K46" s="182">
        <f>'実質公債費比率（分子）の構造'!N$48</f>
        <v>562</v>
      </c>
      <c r="L46" s="182"/>
      <c r="M46" s="182"/>
      <c r="N46" s="182">
        <f>'実質公債費比率（分子）の構造'!O$48</f>
        <v>497</v>
      </c>
      <c r="O46" s="182"/>
      <c r="P46" s="182"/>
    </row>
    <row r="47" spans="1:16" x14ac:dyDescent="0.15">
      <c r="A47" s="182" t="s">
        <v>68</v>
      </c>
      <c r="B47" s="182">
        <f>'実質公債費比率（分子）の構造'!K$47</f>
        <v>1</v>
      </c>
      <c r="C47" s="182"/>
      <c r="D47" s="182"/>
      <c r="E47" s="182">
        <f>'実質公債費比率（分子）の構造'!L$47</f>
        <v>1</v>
      </c>
      <c r="F47" s="182"/>
      <c r="G47" s="182"/>
      <c r="H47" s="182">
        <f>'実質公債費比率（分子）の構造'!M$47</f>
        <v>1</v>
      </c>
      <c r="I47" s="182"/>
      <c r="J47" s="182"/>
      <c r="K47" s="182">
        <f>'実質公債費比率（分子）の構造'!N$47</f>
        <v>1</v>
      </c>
      <c r="L47" s="182"/>
      <c r="M47" s="182"/>
      <c r="N47" s="182">
        <f>'実質公債費比率（分子）の構造'!O$47</f>
        <v>1</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3094</v>
      </c>
      <c r="C49" s="182"/>
      <c r="D49" s="182"/>
      <c r="E49" s="182">
        <f>'実質公債費比率（分子）の構造'!L$45</f>
        <v>2874</v>
      </c>
      <c r="F49" s="182"/>
      <c r="G49" s="182"/>
      <c r="H49" s="182">
        <f>'実質公債費比率（分子）の構造'!M$45</f>
        <v>2646</v>
      </c>
      <c r="I49" s="182"/>
      <c r="J49" s="182"/>
      <c r="K49" s="182">
        <f>'実質公債費比率（分子）の構造'!N$45</f>
        <v>2874</v>
      </c>
      <c r="L49" s="182"/>
      <c r="M49" s="182"/>
      <c r="N49" s="182">
        <f>'実質公債費比率（分子）の構造'!O$45</f>
        <v>2493</v>
      </c>
      <c r="O49" s="182"/>
      <c r="P49" s="182"/>
    </row>
    <row r="50" spans="1:16" x14ac:dyDescent="0.15">
      <c r="A50" s="182" t="s">
        <v>71</v>
      </c>
      <c r="B50" s="182" t="e">
        <f>NA()</f>
        <v>#N/A</v>
      </c>
      <c r="C50" s="182">
        <f>IF(ISNUMBER('実質公債費比率（分子）の構造'!K$53),'実質公債費比率（分子）の構造'!K$53,NA())</f>
        <v>1395</v>
      </c>
      <c r="D50" s="182" t="e">
        <f>NA()</f>
        <v>#N/A</v>
      </c>
      <c r="E50" s="182" t="e">
        <f>NA()</f>
        <v>#N/A</v>
      </c>
      <c r="F50" s="182">
        <f>IF(ISNUMBER('実質公債費比率（分子）の構造'!L$53),'実質公債費比率（分子）の構造'!L$53,NA())</f>
        <v>1282</v>
      </c>
      <c r="G50" s="182" t="e">
        <f>NA()</f>
        <v>#N/A</v>
      </c>
      <c r="H50" s="182" t="e">
        <f>NA()</f>
        <v>#N/A</v>
      </c>
      <c r="I50" s="182">
        <f>IF(ISNUMBER('実質公債費比率（分子）の構造'!M$53),'実質公債費比率（分子）の構造'!M$53,NA())</f>
        <v>1206</v>
      </c>
      <c r="J50" s="182" t="e">
        <f>NA()</f>
        <v>#N/A</v>
      </c>
      <c r="K50" s="182" t="e">
        <f>NA()</f>
        <v>#N/A</v>
      </c>
      <c r="L50" s="182">
        <f>IF(ISNUMBER('実質公債費比率（分子）の構造'!N$53),'実質公債費比率（分子）の構造'!N$53,NA())</f>
        <v>1404</v>
      </c>
      <c r="M50" s="182" t="e">
        <f>NA()</f>
        <v>#N/A</v>
      </c>
      <c r="N50" s="182" t="e">
        <f>NA()</f>
        <v>#N/A</v>
      </c>
      <c r="O50" s="182">
        <f>IF(ISNUMBER('実質公債費比率（分子）の構造'!O$53),'実質公債費比率（分子）の構造'!O$53,NA())</f>
        <v>1015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22238</v>
      </c>
      <c r="E56" s="181"/>
      <c r="F56" s="181"/>
      <c r="G56" s="181">
        <f>'将来負担比率（分子）の構造'!J$52</f>
        <v>21894</v>
      </c>
      <c r="H56" s="181"/>
      <c r="I56" s="181"/>
      <c r="J56" s="181">
        <f>'将来負担比率（分子）の構造'!K$52</f>
        <v>21320</v>
      </c>
      <c r="K56" s="181"/>
      <c r="L56" s="181"/>
      <c r="M56" s="181">
        <f>'将来負担比率（分子）の構造'!L$52</f>
        <v>20842</v>
      </c>
      <c r="N56" s="181"/>
      <c r="O56" s="181"/>
      <c r="P56" s="181">
        <f>'将来負担比率（分子）の構造'!M$52</f>
        <v>20272</v>
      </c>
    </row>
    <row r="57" spans="1:16" x14ac:dyDescent="0.15">
      <c r="A57" s="181" t="s">
        <v>42</v>
      </c>
      <c r="B57" s="181"/>
      <c r="C57" s="181"/>
      <c r="D57" s="181">
        <f>'将来負担比率（分子）の構造'!I$51</f>
        <v>270</v>
      </c>
      <c r="E57" s="181"/>
      <c r="F57" s="181"/>
      <c r="G57" s="181">
        <f>'将来負担比率（分子）の構造'!J$51</f>
        <v>227</v>
      </c>
      <c r="H57" s="181"/>
      <c r="I57" s="181"/>
      <c r="J57" s="181">
        <f>'将来負担比率（分子）の構造'!K$51</f>
        <v>181</v>
      </c>
      <c r="K57" s="181"/>
      <c r="L57" s="181"/>
      <c r="M57" s="181">
        <f>'将来負担比率（分子）の構造'!L$51</f>
        <v>134</v>
      </c>
      <c r="N57" s="181"/>
      <c r="O57" s="181"/>
      <c r="P57" s="181">
        <f>'将来負担比率（分子）の構造'!M$51</f>
        <v>96</v>
      </c>
    </row>
    <row r="58" spans="1:16" x14ac:dyDescent="0.15">
      <c r="A58" s="181" t="s">
        <v>41</v>
      </c>
      <c r="B58" s="181"/>
      <c r="C58" s="181"/>
      <c r="D58" s="181">
        <f>'将来負担比率（分子）の構造'!I$50</f>
        <v>3320</v>
      </c>
      <c r="E58" s="181"/>
      <c r="F58" s="181"/>
      <c r="G58" s="181">
        <f>'将来負担比率（分子）の構造'!J$50</f>
        <v>3188</v>
      </c>
      <c r="H58" s="181"/>
      <c r="I58" s="181"/>
      <c r="J58" s="181">
        <f>'将来負担比率（分子）の構造'!K$50</f>
        <v>3366</v>
      </c>
      <c r="K58" s="181"/>
      <c r="L58" s="181"/>
      <c r="M58" s="181">
        <f>'将来負担比率（分子）の構造'!L$50</f>
        <v>3168</v>
      </c>
      <c r="N58" s="181"/>
      <c r="O58" s="181"/>
      <c r="P58" s="181">
        <f>'将来負担比率（分子）の構造'!M$50</f>
        <v>3361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4362</v>
      </c>
      <c r="C62" s="181"/>
      <c r="D62" s="181"/>
      <c r="E62" s="181">
        <f>'将来負担比率（分子）の構造'!J$45</f>
        <v>4254</v>
      </c>
      <c r="F62" s="181"/>
      <c r="G62" s="181"/>
      <c r="H62" s="181">
        <f>'将来負担比率（分子）の構造'!K$45</f>
        <v>4046</v>
      </c>
      <c r="I62" s="181"/>
      <c r="J62" s="181"/>
      <c r="K62" s="181">
        <f>'将来負担比率（分子）の構造'!L$45</f>
        <v>3810</v>
      </c>
      <c r="L62" s="181"/>
      <c r="M62" s="181"/>
      <c r="N62" s="181">
        <f>'将来負担比率（分子）の構造'!M$45</f>
        <v>3595</v>
      </c>
      <c r="O62" s="181"/>
      <c r="P62" s="181"/>
    </row>
    <row r="63" spans="1:16" x14ac:dyDescent="0.15">
      <c r="A63" s="181" t="s">
        <v>34</v>
      </c>
      <c r="B63" s="181">
        <f>'将来負担比率（分子）の構造'!I$44</f>
        <v>422</v>
      </c>
      <c r="C63" s="181"/>
      <c r="D63" s="181"/>
      <c r="E63" s="181">
        <f>'将来負担比率（分子）の構造'!J$44</f>
        <v>387</v>
      </c>
      <c r="F63" s="181"/>
      <c r="G63" s="181"/>
      <c r="H63" s="181">
        <f>'将来負担比率（分子）の構造'!K$44</f>
        <v>340</v>
      </c>
      <c r="I63" s="181"/>
      <c r="J63" s="181"/>
      <c r="K63" s="181">
        <f>'将来負担比率（分子）の構造'!L$44</f>
        <v>267</v>
      </c>
      <c r="L63" s="181"/>
      <c r="M63" s="181"/>
      <c r="N63" s="181">
        <f>'将来負担比率（分子）の構造'!M$44</f>
        <v>195</v>
      </c>
      <c r="O63" s="181"/>
      <c r="P63" s="181"/>
    </row>
    <row r="64" spans="1:16" x14ac:dyDescent="0.15">
      <c r="A64" s="181" t="s">
        <v>33</v>
      </c>
      <c r="B64" s="181">
        <f>'将来負担比率（分子）の構造'!I$43</f>
        <v>7695</v>
      </c>
      <c r="C64" s="181"/>
      <c r="D64" s="181"/>
      <c r="E64" s="181">
        <f>'将来負担比率（分子）の構造'!J$43</f>
        <v>5727</v>
      </c>
      <c r="F64" s="181"/>
      <c r="G64" s="181"/>
      <c r="H64" s="181">
        <f>'将来負担比率（分子）の構造'!K$43</f>
        <v>6318</v>
      </c>
      <c r="I64" s="181"/>
      <c r="J64" s="181"/>
      <c r="K64" s="181">
        <f>'将来負担比率（分子）の構造'!L$43</f>
        <v>6621</v>
      </c>
      <c r="L64" s="181"/>
      <c r="M64" s="181"/>
      <c r="N64" s="181">
        <f>'将来負担比率（分子）の構造'!M$43</f>
        <v>5546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26137</v>
      </c>
      <c r="C66" s="181"/>
      <c r="D66" s="181"/>
      <c r="E66" s="181">
        <f>'将来負担比率（分子）の構造'!J$41</f>
        <v>25693</v>
      </c>
      <c r="F66" s="181"/>
      <c r="G66" s="181"/>
      <c r="H66" s="181">
        <f>'将来負担比率（分子）の構造'!K$41</f>
        <v>25206</v>
      </c>
      <c r="I66" s="181"/>
      <c r="J66" s="181"/>
      <c r="K66" s="181">
        <f>'将来負担比率（分子）の構造'!L$41</f>
        <v>24516</v>
      </c>
      <c r="L66" s="181"/>
      <c r="M66" s="181"/>
      <c r="N66" s="181">
        <f>'将来負担比率（分子）の構造'!M$41</f>
        <v>24316</v>
      </c>
      <c r="O66" s="181"/>
      <c r="P66" s="181"/>
    </row>
    <row r="67" spans="1:16" x14ac:dyDescent="0.15">
      <c r="A67" s="181" t="s">
        <v>75</v>
      </c>
      <c r="B67" s="181" t="e">
        <f>NA()</f>
        <v>#N/A</v>
      </c>
      <c r="C67" s="181">
        <f>IF(ISNUMBER('将来負担比率（分子）の構造'!I$53), IF('将来負担比率（分子）の構造'!I$53 &lt; 0, 0, '将来負担比率（分子）の構造'!I$53), NA())</f>
        <v>12786</v>
      </c>
      <c r="D67" s="181" t="e">
        <f>NA()</f>
        <v>#N/A</v>
      </c>
      <c r="E67" s="181" t="e">
        <f>NA()</f>
        <v>#N/A</v>
      </c>
      <c r="F67" s="181">
        <f>IF(ISNUMBER('将来負担比率（分子）の構造'!J$53), IF('将来負担比率（分子）の構造'!J$53 &lt; 0, 0, '将来負担比率（分子）の構造'!J$53), NA())</f>
        <v>10752</v>
      </c>
      <c r="G67" s="181" t="e">
        <f>NA()</f>
        <v>#N/A</v>
      </c>
      <c r="H67" s="181" t="e">
        <f>NA()</f>
        <v>#N/A</v>
      </c>
      <c r="I67" s="181">
        <f>IF(ISNUMBER('将来負担比率（分子）の構造'!K$53), IF('将来負担比率（分子）の構造'!K$53 &lt; 0, 0, '将来負担比率（分子）の構造'!K$53), NA())</f>
        <v>11042</v>
      </c>
      <c r="J67" s="181" t="e">
        <f>NA()</f>
        <v>#N/A</v>
      </c>
      <c r="K67" s="181" t="e">
        <f>NA()</f>
        <v>#N/A</v>
      </c>
      <c r="L67" s="181">
        <f>IF(ISNUMBER('将来負担比率（分子）の構造'!L$53), IF('将来負担比率（分子）の構造'!L$53 &lt; 0, 0, '将来負担比率（分子）の構造'!L$53), NA())</f>
        <v>11071</v>
      </c>
      <c r="M67" s="181" t="e">
        <f>NA()</f>
        <v>#N/A</v>
      </c>
      <c r="N67" s="181" t="e">
        <f>NA()</f>
        <v>#N/A</v>
      </c>
      <c r="O67" s="181">
        <f>IF(ISNUMBER('将来負担比率（分子）の構造'!M$53), IF('将来負担比率（分子）の構造'!M$53 &lt; 0, 0, '将来負担比率（分子）の構造'!M$53), NA())</f>
        <v>9923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1961</v>
      </c>
      <c r="C72" s="185">
        <f>基金残高に係る経年分析!G55</f>
        <v>1782</v>
      </c>
      <c r="D72" s="185">
        <f>基金残高に係る経年分析!H55</f>
        <v>1682</v>
      </c>
    </row>
    <row r="73" spans="1:16" x14ac:dyDescent="0.15">
      <c r="A73" s="184" t="s">
        <v>78</v>
      </c>
      <c r="B73" s="185">
        <f>基金残高に係る経年分析!F56</f>
        <v>373</v>
      </c>
      <c r="C73" s="185">
        <f>基金残高に係る経年分析!G56</f>
        <v>106</v>
      </c>
      <c r="D73" s="185">
        <f>基金残高に係る経年分析!H56</f>
        <v>112</v>
      </c>
    </row>
    <row r="74" spans="1:16" x14ac:dyDescent="0.15">
      <c r="A74" s="184" t="s">
        <v>79</v>
      </c>
      <c r="B74" s="185">
        <f>基金残高に係る経年分析!F57</f>
        <v>2196</v>
      </c>
      <c r="C74" s="185">
        <f>基金残高に係る経年分析!G57</f>
        <v>2238</v>
      </c>
      <c r="D74" s="185">
        <f>基金残高に係る経年分析!H57</f>
        <v>2339</v>
      </c>
    </row>
  </sheetData>
  <sheetProtection algorithmName="SHA-512" hashValue="RsD1cT5KcJVggHx93fsd9p8KeGUT+2KwnnKxmWN/5FL9YkLsLjDtq+wu3gSrRE/u+uHzyyEKRxoauWb7mDs1sQ==" saltValue="HC8dREIv6zvPZehkHr7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2590615</v>
      </c>
      <c r="S5" s="736"/>
      <c r="T5" s="736"/>
      <c r="U5" s="736"/>
      <c r="V5" s="736"/>
      <c r="W5" s="736"/>
      <c r="X5" s="736"/>
      <c r="Y5" s="779"/>
      <c r="Z5" s="797">
        <v>11.6</v>
      </c>
      <c r="AA5" s="797"/>
      <c r="AB5" s="797"/>
      <c r="AC5" s="797"/>
      <c r="AD5" s="798">
        <v>2590615</v>
      </c>
      <c r="AE5" s="798"/>
      <c r="AF5" s="798"/>
      <c r="AG5" s="798"/>
      <c r="AH5" s="798"/>
      <c r="AI5" s="798"/>
      <c r="AJ5" s="798"/>
      <c r="AK5" s="798"/>
      <c r="AL5" s="780">
        <v>24</v>
      </c>
      <c r="AM5" s="751"/>
      <c r="AN5" s="751"/>
      <c r="AO5" s="781"/>
      <c r="AP5" s="746" t="s">
        <v>228</v>
      </c>
      <c r="AQ5" s="747"/>
      <c r="AR5" s="747"/>
      <c r="AS5" s="747"/>
      <c r="AT5" s="747"/>
      <c r="AU5" s="747"/>
      <c r="AV5" s="747"/>
      <c r="AW5" s="747"/>
      <c r="AX5" s="747"/>
      <c r="AY5" s="747"/>
      <c r="AZ5" s="747"/>
      <c r="BA5" s="747"/>
      <c r="BB5" s="747"/>
      <c r="BC5" s="747"/>
      <c r="BD5" s="747"/>
      <c r="BE5" s="747"/>
      <c r="BF5" s="748"/>
      <c r="BG5" s="680">
        <v>2590615</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210041</v>
      </c>
      <c r="S6" s="681"/>
      <c r="T6" s="681"/>
      <c r="U6" s="681"/>
      <c r="V6" s="681"/>
      <c r="W6" s="681"/>
      <c r="X6" s="681"/>
      <c r="Y6" s="682"/>
      <c r="Z6" s="713">
        <v>0.9</v>
      </c>
      <c r="AA6" s="713"/>
      <c r="AB6" s="713"/>
      <c r="AC6" s="713"/>
      <c r="AD6" s="714">
        <v>210041</v>
      </c>
      <c r="AE6" s="714"/>
      <c r="AF6" s="714"/>
      <c r="AG6" s="714"/>
      <c r="AH6" s="714"/>
      <c r="AI6" s="714"/>
      <c r="AJ6" s="714"/>
      <c r="AK6" s="714"/>
      <c r="AL6" s="683">
        <v>1.9</v>
      </c>
      <c r="AM6" s="684"/>
      <c r="AN6" s="684"/>
      <c r="AO6" s="715"/>
      <c r="AP6" s="677" t="s">
        <v>233</v>
      </c>
      <c r="AQ6" s="678"/>
      <c r="AR6" s="678"/>
      <c r="AS6" s="678"/>
      <c r="AT6" s="678"/>
      <c r="AU6" s="678"/>
      <c r="AV6" s="678"/>
      <c r="AW6" s="678"/>
      <c r="AX6" s="678"/>
      <c r="AY6" s="678"/>
      <c r="AZ6" s="678"/>
      <c r="BA6" s="678"/>
      <c r="BB6" s="678"/>
      <c r="BC6" s="678"/>
      <c r="BD6" s="678"/>
      <c r="BE6" s="678"/>
      <c r="BF6" s="679"/>
      <c r="BG6" s="680">
        <v>2590615</v>
      </c>
      <c r="BH6" s="681"/>
      <c r="BI6" s="681"/>
      <c r="BJ6" s="681"/>
      <c r="BK6" s="681"/>
      <c r="BL6" s="681"/>
      <c r="BM6" s="681"/>
      <c r="BN6" s="682"/>
      <c r="BO6" s="713">
        <v>100</v>
      </c>
      <c r="BP6" s="713"/>
      <c r="BQ6" s="713"/>
      <c r="BR6" s="713"/>
      <c r="BS6" s="714" t="s">
        <v>179</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133877</v>
      </c>
      <c r="CS6" s="681"/>
      <c r="CT6" s="681"/>
      <c r="CU6" s="681"/>
      <c r="CV6" s="681"/>
      <c r="CW6" s="681"/>
      <c r="CX6" s="681"/>
      <c r="CY6" s="682"/>
      <c r="CZ6" s="780">
        <v>0.6</v>
      </c>
      <c r="DA6" s="751"/>
      <c r="DB6" s="751"/>
      <c r="DC6" s="783"/>
      <c r="DD6" s="686" t="s">
        <v>179</v>
      </c>
      <c r="DE6" s="681"/>
      <c r="DF6" s="681"/>
      <c r="DG6" s="681"/>
      <c r="DH6" s="681"/>
      <c r="DI6" s="681"/>
      <c r="DJ6" s="681"/>
      <c r="DK6" s="681"/>
      <c r="DL6" s="681"/>
      <c r="DM6" s="681"/>
      <c r="DN6" s="681"/>
      <c r="DO6" s="681"/>
      <c r="DP6" s="682"/>
      <c r="DQ6" s="686">
        <v>133877</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4776</v>
      </c>
      <c r="S7" s="681"/>
      <c r="T7" s="681"/>
      <c r="U7" s="681"/>
      <c r="V7" s="681"/>
      <c r="W7" s="681"/>
      <c r="X7" s="681"/>
      <c r="Y7" s="682"/>
      <c r="Z7" s="713">
        <v>0</v>
      </c>
      <c r="AA7" s="713"/>
      <c r="AB7" s="713"/>
      <c r="AC7" s="713"/>
      <c r="AD7" s="714">
        <v>4776</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1196536</v>
      </c>
      <c r="BH7" s="681"/>
      <c r="BI7" s="681"/>
      <c r="BJ7" s="681"/>
      <c r="BK7" s="681"/>
      <c r="BL7" s="681"/>
      <c r="BM7" s="681"/>
      <c r="BN7" s="682"/>
      <c r="BO7" s="713">
        <v>46.2</v>
      </c>
      <c r="BP7" s="713"/>
      <c r="BQ7" s="713"/>
      <c r="BR7" s="713"/>
      <c r="BS7" s="714" t="s">
        <v>130</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5734220</v>
      </c>
      <c r="CS7" s="681"/>
      <c r="CT7" s="681"/>
      <c r="CU7" s="681"/>
      <c r="CV7" s="681"/>
      <c r="CW7" s="681"/>
      <c r="CX7" s="681"/>
      <c r="CY7" s="682"/>
      <c r="CZ7" s="713">
        <v>25.9</v>
      </c>
      <c r="DA7" s="713"/>
      <c r="DB7" s="713"/>
      <c r="DC7" s="713"/>
      <c r="DD7" s="686">
        <v>18763</v>
      </c>
      <c r="DE7" s="681"/>
      <c r="DF7" s="681"/>
      <c r="DG7" s="681"/>
      <c r="DH7" s="681"/>
      <c r="DI7" s="681"/>
      <c r="DJ7" s="681"/>
      <c r="DK7" s="681"/>
      <c r="DL7" s="681"/>
      <c r="DM7" s="681"/>
      <c r="DN7" s="681"/>
      <c r="DO7" s="681"/>
      <c r="DP7" s="682"/>
      <c r="DQ7" s="686">
        <v>2272281</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24746</v>
      </c>
      <c r="S8" s="681"/>
      <c r="T8" s="681"/>
      <c r="U8" s="681"/>
      <c r="V8" s="681"/>
      <c r="W8" s="681"/>
      <c r="X8" s="681"/>
      <c r="Y8" s="682"/>
      <c r="Z8" s="713">
        <v>0.1</v>
      </c>
      <c r="AA8" s="713"/>
      <c r="AB8" s="713"/>
      <c r="AC8" s="713"/>
      <c r="AD8" s="714">
        <v>24746</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46641</v>
      </c>
      <c r="BH8" s="681"/>
      <c r="BI8" s="681"/>
      <c r="BJ8" s="681"/>
      <c r="BK8" s="681"/>
      <c r="BL8" s="681"/>
      <c r="BM8" s="681"/>
      <c r="BN8" s="682"/>
      <c r="BO8" s="713">
        <v>1.8</v>
      </c>
      <c r="BP8" s="713"/>
      <c r="BQ8" s="713"/>
      <c r="BR8" s="713"/>
      <c r="BS8" s="686" t="s">
        <v>179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5816081</v>
      </c>
      <c r="CS8" s="681"/>
      <c r="CT8" s="681"/>
      <c r="CU8" s="681"/>
      <c r="CV8" s="681"/>
      <c r="CW8" s="681"/>
      <c r="CX8" s="681"/>
      <c r="CY8" s="682"/>
      <c r="CZ8" s="713">
        <v>26.2</v>
      </c>
      <c r="DA8" s="713"/>
      <c r="DB8" s="713"/>
      <c r="DC8" s="713"/>
      <c r="DD8" s="686">
        <v>852079</v>
      </c>
      <c r="DE8" s="681"/>
      <c r="DF8" s="681"/>
      <c r="DG8" s="681"/>
      <c r="DH8" s="681"/>
      <c r="DI8" s="681"/>
      <c r="DJ8" s="681"/>
      <c r="DK8" s="681"/>
      <c r="DL8" s="681"/>
      <c r="DM8" s="681"/>
      <c r="DN8" s="681"/>
      <c r="DO8" s="681"/>
      <c r="DP8" s="682"/>
      <c r="DQ8" s="686">
        <v>2867573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26992</v>
      </c>
      <c r="S9" s="681"/>
      <c r="T9" s="681"/>
      <c r="U9" s="681"/>
      <c r="V9" s="681"/>
      <c r="W9" s="681"/>
      <c r="X9" s="681"/>
      <c r="Y9" s="682"/>
      <c r="Z9" s="713">
        <v>0.1</v>
      </c>
      <c r="AA9" s="713"/>
      <c r="AB9" s="713"/>
      <c r="AC9" s="713"/>
      <c r="AD9" s="714">
        <v>26992</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1062954</v>
      </c>
      <c r="BH9" s="681"/>
      <c r="BI9" s="681"/>
      <c r="BJ9" s="681"/>
      <c r="BK9" s="681"/>
      <c r="BL9" s="681"/>
      <c r="BM9" s="681"/>
      <c r="BN9" s="682"/>
      <c r="BO9" s="713">
        <v>41</v>
      </c>
      <c r="BP9" s="713"/>
      <c r="BQ9" s="713"/>
      <c r="BR9" s="713"/>
      <c r="BS9" s="686" t="s">
        <v>179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1777102</v>
      </c>
      <c r="CS9" s="681"/>
      <c r="CT9" s="681"/>
      <c r="CU9" s="681"/>
      <c r="CV9" s="681"/>
      <c r="CW9" s="681"/>
      <c r="CX9" s="681"/>
      <c r="CY9" s="682"/>
      <c r="CZ9" s="713">
        <v>8</v>
      </c>
      <c r="DA9" s="713"/>
      <c r="DB9" s="713"/>
      <c r="DC9" s="713"/>
      <c r="DD9" s="686">
        <v>99449</v>
      </c>
      <c r="DE9" s="681"/>
      <c r="DF9" s="681"/>
      <c r="DG9" s="681"/>
      <c r="DH9" s="681"/>
      <c r="DI9" s="681"/>
      <c r="DJ9" s="681"/>
      <c r="DK9" s="681"/>
      <c r="DL9" s="681"/>
      <c r="DM9" s="681"/>
      <c r="DN9" s="681"/>
      <c r="DO9" s="681"/>
      <c r="DP9" s="682"/>
      <c r="DQ9" s="686">
        <v>1449825</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179</v>
      </c>
      <c r="S10" s="681"/>
      <c r="T10" s="681"/>
      <c r="U10" s="681"/>
      <c r="V10" s="681"/>
      <c r="W10" s="681"/>
      <c r="X10" s="681"/>
      <c r="Y10" s="682"/>
      <c r="Z10" s="713" t="s">
        <v>179</v>
      </c>
      <c r="AA10" s="713"/>
      <c r="AB10" s="713"/>
      <c r="AC10" s="713"/>
      <c r="AD10" s="714" t="s">
        <v>179</v>
      </c>
      <c r="AE10" s="714"/>
      <c r="AF10" s="714"/>
      <c r="AG10" s="714"/>
      <c r="AH10" s="714"/>
      <c r="AI10" s="714"/>
      <c r="AJ10" s="714"/>
      <c r="AK10" s="714"/>
      <c r="AL10" s="683" t="s">
        <v>179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46096</v>
      </c>
      <c r="BH10" s="681"/>
      <c r="BI10" s="681"/>
      <c r="BJ10" s="681"/>
      <c r="BK10" s="681"/>
      <c r="BL10" s="681"/>
      <c r="BM10" s="681"/>
      <c r="BN10" s="682"/>
      <c r="BO10" s="713">
        <v>1.8</v>
      </c>
      <c r="BP10" s="713"/>
      <c r="BQ10" s="713"/>
      <c r="BR10" s="713"/>
      <c r="BS10" s="686" t="s">
        <v>246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179</v>
      </c>
      <c r="CS10" s="681"/>
      <c r="CT10" s="681"/>
      <c r="CU10" s="681"/>
      <c r="CV10" s="681"/>
      <c r="CW10" s="681"/>
      <c r="CX10" s="681"/>
      <c r="CY10" s="682"/>
      <c r="CZ10" s="713" t="s">
        <v>246</v>
      </c>
      <c r="DA10" s="713"/>
      <c r="DB10" s="713"/>
      <c r="DC10" s="713"/>
      <c r="DD10" s="686" t="s">
        <v>246</v>
      </c>
      <c r="DE10" s="681"/>
      <c r="DF10" s="681"/>
      <c r="DG10" s="681"/>
      <c r="DH10" s="681"/>
      <c r="DI10" s="681"/>
      <c r="DJ10" s="681"/>
      <c r="DK10" s="681"/>
      <c r="DL10" s="681"/>
      <c r="DM10" s="681"/>
      <c r="DN10" s="681"/>
      <c r="DO10" s="681"/>
      <c r="DP10" s="682"/>
      <c r="DQ10" s="686" t="s">
        <v>179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569163</v>
      </c>
      <c r="S11" s="681"/>
      <c r="T11" s="681"/>
      <c r="U11" s="681"/>
      <c r="V11" s="681"/>
      <c r="W11" s="681"/>
      <c r="X11" s="681"/>
      <c r="Y11" s="682"/>
      <c r="Z11" s="683">
        <v>2.5</v>
      </c>
      <c r="AA11" s="684"/>
      <c r="AB11" s="684"/>
      <c r="AC11" s="685"/>
      <c r="AD11" s="686">
        <v>569163</v>
      </c>
      <c r="AE11" s="681"/>
      <c r="AF11" s="681"/>
      <c r="AG11" s="681"/>
      <c r="AH11" s="681"/>
      <c r="AI11" s="681"/>
      <c r="AJ11" s="681"/>
      <c r="AK11" s="682"/>
      <c r="AL11" s="683">
        <v>5.3</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40845</v>
      </c>
      <c r="BH11" s="681"/>
      <c r="BI11" s="681"/>
      <c r="BJ11" s="681"/>
      <c r="BK11" s="681"/>
      <c r="BL11" s="681"/>
      <c r="BM11" s="681"/>
      <c r="BN11" s="682"/>
      <c r="BO11" s="713">
        <v>1.6</v>
      </c>
      <c r="BP11" s="713"/>
      <c r="BQ11" s="713"/>
      <c r="BR11" s="713"/>
      <c r="BS11" s="686" t="s">
        <v>179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718861</v>
      </c>
      <c r="CS11" s="681"/>
      <c r="CT11" s="681"/>
      <c r="CU11" s="681"/>
      <c r="CV11" s="681"/>
      <c r="CW11" s="681"/>
      <c r="CX11" s="681"/>
      <c r="CY11" s="682"/>
      <c r="CZ11" s="713">
        <v>3.2</v>
      </c>
      <c r="DA11" s="713"/>
      <c r="DB11" s="713"/>
      <c r="DC11" s="713"/>
      <c r="DD11" s="686">
        <v>276087</v>
      </c>
      <c r="DE11" s="681"/>
      <c r="DF11" s="681"/>
      <c r="DG11" s="681"/>
      <c r="DH11" s="681"/>
      <c r="DI11" s="681"/>
      <c r="DJ11" s="681"/>
      <c r="DK11" s="681"/>
      <c r="DL11" s="681"/>
      <c r="DM11" s="681"/>
      <c r="DN11" s="681"/>
      <c r="DO11" s="681"/>
      <c r="DP11" s="682"/>
      <c r="DQ11" s="686">
        <v>237162</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56968</v>
      </c>
      <c r="S12" s="681"/>
      <c r="T12" s="681"/>
      <c r="U12" s="681"/>
      <c r="V12" s="681"/>
      <c r="W12" s="681"/>
      <c r="X12" s="681"/>
      <c r="Y12" s="682"/>
      <c r="Z12" s="713">
        <v>0.3</v>
      </c>
      <c r="AA12" s="713"/>
      <c r="AB12" s="713"/>
      <c r="AC12" s="713"/>
      <c r="AD12" s="714">
        <v>56968</v>
      </c>
      <c r="AE12" s="714"/>
      <c r="AF12" s="714"/>
      <c r="AG12" s="714"/>
      <c r="AH12" s="714"/>
      <c r="AI12" s="714"/>
      <c r="AJ12" s="714"/>
      <c r="AK12" s="714"/>
      <c r="AL12" s="683">
        <v>0.5</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1140342</v>
      </c>
      <c r="BH12" s="681"/>
      <c r="BI12" s="681"/>
      <c r="BJ12" s="681"/>
      <c r="BK12" s="681"/>
      <c r="BL12" s="681"/>
      <c r="BM12" s="681"/>
      <c r="BN12" s="682"/>
      <c r="BO12" s="713">
        <v>44</v>
      </c>
      <c r="BP12" s="713"/>
      <c r="BQ12" s="713"/>
      <c r="BR12" s="713"/>
      <c r="BS12" s="686" t="s">
        <v>179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796055</v>
      </c>
      <c r="CS12" s="681"/>
      <c r="CT12" s="681"/>
      <c r="CU12" s="681"/>
      <c r="CV12" s="681"/>
      <c r="CW12" s="681"/>
      <c r="CX12" s="681"/>
      <c r="CY12" s="682"/>
      <c r="CZ12" s="713">
        <v>3.6</v>
      </c>
      <c r="DA12" s="713"/>
      <c r="DB12" s="713"/>
      <c r="DC12" s="713"/>
      <c r="DD12" s="686">
        <v>89190</v>
      </c>
      <c r="DE12" s="681"/>
      <c r="DF12" s="681"/>
      <c r="DG12" s="681"/>
      <c r="DH12" s="681"/>
      <c r="DI12" s="681"/>
      <c r="DJ12" s="681"/>
      <c r="DK12" s="681"/>
      <c r="DL12" s="681"/>
      <c r="DM12" s="681"/>
      <c r="DN12" s="681"/>
      <c r="DO12" s="681"/>
      <c r="DP12" s="682"/>
      <c r="DQ12" s="686">
        <v>590629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246</v>
      </c>
      <c r="S13" s="681"/>
      <c r="T13" s="681"/>
      <c r="U13" s="681"/>
      <c r="V13" s="681"/>
      <c r="W13" s="681"/>
      <c r="X13" s="681"/>
      <c r="Y13" s="682"/>
      <c r="Z13" s="713" t="s">
        <v>179</v>
      </c>
      <c r="AA13" s="713"/>
      <c r="AB13" s="713"/>
      <c r="AC13" s="713"/>
      <c r="AD13" s="714" t="s">
        <v>179</v>
      </c>
      <c r="AE13" s="714"/>
      <c r="AF13" s="714"/>
      <c r="AG13" s="714"/>
      <c r="AH13" s="714"/>
      <c r="AI13" s="714"/>
      <c r="AJ13" s="714"/>
      <c r="AK13" s="714"/>
      <c r="AL13" s="683" t="s">
        <v>130</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1140321</v>
      </c>
      <c r="BH13" s="681"/>
      <c r="BI13" s="681"/>
      <c r="BJ13" s="681"/>
      <c r="BK13" s="681"/>
      <c r="BL13" s="681"/>
      <c r="BM13" s="681"/>
      <c r="BN13" s="682"/>
      <c r="BO13" s="713">
        <v>44</v>
      </c>
      <c r="BP13" s="713"/>
      <c r="BQ13" s="713"/>
      <c r="BR13" s="713"/>
      <c r="BS13" s="686" t="s">
        <v>179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1406316</v>
      </c>
      <c r="CS13" s="681"/>
      <c r="CT13" s="681"/>
      <c r="CU13" s="681"/>
      <c r="CV13" s="681"/>
      <c r="CW13" s="681"/>
      <c r="CX13" s="681"/>
      <c r="CY13" s="682"/>
      <c r="CZ13" s="713">
        <v>6.3</v>
      </c>
      <c r="DA13" s="713"/>
      <c r="DB13" s="713"/>
      <c r="DC13" s="713"/>
      <c r="DD13" s="686">
        <v>501391</v>
      </c>
      <c r="DE13" s="681"/>
      <c r="DF13" s="681"/>
      <c r="DG13" s="681"/>
      <c r="DH13" s="681"/>
      <c r="DI13" s="681"/>
      <c r="DJ13" s="681"/>
      <c r="DK13" s="681"/>
      <c r="DL13" s="681"/>
      <c r="DM13" s="681"/>
      <c r="DN13" s="681"/>
      <c r="DO13" s="681"/>
      <c r="DP13" s="682"/>
      <c r="DQ13" s="686">
        <v>888157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179</v>
      </c>
      <c r="S14" s="681"/>
      <c r="T14" s="681"/>
      <c r="U14" s="681"/>
      <c r="V14" s="681"/>
      <c r="W14" s="681"/>
      <c r="X14" s="681"/>
      <c r="Y14" s="682"/>
      <c r="Z14" s="713" t="s">
        <v>130</v>
      </c>
      <c r="AA14" s="713"/>
      <c r="AB14" s="713"/>
      <c r="AC14" s="713"/>
      <c r="AD14" s="714" t="s">
        <v>179</v>
      </c>
      <c r="AE14" s="714"/>
      <c r="AF14" s="714"/>
      <c r="AG14" s="714"/>
      <c r="AH14" s="714"/>
      <c r="AI14" s="714"/>
      <c r="AJ14" s="714"/>
      <c r="AK14" s="714"/>
      <c r="AL14" s="683" t="s">
        <v>179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108296</v>
      </c>
      <c r="BH14" s="681"/>
      <c r="BI14" s="681"/>
      <c r="BJ14" s="681"/>
      <c r="BK14" s="681"/>
      <c r="BL14" s="681"/>
      <c r="BM14" s="681"/>
      <c r="BN14" s="682"/>
      <c r="BO14" s="713">
        <v>4.2</v>
      </c>
      <c r="BP14" s="713"/>
      <c r="BQ14" s="713"/>
      <c r="BR14" s="713"/>
      <c r="BS14" s="686" t="s">
        <v>179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1220453</v>
      </c>
      <c r="CS14" s="681"/>
      <c r="CT14" s="681"/>
      <c r="CU14" s="681"/>
      <c r="CV14" s="681"/>
      <c r="CW14" s="681"/>
      <c r="CX14" s="681"/>
      <c r="CY14" s="682"/>
      <c r="CZ14" s="713">
        <v>5.5</v>
      </c>
      <c r="DA14" s="713"/>
      <c r="DB14" s="713"/>
      <c r="DC14" s="713"/>
      <c r="DD14" s="686">
        <v>64638</v>
      </c>
      <c r="DE14" s="681"/>
      <c r="DF14" s="681"/>
      <c r="DG14" s="681"/>
      <c r="DH14" s="681"/>
      <c r="DI14" s="681"/>
      <c r="DJ14" s="681"/>
      <c r="DK14" s="681"/>
      <c r="DL14" s="681"/>
      <c r="DM14" s="681"/>
      <c r="DN14" s="681"/>
      <c r="DO14" s="681"/>
      <c r="DP14" s="682"/>
      <c r="DQ14" s="686">
        <v>1106241</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179</v>
      </c>
      <c r="S15" s="681"/>
      <c r="T15" s="681"/>
      <c r="U15" s="681"/>
      <c r="V15" s="681"/>
      <c r="W15" s="681"/>
      <c r="X15" s="681"/>
      <c r="Y15" s="682"/>
      <c r="Z15" s="713" t="s">
        <v>246</v>
      </c>
      <c r="AA15" s="713"/>
      <c r="AB15" s="713"/>
      <c r="AC15" s="713"/>
      <c r="AD15" s="714" t="s">
        <v>130</v>
      </c>
      <c r="AE15" s="714"/>
      <c r="AF15" s="714"/>
      <c r="AG15" s="714"/>
      <c r="AH15" s="714"/>
      <c r="AI15" s="714"/>
      <c r="AJ15" s="714"/>
      <c r="AK15" s="714"/>
      <c r="AL15" s="683" t="s">
        <v>179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145441</v>
      </c>
      <c r="BH15" s="681"/>
      <c r="BI15" s="681"/>
      <c r="BJ15" s="681"/>
      <c r="BK15" s="681"/>
      <c r="BL15" s="681"/>
      <c r="BM15" s="681"/>
      <c r="BN15" s="682"/>
      <c r="BO15" s="713">
        <v>5.6</v>
      </c>
      <c r="BP15" s="713"/>
      <c r="BQ15" s="713"/>
      <c r="BR15" s="713"/>
      <c r="BS15" s="686" t="s">
        <v>179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1946329</v>
      </c>
      <c r="CS15" s="681"/>
      <c r="CT15" s="681"/>
      <c r="CU15" s="681"/>
      <c r="CV15" s="681"/>
      <c r="CW15" s="681"/>
      <c r="CX15" s="681"/>
      <c r="CY15" s="682"/>
      <c r="CZ15" s="713">
        <v>8.8000000000000007</v>
      </c>
      <c r="DA15" s="713"/>
      <c r="DB15" s="713"/>
      <c r="DC15" s="713"/>
      <c r="DD15" s="686">
        <v>417037</v>
      </c>
      <c r="DE15" s="681"/>
      <c r="DF15" s="681"/>
      <c r="DG15" s="681"/>
      <c r="DH15" s="681"/>
      <c r="DI15" s="681"/>
      <c r="DJ15" s="681"/>
      <c r="DK15" s="681"/>
      <c r="DL15" s="681"/>
      <c r="DM15" s="681"/>
      <c r="DN15" s="681"/>
      <c r="DO15" s="681"/>
      <c r="DP15" s="682"/>
      <c r="DQ15" s="686">
        <v>1331629</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17126</v>
      </c>
      <c r="S16" s="681"/>
      <c r="T16" s="681"/>
      <c r="U16" s="681"/>
      <c r="V16" s="681"/>
      <c r="W16" s="681"/>
      <c r="X16" s="681"/>
      <c r="Y16" s="682"/>
      <c r="Z16" s="713">
        <v>0.1</v>
      </c>
      <c r="AA16" s="713"/>
      <c r="AB16" s="713"/>
      <c r="AC16" s="713"/>
      <c r="AD16" s="714">
        <v>17126</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713" t="s">
        <v>179</v>
      </c>
      <c r="BP16" s="713"/>
      <c r="BQ16" s="713"/>
      <c r="BR16" s="713"/>
      <c r="BS16" s="686" t="s">
        <v>179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132274</v>
      </c>
      <c r="CS16" s="681"/>
      <c r="CT16" s="681"/>
      <c r="CU16" s="681"/>
      <c r="CV16" s="681"/>
      <c r="CW16" s="681"/>
      <c r="CX16" s="681"/>
      <c r="CY16" s="682"/>
      <c r="CZ16" s="713">
        <v>0.6</v>
      </c>
      <c r="DA16" s="713"/>
      <c r="DB16" s="713"/>
      <c r="DC16" s="713"/>
      <c r="DD16" s="686" t="s">
        <v>179</v>
      </c>
      <c r="DE16" s="681"/>
      <c r="DF16" s="681"/>
      <c r="DG16" s="681"/>
      <c r="DH16" s="681"/>
      <c r="DI16" s="681"/>
      <c r="DJ16" s="681"/>
      <c r="DK16" s="681"/>
      <c r="DL16" s="681"/>
      <c r="DM16" s="681"/>
      <c r="DN16" s="681"/>
      <c r="DO16" s="681"/>
      <c r="DP16" s="682"/>
      <c r="DQ16" s="686">
        <v>47699</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6483</v>
      </c>
      <c r="S17" s="681"/>
      <c r="T17" s="681"/>
      <c r="U17" s="681"/>
      <c r="V17" s="681"/>
      <c r="W17" s="681"/>
      <c r="X17" s="681"/>
      <c r="Y17" s="682"/>
      <c r="Z17" s="713">
        <v>0</v>
      </c>
      <c r="AA17" s="713"/>
      <c r="AB17" s="713"/>
      <c r="AC17" s="713"/>
      <c r="AD17" s="714">
        <v>6483</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179</v>
      </c>
      <c r="BP17" s="713"/>
      <c r="BQ17" s="713"/>
      <c r="BR17" s="713"/>
      <c r="BS17" s="686" t="s">
        <v>246</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2493041</v>
      </c>
      <c r="CS17" s="681"/>
      <c r="CT17" s="681"/>
      <c r="CU17" s="681"/>
      <c r="CV17" s="681"/>
      <c r="CW17" s="681"/>
      <c r="CX17" s="681"/>
      <c r="CY17" s="682"/>
      <c r="CZ17" s="713">
        <v>11.2</v>
      </c>
      <c r="DA17" s="713"/>
      <c r="DB17" s="713"/>
      <c r="DC17" s="713"/>
      <c r="DD17" s="686" t="s">
        <v>130</v>
      </c>
      <c r="DE17" s="681"/>
      <c r="DF17" s="681"/>
      <c r="DG17" s="681"/>
      <c r="DH17" s="681"/>
      <c r="DI17" s="681"/>
      <c r="DJ17" s="681"/>
      <c r="DK17" s="681"/>
      <c r="DL17" s="681"/>
      <c r="DM17" s="681"/>
      <c r="DN17" s="681"/>
      <c r="DO17" s="681"/>
      <c r="DP17" s="682"/>
      <c r="DQ17" s="686">
        <v>2455129</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21062</v>
      </c>
      <c r="S18" s="681"/>
      <c r="T18" s="681"/>
      <c r="U18" s="681"/>
      <c r="V18" s="681"/>
      <c r="W18" s="681"/>
      <c r="X18" s="681"/>
      <c r="Y18" s="682"/>
      <c r="Z18" s="713">
        <v>0.1</v>
      </c>
      <c r="AA18" s="713"/>
      <c r="AB18" s="713"/>
      <c r="AC18" s="713"/>
      <c r="AD18" s="714">
        <v>21062</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179</v>
      </c>
      <c r="BP18" s="713"/>
      <c r="BQ18" s="713"/>
      <c r="BR18" s="713"/>
      <c r="BS18" s="686" t="s">
        <v>246</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179</v>
      </c>
      <c r="CS18" s="681"/>
      <c r="CT18" s="681"/>
      <c r="CU18" s="681"/>
      <c r="CV18" s="681"/>
      <c r="CW18" s="681"/>
      <c r="CX18" s="681"/>
      <c r="CY18" s="682"/>
      <c r="CZ18" s="713" t="s">
        <v>179</v>
      </c>
      <c r="DA18" s="713"/>
      <c r="DB18" s="713"/>
      <c r="DC18" s="713"/>
      <c r="DD18" s="686" t="s">
        <v>179</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10537</v>
      </c>
      <c r="S19" s="681"/>
      <c r="T19" s="681"/>
      <c r="U19" s="681"/>
      <c r="V19" s="681"/>
      <c r="W19" s="681"/>
      <c r="X19" s="681"/>
      <c r="Y19" s="682"/>
      <c r="Z19" s="713">
        <v>0</v>
      </c>
      <c r="AA19" s="713"/>
      <c r="AB19" s="713"/>
      <c r="AC19" s="713"/>
      <c r="AD19" s="714">
        <v>10537</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246</v>
      </c>
      <c r="BH19" s="681"/>
      <c r="BI19" s="681"/>
      <c r="BJ19" s="681"/>
      <c r="BK19" s="681"/>
      <c r="BL19" s="681"/>
      <c r="BM19" s="681"/>
      <c r="BN19" s="682"/>
      <c r="BO19" s="713" t="s">
        <v>179</v>
      </c>
      <c r="BP19" s="713"/>
      <c r="BQ19" s="713"/>
      <c r="BR19" s="713"/>
      <c r="BS19" s="686" t="s">
        <v>130</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179</v>
      </c>
      <c r="CS19" s="681"/>
      <c r="CT19" s="681"/>
      <c r="CU19" s="681"/>
      <c r="CV19" s="681"/>
      <c r="CW19" s="681"/>
      <c r="CX19" s="681"/>
      <c r="CY19" s="682"/>
      <c r="CZ19" s="713" t="s">
        <v>246</v>
      </c>
      <c r="DA19" s="713"/>
      <c r="DB19" s="713"/>
      <c r="DC19" s="713"/>
      <c r="DD19" s="686" t="s">
        <v>179</v>
      </c>
      <c r="DE19" s="681"/>
      <c r="DF19" s="681"/>
      <c r="DG19" s="681"/>
      <c r="DH19" s="681"/>
      <c r="DI19" s="681"/>
      <c r="DJ19" s="681"/>
      <c r="DK19" s="681"/>
      <c r="DL19" s="681"/>
      <c r="DM19" s="681"/>
      <c r="DN19" s="681"/>
      <c r="DO19" s="681"/>
      <c r="DP19" s="682"/>
      <c r="DQ19" s="686" t="s">
        <v>179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8277</v>
      </c>
      <c r="S20" s="681"/>
      <c r="T20" s="681"/>
      <c r="U20" s="681"/>
      <c r="V20" s="681"/>
      <c r="W20" s="681"/>
      <c r="X20" s="681"/>
      <c r="Y20" s="682"/>
      <c r="Z20" s="713">
        <v>0</v>
      </c>
      <c r="AA20" s="713"/>
      <c r="AB20" s="713"/>
      <c r="AC20" s="713"/>
      <c r="AD20" s="714">
        <v>8277</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179</v>
      </c>
      <c r="BH20" s="681"/>
      <c r="BI20" s="681"/>
      <c r="BJ20" s="681"/>
      <c r="BK20" s="681"/>
      <c r="BL20" s="681"/>
      <c r="BM20" s="681"/>
      <c r="BN20" s="682"/>
      <c r="BO20" s="713" t="s">
        <v>179</v>
      </c>
      <c r="BP20" s="713"/>
      <c r="BQ20" s="713"/>
      <c r="BR20" s="713"/>
      <c r="BS20" s="686" t="s">
        <v>179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22174609</v>
      </c>
      <c r="CS20" s="681"/>
      <c r="CT20" s="681"/>
      <c r="CU20" s="681"/>
      <c r="CV20" s="681"/>
      <c r="CW20" s="681"/>
      <c r="CX20" s="681"/>
      <c r="CY20" s="682"/>
      <c r="CZ20" s="713">
        <v>100</v>
      </c>
      <c r="DA20" s="713"/>
      <c r="DB20" s="713"/>
      <c r="DC20" s="713"/>
      <c r="DD20" s="686">
        <v>2318634</v>
      </c>
      <c r="DE20" s="681"/>
      <c r="DF20" s="681"/>
      <c r="DG20" s="681"/>
      <c r="DH20" s="681"/>
      <c r="DI20" s="681"/>
      <c r="DJ20" s="681"/>
      <c r="DK20" s="681"/>
      <c r="DL20" s="681"/>
      <c r="DM20" s="681"/>
      <c r="DN20" s="681"/>
      <c r="DO20" s="681"/>
      <c r="DP20" s="682"/>
      <c r="DQ20" s="686">
        <v>13380202</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2248</v>
      </c>
      <c r="S21" s="681"/>
      <c r="T21" s="681"/>
      <c r="U21" s="681"/>
      <c r="V21" s="681"/>
      <c r="W21" s="681"/>
      <c r="X21" s="681"/>
      <c r="Y21" s="682"/>
      <c r="Z21" s="713">
        <v>0</v>
      </c>
      <c r="AA21" s="713"/>
      <c r="AB21" s="713"/>
      <c r="AC21" s="713"/>
      <c r="AD21" s="714">
        <v>2248</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179</v>
      </c>
      <c r="BH21" s="681"/>
      <c r="BI21" s="681"/>
      <c r="BJ21" s="681"/>
      <c r="BK21" s="681"/>
      <c r="BL21" s="681"/>
      <c r="BM21" s="681"/>
      <c r="BN21" s="682"/>
      <c r="BO21" s="713" t="s">
        <v>179</v>
      </c>
      <c r="BP21" s="713"/>
      <c r="BQ21" s="713"/>
      <c r="BR21" s="713"/>
      <c r="BS21" s="686" t="s">
        <v>179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8298815</v>
      </c>
      <c r="S22" s="681"/>
      <c r="T22" s="681"/>
      <c r="U22" s="681"/>
      <c r="V22" s="681"/>
      <c r="W22" s="681"/>
      <c r="X22" s="681"/>
      <c r="Y22" s="682"/>
      <c r="Z22" s="713">
        <v>37.200000000000003</v>
      </c>
      <c r="AA22" s="713"/>
      <c r="AB22" s="713"/>
      <c r="AC22" s="713"/>
      <c r="AD22" s="714">
        <v>7235427</v>
      </c>
      <c r="AE22" s="714"/>
      <c r="AF22" s="714"/>
      <c r="AG22" s="714"/>
      <c r="AH22" s="714"/>
      <c r="AI22" s="714"/>
      <c r="AJ22" s="714"/>
      <c r="AK22" s="714"/>
      <c r="AL22" s="683">
        <v>66.900000000000006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179</v>
      </c>
      <c r="BH22" s="681"/>
      <c r="BI22" s="681"/>
      <c r="BJ22" s="681"/>
      <c r="BK22" s="681"/>
      <c r="BL22" s="681"/>
      <c r="BM22" s="681"/>
      <c r="BN22" s="682"/>
      <c r="BO22" s="713" t="s">
        <v>130</v>
      </c>
      <c r="BP22" s="713"/>
      <c r="BQ22" s="713"/>
      <c r="BR22" s="713"/>
      <c r="BS22" s="686" t="s">
        <v>179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7235427</v>
      </c>
      <c r="S23" s="681"/>
      <c r="T23" s="681"/>
      <c r="U23" s="681"/>
      <c r="V23" s="681"/>
      <c r="W23" s="681"/>
      <c r="X23" s="681"/>
      <c r="Y23" s="682"/>
      <c r="Z23" s="713">
        <v>32.4</v>
      </c>
      <c r="AA23" s="713"/>
      <c r="AB23" s="713"/>
      <c r="AC23" s="713"/>
      <c r="AD23" s="714">
        <v>7235427</v>
      </c>
      <c r="AE23" s="714"/>
      <c r="AF23" s="714"/>
      <c r="AG23" s="714"/>
      <c r="AH23" s="714"/>
      <c r="AI23" s="714"/>
      <c r="AJ23" s="714"/>
      <c r="AK23" s="714"/>
      <c r="AL23" s="683">
        <v>66.900000000000006</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179</v>
      </c>
      <c r="BP23" s="713"/>
      <c r="BQ23" s="713"/>
      <c r="BR23" s="713"/>
      <c r="BS23" s="686" t="s">
        <v>179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1063388</v>
      </c>
      <c r="S24" s="681"/>
      <c r="T24" s="681"/>
      <c r="U24" s="681"/>
      <c r="V24" s="681"/>
      <c r="W24" s="681"/>
      <c r="X24" s="681"/>
      <c r="Y24" s="682"/>
      <c r="Z24" s="713">
        <v>4.8</v>
      </c>
      <c r="AA24" s="713"/>
      <c r="AB24" s="713"/>
      <c r="AC24" s="713"/>
      <c r="AD24" s="714" t="s">
        <v>179</v>
      </c>
      <c r="AE24" s="714"/>
      <c r="AF24" s="714"/>
      <c r="AG24" s="714"/>
      <c r="AH24" s="714"/>
      <c r="AI24" s="714"/>
      <c r="AJ24" s="714"/>
      <c r="AK24" s="714"/>
      <c r="AL24" s="683" t="s">
        <v>179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179</v>
      </c>
      <c r="BH24" s="681"/>
      <c r="BI24" s="681"/>
      <c r="BJ24" s="681"/>
      <c r="BK24" s="681"/>
      <c r="BL24" s="681"/>
      <c r="BM24" s="681"/>
      <c r="BN24" s="682"/>
      <c r="BO24" s="713" t="s">
        <v>179</v>
      </c>
      <c r="BP24" s="713"/>
      <c r="BQ24" s="713"/>
      <c r="BR24" s="713"/>
      <c r="BS24" s="686" t="s">
        <v>130</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8658689</v>
      </c>
      <c r="CS24" s="736"/>
      <c r="CT24" s="736"/>
      <c r="CU24" s="736"/>
      <c r="CV24" s="736"/>
      <c r="CW24" s="736"/>
      <c r="CX24" s="736"/>
      <c r="CY24" s="779"/>
      <c r="CZ24" s="780">
        <v>39</v>
      </c>
      <c r="DA24" s="751"/>
      <c r="DB24" s="751"/>
      <c r="DC24" s="783"/>
      <c r="DD24" s="778">
        <v>6711315</v>
      </c>
      <c r="DE24" s="736"/>
      <c r="DF24" s="736"/>
      <c r="DG24" s="736"/>
      <c r="DH24" s="736"/>
      <c r="DI24" s="736"/>
      <c r="DJ24" s="736"/>
      <c r="DK24" s="779"/>
      <c r="DL24" s="778">
        <v>6234191</v>
      </c>
      <c r="DM24" s="736"/>
      <c r="DN24" s="736"/>
      <c r="DO24" s="736"/>
      <c r="DP24" s="736"/>
      <c r="DQ24" s="736"/>
      <c r="DR24" s="736"/>
      <c r="DS24" s="736"/>
      <c r="DT24" s="736"/>
      <c r="DU24" s="736"/>
      <c r="DV24" s="779"/>
      <c r="DW24" s="780">
        <v>55.8</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179</v>
      </c>
      <c r="S25" s="681"/>
      <c r="T25" s="681"/>
      <c r="U25" s="681"/>
      <c r="V25" s="681"/>
      <c r="W25" s="681"/>
      <c r="X25" s="681"/>
      <c r="Y25" s="682"/>
      <c r="Z25" s="713" t="s">
        <v>179</v>
      </c>
      <c r="AA25" s="713"/>
      <c r="AB25" s="713"/>
      <c r="AC25" s="713"/>
      <c r="AD25" s="714" t="s">
        <v>130</v>
      </c>
      <c r="AE25" s="714"/>
      <c r="AF25" s="714"/>
      <c r="AG25" s="714"/>
      <c r="AH25" s="714"/>
      <c r="AI25" s="714"/>
      <c r="AJ25" s="714"/>
      <c r="AK25" s="714"/>
      <c r="AL25" s="683" t="s">
        <v>179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179</v>
      </c>
      <c r="BP25" s="713"/>
      <c r="BQ25" s="713"/>
      <c r="BR25" s="713"/>
      <c r="BS25" s="686" t="s">
        <v>130</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3692818</v>
      </c>
      <c r="CS25" s="699"/>
      <c r="CT25" s="699"/>
      <c r="CU25" s="699"/>
      <c r="CV25" s="699"/>
      <c r="CW25" s="699"/>
      <c r="CX25" s="699"/>
      <c r="CY25" s="700"/>
      <c r="CZ25" s="683">
        <v>16.7</v>
      </c>
      <c r="DA25" s="701"/>
      <c r="DB25" s="701"/>
      <c r="DC25" s="702"/>
      <c r="DD25" s="686">
        <v>3454795</v>
      </c>
      <c r="DE25" s="699"/>
      <c r="DF25" s="699"/>
      <c r="DG25" s="699"/>
      <c r="DH25" s="699"/>
      <c r="DI25" s="699"/>
      <c r="DJ25" s="699"/>
      <c r="DK25" s="700"/>
      <c r="DL25" s="686">
        <v>3015955</v>
      </c>
      <c r="DM25" s="699"/>
      <c r="DN25" s="699"/>
      <c r="DO25" s="699"/>
      <c r="DP25" s="699"/>
      <c r="DQ25" s="699"/>
      <c r="DR25" s="699"/>
      <c r="DS25" s="699"/>
      <c r="DT25" s="699"/>
      <c r="DU25" s="699"/>
      <c r="DV25" s="700"/>
      <c r="DW25" s="683">
        <v>27</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11826787</v>
      </c>
      <c r="S26" s="681"/>
      <c r="T26" s="681"/>
      <c r="U26" s="681"/>
      <c r="V26" s="681"/>
      <c r="W26" s="681"/>
      <c r="X26" s="681"/>
      <c r="Y26" s="682"/>
      <c r="Z26" s="713">
        <v>53</v>
      </c>
      <c r="AA26" s="713"/>
      <c r="AB26" s="713"/>
      <c r="AC26" s="713"/>
      <c r="AD26" s="714">
        <v>10763399</v>
      </c>
      <c r="AE26" s="714"/>
      <c r="AF26" s="714"/>
      <c r="AG26" s="714"/>
      <c r="AH26" s="714"/>
      <c r="AI26" s="714"/>
      <c r="AJ26" s="714"/>
      <c r="AK26" s="714"/>
      <c r="AL26" s="683">
        <v>99.5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246</v>
      </c>
      <c r="BH26" s="681"/>
      <c r="BI26" s="681"/>
      <c r="BJ26" s="681"/>
      <c r="BK26" s="681"/>
      <c r="BL26" s="681"/>
      <c r="BM26" s="681"/>
      <c r="BN26" s="682"/>
      <c r="BO26" s="713" t="s">
        <v>130</v>
      </c>
      <c r="BP26" s="713"/>
      <c r="BQ26" s="713"/>
      <c r="BR26" s="713"/>
      <c r="BS26" s="686" t="s">
        <v>179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2242638</v>
      </c>
      <c r="CS26" s="681"/>
      <c r="CT26" s="681"/>
      <c r="CU26" s="681"/>
      <c r="CV26" s="681"/>
      <c r="CW26" s="681"/>
      <c r="CX26" s="681"/>
      <c r="CY26" s="682"/>
      <c r="CZ26" s="683">
        <v>10.1</v>
      </c>
      <c r="DA26" s="701"/>
      <c r="DB26" s="701"/>
      <c r="DC26" s="702"/>
      <c r="DD26" s="686">
        <v>2081620</v>
      </c>
      <c r="DE26" s="681"/>
      <c r="DF26" s="681"/>
      <c r="DG26" s="681"/>
      <c r="DH26" s="681"/>
      <c r="DI26" s="681"/>
      <c r="DJ26" s="681"/>
      <c r="DK26" s="682"/>
      <c r="DL26" s="686" t="s">
        <v>130</v>
      </c>
      <c r="DM26" s="681"/>
      <c r="DN26" s="681"/>
      <c r="DO26" s="681"/>
      <c r="DP26" s="681"/>
      <c r="DQ26" s="681"/>
      <c r="DR26" s="681"/>
      <c r="DS26" s="681"/>
      <c r="DT26" s="681"/>
      <c r="DU26" s="681"/>
      <c r="DV26" s="682"/>
      <c r="DW26" s="683" t="s">
        <v>179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3716</v>
      </c>
      <c r="S27" s="681"/>
      <c r="T27" s="681"/>
      <c r="U27" s="681"/>
      <c r="V27" s="681"/>
      <c r="W27" s="681"/>
      <c r="X27" s="681"/>
      <c r="Y27" s="682"/>
      <c r="Z27" s="713">
        <v>0</v>
      </c>
      <c r="AA27" s="713"/>
      <c r="AB27" s="713"/>
      <c r="AC27" s="713"/>
      <c r="AD27" s="714">
        <v>3716</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2590615</v>
      </c>
      <c r="BH27" s="681"/>
      <c r="BI27" s="681"/>
      <c r="BJ27" s="681"/>
      <c r="BK27" s="681"/>
      <c r="BL27" s="681"/>
      <c r="BM27" s="681"/>
      <c r="BN27" s="682"/>
      <c r="BO27" s="713">
        <v>100</v>
      </c>
      <c r="BP27" s="713"/>
      <c r="BQ27" s="713"/>
      <c r="BR27" s="713"/>
      <c r="BS27" s="686" t="s">
        <v>179</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2472830</v>
      </c>
      <c r="CS27" s="699"/>
      <c r="CT27" s="699"/>
      <c r="CU27" s="699"/>
      <c r="CV27" s="699"/>
      <c r="CW27" s="699"/>
      <c r="CX27" s="699"/>
      <c r="CY27" s="700"/>
      <c r="CZ27" s="683">
        <v>11.2</v>
      </c>
      <c r="DA27" s="701"/>
      <c r="DB27" s="701"/>
      <c r="DC27" s="702"/>
      <c r="DD27" s="686">
        <v>801391</v>
      </c>
      <c r="DE27" s="699"/>
      <c r="DF27" s="699"/>
      <c r="DG27" s="699"/>
      <c r="DH27" s="699"/>
      <c r="DI27" s="699"/>
      <c r="DJ27" s="699"/>
      <c r="DK27" s="700"/>
      <c r="DL27" s="686">
        <v>763107</v>
      </c>
      <c r="DM27" s="699"/>
      <c r="DN27" s="699"/>
      <c r="DO27" s="699"/>
      <c r="DP27" s="699"/>
      <c r="DQ27" s="699"/>
      <c r="DR27" s="699"/>
      <c r="DS27" s="699"/>
      <c r="DT27" s="699"/>
      <c r="DU27" s="699"/>
      <c r="DV27" s="700"/>
      <c r="DW27" s="683">
        <v>6.8</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130054</v>
      </c>
      <c r="S28" s="681"/>
      <c r="T28" s="681"/>
      <c r="U28" s="681"/>
      <c r="V28" s="681"/>
      <c r="W28" s="681"/>
      <c r="X28" s="681"/>
      <c r="Y28" s="682"/>
      <c r="Z28" s="713">
        <v>0.6</v>
      </c>
      <c r="AA28" s="713"/>
      <c r="AB28" s="713"/>
      <c r="AC28" s="713"/>
      <c r="AD28" s="714" t="s">
        <v>179</v>
      </c>
      <c r="AE28" s="714"/>
      <c r="AF28" s="714"/>
      <c r="AG28" s="714"/>
      <c r="AH28" s="714"/>
      <c r="AI28" s="714"/>
      <c r="AJ28" s="714"/>
      <c r="AK28" s="714"/>
      <c r="AL28" s="683" t="s">
        <v>179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2493041</v>
      </c>
      <c r="CS28" s="681"/>
      <c r="CT28" s="681"/>
      <c r="CU28" s="681"/>
      <c r="CV28" s="681"/>
      <c r="CW28" s="681"/>
      <c r="CX28" s="681"/>
      <c r="CY28" s="682"/>
      <c r="CZ28" s="683">
        <v>11.2</v>
      </c>
      <c r="DA28" s="701"/>
      <c r="DB28" s="701"/>
      <c r="DC28" s="702"/>
      <c r="DD28" s="686">
        <v>2455129</v>
      </c>
      <c r="DE28" s="681"/>
      <c r="DF28" s="681"/>
      <c r="DG28" s="681"/>
      <c r="DH28" s="681"/>
      <c r="DI28" s="681"/>
      <c r="DJ28" s="681"/>
      <c r="DK28" s="682"/>
      <c r="DL28" s="686">
        <v>2455129</v>
      </c>
      <c r="DM28" s="681"/>
      <c r="DN28" s="681"/>
      <c r="DO28" s="681"/>
      <c r="DP28" s="681"/>
      <c r="DQ28" s="681"/>
      <c r="DR28" s="681"/>
      <c r="DS28" s="681"/>
      <c r="DT28" s="681"/>
      <c r="DU28" s="681"/>
      <c r="DV28" s="682"/>
      <c r="DW28" s="683">
        <v>22</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154253</v>
      </c>
      <c r="S29" s="681"/>
      <c r="T29" s="681"/>
      <c r="U29" s="681"/>
      <c r="V29" s="681"/>
      <c r="W29" s="681"/>
      <c r="X29" s="681"/>
      <c r="Y29" s="682"/>
      <c r="Z29" s="713">
        <v>0.7</v>
      </c>
      <c r="AA29" s="713"/>
      <c r="AB29" s="713"/>
      <c r="AC29" s="713"/>
      <c r="AD29" s="714">
        <v>7193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306</v>
      </c>
      <c r="CG29" s="720"/>
      <c r="CH29" s="720"/>
      <c r="CI29" s="720"/>
      <c r="CJ29" s="720"/>
      <c r="CK29" s="720"/>
      <c r="CL29" s="720"/>
      <c r="CM29" s="720"/>
      <c r="CN29" s="720"/>
      <c r="CO29" s="720"/>
      <c r="CP29" s="720"/>
      <c r="CQ29" s="721"/>
      <c r="CR29" s="680">
        <v>2492973</v>
      </c>
      <c r="CS29" s="699"/>
      <c r="CT29" s="699"/>
      <c r="CU29" s="699"/>
      <c r="CV29" s="699"/>
      <c r="CW29" s="699"/>
      <c r="CX29" s="699"/>
      <c r="CY29" s="700"/>
      <c r="CZ29" s="683">
        <v>11.2</v>
      </c>
      <c r="DA29" s="701"/>
      <c r="DB29" s="701"/>
      <c r="DC29" s="702"/>
      <c r="DD29" s="686">
        <v>2455061</v>
      </c>
      <c r="DE29" s="699"/>
      <c r="DF29" s="699"/>
      <c r="DG29" s="699"/>
      <c r="DH29" s="699"/>
      <c r="DI29" s="699"/>
      <c r="DJ29" s="699"/>
      <c r="DK29" s="700"/>
      <c r="DL29" s="686">
        <v>2455061</v>
      </c>
      <c r="DM29" s="699"/>
      <c r="DN29" s="699"/>
      <c r="DO29" s="699"/>
      <c r="DP29" s="699"/>
      <c r="DQ29" s="699"/>
      <c r="DR29" s="699"/>
      <c r="DS29" s="699"/>
      <c r="DT29" s="699"/>
      <c r="DU29" s="699"/>
      <c r="DV29" s="700"/>
      <c r="DW29" s="683">
        <v>22</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87663</v>
      </c>
      <c r="S30" s="681"/>
      <c r="T30" s="681"/>
      <c r="U30" s="681"/>
      <c r="V30" s="681"/>
      <c r="W30" s="681"/>
      <c r="X30" s="681"/>
      <c r="Y30" s="682"/>
      <c r="Z30" s="713">
        <v>0.4</v>
      </c>
      <c r="AA30" s="713"/>
      <c r="AB30" s="713"/>
      <c r="AC30" s="713"/>
      <c r="AD30" s="714" t="s">
        <v>130</v>
      </c>
      <c r="AE30" s="714"/>
      <c r="AF30" s="714"/>
      <c r="AG30" s="714"/>
      <c r="AH30" s="714"/>
      <c r="AI30" s="714"/>
      <c r="AJ30" s="714"/>
      <c r="AK30" s="714"/>
      <c r="AL30" s="683" t="s">
        <v>246</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2358493</v>
      </c>
      <c r="CS30" s="681"/>
      <c r="CT30" s="681"/>
      <c r="CU30" s="681"/>
      <c r="CV30" s="681"/>
      <c r="CW30" s="681"/>
      <c r="CX30" s="681"/>
      <c r="CY30" s="682"/>
      <c r="CZ30" s="683">
        <v>10.6</v>
      </c>
      <c r="DA30" s="701"/>
      <c r="DB30" s="701"/>
      <c r="DC30" s="702"/>
      <c r="DD30" s="686">
        <v>2321482</v>
      </c>
      <c r="DE30" s="681"/>
      <c r="DF30" s="681"/>
      <c r="DG30" s="681"/>
      <c r="DH30" s="681"/>
      <c r="DI30" s="681"/>
      <c r="DJ30" s="681"/>
      <c r="DK30" s="682"/>
      <c r="DL30" s="686">
        <v>2321482</v>
      </c>
      <c r="DM30" s="681"/>
      <c r="DN30" s="681"/>
      <c r="DO30" s="681"/>
      <c r="DP30" s="681"/>
      <c r="DQ30" s="681"/>
      <c r="DR30" s="681"/>
      <c r="DS30" s="681"/>
      <c r="DT30" s="681"/>
      <c r="DU30" s="681"/>
      <c r="DV30" s="682"/>
      <c r="DW30" s="683">
        <v>20.8</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5433336</v>
      </c>
      <c r="S31" s="681"/>
      <c r="T31" s="681"/>
      <c r="U31" s="681"/>
      <c r="V31" s="681"/>
      <c r="W31" s="681"/>
      <c r="X31" s="681"/>
      <c r="Y31" s="682"/>
      <c r="Z31" s="713">
        <v>24.3</v>
      </c>
      <c r="AA31" s="713"/>
      <c r="AB31" s="713"/>
      <c r="AC31" s="713"/>
      <c r="AD31" s="714" t="s">
        <v>179</v>
      </c>
      <c r="AE31" s="714"/>
      <c r="AF31" s="714"/>
      <c r="AG31" s="714"/>
      <c r="AH31" s="714"/>
      <c r="AI31" s="714"/>
      <c r="AJ31" s="714"/>
      <c r="AK31" s="714"/>
      <c r="AL31" s="683" t="s">
        <v>179</v>
      </c>
      <c r="AM31" s="684"/>
      <c r="AN31" s="684"/>
      <c r="AO31" s="715"/>
      <c r="AP31" s="754" t="s">
        <v>312</v>
      </c>
      <c r="AQ31" s="755"/>
      <c r="AR31" s="755"/>
      <c r="AS31" s="755"/>
      <c r="AT31" s="760" t="s">
        <v>313</v>
      </c>
      <c r="AU31" s="231"/>
      <c r="AV31" s="231"/>
      <c r="AW31" s="231"/>
      <c r="AX31" s="746" t="s">
        <v>187</v>
      </c>
      <c r="AY31" s="747"/>
      <c r="AZ31" s="747"/>
      <c r="BA31" s="747"/>
      <c r="BB31" s="747"/>
      <c r="BC31" s="747"/>
      <c r="BD31" s="747"/>
      <c r="BE31" s="747"/>
      <c r="BF31" s="748"/>
      <c r="BG31" s="749">
        <v>97.9</v>
      </c>
      <c r="BH31" s="750"/>
      <c r="BI31" s="750"/>
      <c r="BJ31" s="750"/>
      <c r="BK31" s="750"/>
      <c r="BL31" s="750"/>
      <c r="BM31" s="751">
        <v>94.9</v>
      </c>
      <c r="BN31" s="750"/>
      <c r="BO31" s="750"/>
      <c r="BP31" s="750"/>
      <c r="BQ31" s="752"/>
      <c r="BR31" s="749">
        <v>99</v>
      </c>
      <c r="BS31" s="750"/>
      <c r="BT31" s="750"/>
      <c r="BU31" s="750"/>
      <c r="BV31" s="750"/>
      <c r="BW31" s="750"/>
      <c r="BX31" s="751">
        <v>95.8</v>
      </c>
      <c r="BY31" s="750"/>
      <c r="BZ31" s="750"/>
      <c r="CA31" s="750"/>
      <c r="CB31" s="752"/>
      <c r="CD31" s="770"/>
      <c r="CE31" s="771"/>
      <c r="CF31" s="719" t="s">
        <v>314</v>
      </c>
      <c r="CG31" s="720"/>
      <c r="CH31" s="720"/>
      <c r="CI31" s="720"/>
      <c r="CJ31" s="720"/>
      <c r="CK31" s="720"/>
      <c r="CL31" s="720"/>
      <c r="CM31" s="720"/>
      <c r="CN31" s="720"/>
      <c r="CO31" s="720"/>
      <c r="CP31" s="720"/>
      <c r="CQ31" s="721"/>
      <c r="CR31" s="680">
        <v>134480</v>
      </c>
      <c r="CS31" s="699"/>
      <c r="CT31" s="699"/>
      <c r="CU31" s="699"/>
      <c r="CV31" s="699"/>
      <c r="CW31" s="699"/>
      <c r="CX31" s="699"/>
      <c r="CY31" s="700"/>
      <c r="CZ31" s="683">
        <v>0.6</v>
      </c>
      <c r="DA31" s="701"/>
      <c r="DB31" s="701"/>
      <c r="DC31" s="702"/>
      <c r="DD31" s="686">
        <v>133579</v>
      </c>
      <c r="DE31" s="699"/>
      <c r="DF31" s="699"/>
      <c r="DG31" s="699"/>
      <c r="DH31" s="699"/>
      <c r="DI31" s="699"/>
      <c r="DJ31" s="699"/>
      <c r="DK31" s="700"/>
      <c r="DL31" s="686">
        <v>133579</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179</v>
      </c>
      <c r="S32" s="681"/>
      <c r="T32" s="681"/>
      <c r="U32" s="681"/>
      <c r="V32" s="681"/>
      <c r="W32" s="681"/>
      <c r="X32" s="681"/>
      <c r="Y32" s="682"/>
      <c r="Z32" s="713" t="s">
        <v>130</v>
      </c>
      <c r="AA32" s="713"/>
      <c r="AB32" s="713"/>
      <c r="AC32" s="713"/>
      <c r="AD32" s="714" t="s">
        <v>179</v>
      </c>
      <c r="AE32" s="714"/>
      <c r="AF32" s="714"/>
      <c r="AG32" s="714"/>
      <c r="AH32" s="714"/>
      <c r="AI32" s="714"/>
      <c r="AJ32" s="714"/>
      <c r="AK32" s="714"/>
      <c r="AL32" s="683" t="s">
        <v>179</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97.1</v>
      </c>
      <c r="BN32" s="745"/>
      <c r="BO32" s="745"/>
      <c r="BP32" s="745"/>
      <c r="BQ32" s="726"/>
      <c r="BR32" s="753">
        <v>99.1</v>
      </c>
      <c r="BS32" s="699"/>
      <c r="BT32" s="699"/>
      <c r="BU32" s="699"/>
      <c r="BV32" s="699"/>
      <c r="BW32" s="699"/>
      <c r="BX32" s="684">
        <v>97.1</v>
      </c>
      <c r="BY32" s="745"/>
      <c r="BZ32" s="745"/>
      <c r="CA32" s="745"/>
      <c r="CB32" s="726"/>
      <c r="CD32" s="772"/>
      <c r="CE32" s="773"/>
      <c r="CF32" s="719" t="s">
        <v>318</v>
      </c>
      <c r="CG32" s="720"/>
      <c r="CH32" s="720"/>
      <c r="CI32" s="720"/>
      <c r="CJ32" s="720"/>
      <c r="CK32" s="720"/>
      <c r="CL32" s="720"/>
      <c r="CM32" s="720"/>
      <c r="CN32" s="720"/>
      <c r="CO32" s="720"/>
      <c r="CP32" s="720"/>
      <c r="CQ32" s="721"/>
      <c r="CR32" s="680">
        <v>68</v>
      </c>
      <c r="CS32" s="681"/>
      <c r="CT32" s="681"/>
      <c r="CU32" s="681"/>
      <c r="CV32" s="681"/>
      <c r="CW32" s="681"/>
      <c r="CX32" s="681"/>
      <c r="CY32" s="682"/>
      <c r="CZ32" s="683">
        <v>0</v>
      </c>
      <c r="DA32" s="701"/>
      <c r="DB32" s="701"/>
      <c r="DC32" s="702"/>
      <c r="DD32" s="686">
        <v>68</v>
      </c>
      <c r="DE32" s="681"/>
      <c r="DF32" s="681"/>
      <c r="DG32" s="681"/>
      <c r="DH32" s="681"/>
      <c r="DI32" s="681"/>
      <c r="DJ32" s="681"/>
      <c r="DK32" s="682"/>
      <c r="DL32" s="686">
        <v>68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1408056</v>
      </c>
      <c r="S33" s="681"/>
      <c r="T33" s="681"/>
      <c r="U33" s="681"/>
      <c r="V33" s="681"/>
      <c r="W33" s="681"/>
      <c r="X33" s="681"/>
      <c r="Y33" s="682"/>
      <c r="Z33" s="713">
        <v>6.3</v>
      </c>
      <c r="AA33" s="713"/>
      <c r="AB33" s="713"/>
      <c r="AC33" s="713"/>
      <c r="AD33" s="714" t="s">
        <v>179</v>
      </c>
      <c r="AE33" s="714"/>
      <c r="AF33" s="714"/>
      <c r="AG33" s="714"/>
      <c r="AH33" s="714"/>
      <c r="AI33" s="714"/>
      <c r="AJ33" s="714"/>
      <c r="AK33" s="714"/>
      <c r="AL33" s="683" t="s">
        <v>179</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96.4</v>
      </c>
      <c r="BH33" s="665"/>
      <c r="BI33" s="665"/>
      <c r="BJ33" s="665"/>
      <c r="BK33" s="665"/>
      <c r="BL33" s="665"/>
      <c r="BM33" s="707">
        <v>92.3</v>
      </c>
      <c r="BN33" s="665"/>
      <c r="BO33" s="665"/>
      <c r="BP33" s="665"/>
      <c r="BQ33" s="709"/>
      <c r="BR33" s="744">
        <v>98.9</v>
      </c>
      <c r="BS33" s="665"/>
      <c r="BT33" s="665"/>
      <c r="BU33" s="665"/>
      <c r="BV33" s="665"/>
      <c r="BW33" s="665"/>
      <c r="BX33" s="707">
        <v>94.2</v>
      </c>
      <c r="BY33" s="665"/>
      <c r="BZ33" s="665"/>
      <c r="CA33" s="665"/>
      <c r="CB33" s="709"/>
      <c r="CD33" s="719" t="s">
        <v>321</v>
      </c>
      <c r="CE33" s="720"/>
      <c r="CF33" s="720"/>
      <c r="CG33" s="720"/>
      <c r="CH33" s="720"/>
      <c r="CI33" s="720"/>
      <c r="CJ33" s="720"/>
      <c r="CK33" s="720"/>
      <c r="CL33" s="720"/>
      <c r="CM33" s="720"/>
      <c r="CN33" s="720"/>
      <c r="CO33" s="720"/>
      <c r="CP33" s="720"/>
      <c r="CQ33" s="721"/>
      <c r="CR33" s="680">
        <v>11065012</v>
      </c>
      <c r="CS33" s="699"/>
      <c r="CT33" s="699"/>
      <c r="CU33" s="699"/>
      <c r="CV33" s="699"/>
      <c r="CW33" s="699"/>
      <c r="CX33" s="699"/>
      <c r="CY33" s="700"/>
      <c r="CZ33" s="683">
        <v>49.9</v>
      </c>
      <c r="DA33" s="701"/>
      <c r="DB33" s="701"/>
      <c r="DC33" s="702"/>
      <c r="DD33" s="686">
        <v>6409578</v>
      </c>
      <c r="DE33" s="699"/>
      <c r="DF33" s="699"/>
      <c r="DG33" s="699"/>
      <c r="DH33" s="699"/>
      <c r="DI33" s="699"/>
      <c r="DJ33" s="699"/>
      <c r="DK33" s="700"/>
      <c r="DL33" s="686">
        <v>4598934</v>
      </c>
      <c r="DM33" s="699"/>
      <c r="DN33" s="699"/>
      <c r="DO33" s="699"/>
      <c r="DP33" s="699"/>
      <c r="DQ33" s="699"/>
      <c r="DR33" s="699"/>
      <c r="DS33" s="699"/>
      <c r="DT33" s="699"/>
      <c r="DU33" s="699"/>
      <c r="DV33" s="700"/>
      <c r="DW33" s="683">
        <v>41.2</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32130</v>
      </c>
      <c r="S34" s="681"/>
      <c r="T34" s="681"/>
      <c r="U34" s="681"/>
      <c r="V34" s="681"/>
      <c r="W34" s="681"/>
      <c r="X34" s="681"/>
      <c r="Y34" s="682"/>
      <c r="Z34" s="713">
        <v>0.1</v>
      </c>
      <c r="AA34" s="713"/>
      <c r="AB34" s="713"/>
      <c r="AC34" s="713"/>
      <c r="AD34" s="714">
        <v>7269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2660740</v>
      </c>
      <c r="CS34" s="681"/>
      <c r="CT34" s="681"/>
      <c r="CU34" s="681"/>
      <c r="CV34" s="681"/>
      <c r="CW34" s="681"/>
      <c r="CX34" s="681"/>
      <c r="CY34" s="682"/>
      <c r="CZ34" s="683">
        <v>12</v>
      </c>
      <c r="DA34" s="701"/>
      <c r="DB34" s="701"/>
      <c r="DC34" s="702"/>
      <c r="DD34" s="686">
        <v>1861267</v>
      </c>
      <c r="DE34" s="681"/>
      <c r="DF34" s="681"/>
      <c r="DG34" s="681"/>
      <c r="DH34" s="681"/>
      <c r="DI34" s="681"/>
      <c r="DJ34" s="681"/>
      <c r="DK34" s="682"/>
      <c r="DL34" s="686">
        <v>1143095</v>
      </c>
      <c r="DM34" s="681"/>
      <c r="DN34" s="681"/>
      <c r="DO34" s="681"/>
      <c r="DP34" s="681"/>
      <c r="DQ34" s="681"/>
      <c r="DR34" s="681"/>
      <c r="DS34" s="681"/>
      <c r="DT34" s="681"/>
      <c r="DU34" s="681"/>
      <c r="DV34" s="682"/>
      <c r="DW34" s="683">
        <v>10.199999999999999</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168778</v>
      </c>
      <c r="S35" s="681"/>
      <c r="T35" s="681"/>
      <c r="U35" s="681"/>
      <c r="V35" s="681"/>
      <c r="W35" s="681"/>
      <c r="X35" s="681"/>
      <c r="Y35" s="682"/>
      <c r="Z35" s="713">
        <v>0.8</v>
      </c>
      <c r="AA35" s="713"/>
      <c r="AB35" s="713"/>
      <c r="AC35" s="713"/>
      <c r="AD35" s="714" t="s">
        <v>179</v>
      </c>
      <c r="AE35" s="714"/>
      <c r="AF35" s="714"/>
      <c r="AG35" s="714"/>
      <c r="AH35" s="714"/>
      <c r="AI35" s="714"/>
      <c r="AJ35" s="714"/>
      <c r="AK35" s="714"/>
      <c r="AL35" s="683" t="s">
        <v>130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131210</v>
      </c>
      <c r="CS35" s="699"/>
      <c r="CT35" s="699"/>
      <c r="CU35" s="699"/>
      <c r="CV35" s="699"/>
      <c r="CW35" s="699"/>
      <c r="CX35" s="699"/>
      <c r="CY35" s="700"/>
      <c r="CZ35" s="683">
        <v>0.6</v>
      </c>
      <c r="DA35" s="701"/>
      <c r="DB35" s="701"/>
      <c r="DC35" s="702"/>
      <c r="DD35" s="686">
        <v>110715</v>
      </c>
      <c r="DE35" s="699"/>
      <c r="DF35" s="699"/>
      <c r="DG35" s="699"/>
      <c r="DH35" s="699"/>
      <c r="DI35" s="699"/>
      <c r="DJ35" s="699"/>
      <c r="DK35" s="700"/>
      <c r="DL35" s="686">
        <v>110710</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532456</v>
      </c>
      <c r="S36" s="681"/>
      <c r="T36" s="681"/>
      <c r="U36" s="681"/>
      <c r="V36" s="681"/>
      <c r="W36" s="681"/>
      <c r="X36" s="681"/>
      <c r="Y36" s="682"/>
      <c r="Z36" s="713">
        <v>2.4</v>
      </c>
      <c r="AA36" s="713"/>
      <c r="AB36" s="713"/>
      <c r="AC36" s="713"/>
      <c r="AD36" s="714" t="s">
        <v>179</v>
      </c>
      <c r="AE36" s="714"/>
      <c r="AF36" s="714"/>
      <c r="AG36" s="714"/>
      <c r="AH36" s="714"/>
      <c r="AI36" s="714"/>
      <c r="AJ36" s="714"/>
      <c r="AK36" s="714"/>
      <c r="AL36" s="683" t="s">
        <v>179</v>
      </c>
      <c r="AM36" s="684"/>
      <c r="AN36" s="684"/>
      <c r="AO36" s="715"/>
      <c r="AP36" s="235"/>
      <c r="AQ36" s="732" t="s">
        <v>329</v>
      </c>
      <c r="AR36" s="733"/>
      <c r="AS36" s="733"/>
      <c r="AT36" s="733"/>
      <c r="AU36" s="733"/>
      <c r="AV36" s="733"/>
      <c r="AW36" s="733"/>
      <c r="AX36" s="733"/>
      <c r="AY36" s="734"/>
      <c r="AZ36" s="735">
        <v>2798820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23038</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6177950</v>
      </c>
      <c r="CS36" s="681"/>
      <c r="CT36" s="681"/>
      <c r="CU36" s="681"/>
      <c r="CV36" s="681"/>
      <c r="CW36" s="681"/>
      <c r="CX36" s="681"/>
      <c r="CY36" s="682"/>
      <c r="CZ36" s="683">
        <v>27.9</v>
      </c>
      <c r="DA36" s="701"/>
      <c r="DB36" s="701"/>
      <c r="DC36" s="702"/>
      <c r="DD36" s="686">
        <v>2930714</v>
      </c>
      <c r="DE36" s="681"/>
      <c r="DF36" s="681"/>
      <c r="DG36" s="681"/>
      <c r="DH36" s="681"/>
      <c r="DI36" s="681"/>
      <c r="DJ36" s="681"/>
      <c r="DK36" s="682"/>
      <c r="DL36" s="686">
        <v>2151408</v>
      </c>
      <c r="DM36" s="681"/>
      <c r="DN36" s="681"/>
      <c r="DO36" s="681"/>
      <c r="DP36" s="681"/>
      <c r="DQ36" s="681"/>
      <c r="DR36" s="681"/>
      <c r="DS36" s="681"/>
      <c r="DT36" s="681"/>
      <c r="DU36" s="681"/>
      <c r="DV36" s="682"/>
      <c r="DW36" s="683">
        <v>19.3</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205408</v>
      </c>
      <c r="S37" s="681"/>
      <c r="T37" s="681"/>
      <c r="U37" s="681"/>
      <c r="V37" s="681"/>
      <c r="W37" s="681"/>
      <c r="X37" s="681"/>
      <c r="Y37" s="682"/>
      <c r="Z37" s="713">
        <v>0.9</v>
      </c>
      <c r="AA37" s="713"/>
      <c r="AB37" s="713"/>
      <c r="AC37" s="713"/>
      <c r="AD37" s="714" t="s">
        <v>130</v>
      </c>
      <c r="AE37" s="714"/>
      <c r="AF37" s="714"/>
      <c r="AG37" s="714"/>
      <c r="AH37" s="714"/>
      <c r="AI37" s="714"/>
      <c r="AJ37" s="714"/>
      <c r="AK37" s="714"/>
      <c r="AL37" s="683" t="s">
        <v>179</v>
      </c>
      <c r="AM37" s="684"/>
      <c r="AN37" s="684"/>
      <c r="AO37" s="715"/>
      <c r="AQ37" s="723" t="s">
        <v>333</v>
      </c>
      <c r="AR37" s="724"/>
      <c r="AS37" s="724"/>
      <c r="AT37" s="724"/>
      <c r="AU37" s="724"/>
      <c r="AV37" s="724"/>
      <c r="AW37" s="724"/>
      <c r="AX37" s="724"/>
      <c r="AY37" s="725"/>
      <c r="AZ37" s="680">
        <v>462461</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23038</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1138384</v>
      </c>
      <c r="CS37" s="699"/>
      <c r="CT37" s="699"/>
      <c r="CU37" s="699"/>
      <c r="CV37" s="699"/>
      <c r="CW37" s="699"/>
      <c r="CX37" s="699"/>
      <c r="CY37" s="700"/>
      <c r="CZ37" s="683">
        <v>5.0999999999999996</v>
      </c>
      <c r="DA37" s="701"/>
      <c r="DB37" s="701"/>
      <c r="DC37" s="702"/>
      <c r="DD37" s="686">
        <v>1087484</v>
      </c>
      <c r="DE37" s="699"/>
      <c r="DF37" s="699"/>
      <c r="DG37" s="699"/>
      <c r="DH37" s="699"/>
      <c r="DI37" s="699"/>
      <c r="DJ37" s="699"/>
      <c r="DK37" s="700"/>
      <c r="DL37" s="686">
        <v>1071842</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185654</v>
      </c>
      <c r="S38" s="681"/>
      <c r="T38" s="681"/>
      <c r="U38" s="681"/>
      <c r="V38" s="681"/>
      <c r="W38" s="681"/>
      <c r="X38" s="681"/>
      <c r="Y38" s="682"/>
      <c r="Z38" s="713">
        <v>0.8</v>
      </c>
      <c r="AA38" s="713"/>
      <c r="AB38" s="713"/>
      <c r="AC38" s="713"/>
      <c r="AD38" s="714">
        <v>32933</v>
      </c>
      <c r="AE38" s="714"/>
      <c r="AF38" s="714"/>
      <c r="AG38" s="714"/>
      <c r="AH38" s="714"/>
      <c r="AI38" s="714"/>
      <c r="AJ38" s="714"/>
      <c r="AK38" s="714"/>
      <c r="AL38" s="683">
        <v>0.3</v>
      </c>
      <c r="AM38" s="684"/>
      <c r="AN38" s="684"/>
      <c r="AO38" s="715"/>
      <c r="AQ38" s="723" t="s">
        <v>337</v>
      </c>
      <c r="AR38" s="724"/>
      <c r="AS38" s="724"/>
      <c r="AT38" s="724"/>
      <c r="AU38" s="724"/>
      <c r="AV38" s="724"/>
      <c r="AW38" s="724"/>
      <c r="AX38" s="724"/>
      <c r="AY38" s="725"/>
      <c r="AZ38" s="680">
        <v>377000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4915</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1525594</v>
      </c>
      <c r="CS38" s="681"/>
      <c r="CT38" s="681"/>
      <c r="CU38" s="681"/>
      <c r="CV38" s="681"/>
      <c r="CW38" s="681"/>
      <c r="CX38" s="681"/>
      <c r="CY38" s="682"/>
      <c r="CZ38" s="683">
        <v>6.9</v>
      </c>
      <c r="DA38" s="701"/>
      <c r="DB38" s="701"/>
      <c r="DC38" s="702"/>
      <c r="DD38" s="686">
        <v>1216398</v>
      </c>
      <c r="DE38" s="681"/>
      <c r="DF38" s="681"/>
      <c r="DG38" s="681"/>
      <c r="DH38" s="681"/>
      <c r="DI38" s="681"/>
      <c r="DJ38" s="681"/>
      <c r="DK38" s="682"/>
      <c r="DL38" s="686">
        <v>1193721</v>
      </c>
      <c r="DM38" s="681"/>
      <c r="DN38" s="681"/>
      <c r="DO38" s="681"/>
      <c r="DP38" s="681"/>
      <c r="DQ38" s="681"/>
      <c r="DR38" s="681"/>
      <c r="DS38" s="681"/>
      <c r="DT38" s="681"/>
      <c r="DU38" s="681"/>
      <c r="DV38" s="682"/>
      <c r="DW38" s="683">
        <v>10.7</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2158500</v>
      </c>
      <c r="S39" s="681"/>
      <c r="T39" s="681"/>
      <c r="U39" s="681"/>
      <c r="V39" s="681"/>
      <c r="W39" s="681"/>
      <c r="X39" s="681"/>
      <c r="Y39" s="682"/>
      <c r="Z39" s="713">
        <v>9.6999999999999993</v>
      </c>
      <c r="AA39" s="713"/>
      <c r="AB39" s="713"/>
      <c r="AC39" s="713"/>
      <c r="AD39" s="714" t="s">
        <v>246</v>
      </c>
      <c r="AE39" s="714"/>
      <c r="AF39" s="714"/>
      <c r="AG39" s="714"/>
      <c r="AH39" s="714"/>
      <c r="AI39" s="714"/>
      <c r="AJ39" s="714"/>
      <c r="AK39" s="714"/>
      <c r="AL39" s="683" t="s">
        <v>246</v>
      </c>
      <c r="AM39" s="684"/>
      <c r="AN39" s="684"/>
      <c r="AO39" s="715"/>
      <c r="AQ39" s="723" t="s">
        <v>341</v>
      </c>
      <c r="AR39" s="724"/>
      <c r="AS39" s="724"/>
      <c r="AT39" s="724"/>
      <c r="AU39" s="724"/>
      <c r="AV39" s="724"/>
      <c r="AW39" s="724"/>
      <c r="AX39" s="724"/>
      <c r="AY39" s="725"/>
      <c r="AZ39" s="680">
        <v>274070</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8136</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533658</v>
      </c>
      <c r="CS39" s="699"/>
      <c r="CT39" s="699"/>
      <c r="CU39" s="699"/>
      <c r="CV39" s="699"/>
      <c r="CW39" s="699"/>
      <c r="CX39" s="699"/>
      <c r="CY39" s="700"/>
      <c r="CZ39" s="683">
        <v>2.4</v>
      </c>
      <c r="DA39" s="701"/>
      <c r="DB39" s="701"/>
      <c r="DC39" s="702"/>
      <c r="DD39" s="686">
        <v>287219</v>
      </c>
      <c r="DE39" s="699"/>
      <c r="DF39" s="699"/>
      <c r="DG39" s="699"/>
      <c r="DH39" s="699"/>
      <c r="DI39" s="699"/>
      <c r="DJ39" s="699"/>
      <c r="DK39" s="700"/>
      <c r="DL39" s="686" t="s">
        <v>179</v>
      </c>
      <c r="DM39" s="699"/>
      <c r="DN39" s="699"/>
      <c r="DO39" s="699"/>
      <c r="DP39" s="699"/>
      <c r="DQ39" s="699"/>
      <c r="DR39" s="699"/>
      <c r="DS39" s="699"/>
      <c r="DT39" s="699"/>
      <c r="DU39" s="699"/>
      <c r="DV39" s="700"/>
      <c r="DW39" s="683" t="s">
        <v>179</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17900</v>
      </c>
      <c r="S40" s="681"/>
      <c r="T40" s="681"/>
      <c r="U40" s="681"/>
      <c r="V40" s="681"/>
      <c r="W40" s="681"/>
      <c r="X40" s="681"/>
      <c r="Y40" s="682"/>
      <c r="Z40" s="713">
        <v>0.1</v>
      </c>
      <c r="AA40" s="713"/>
      <c r="AB40" s="713"/>
      <c r="AC40" s="713"/>
      <c r="AD40" s="714" t="s">
        <v>179</v>
      </c>
      <c r="AE40" s="714"/>
      <c r="AF40" s="714"/>
      <c r="AG40" s="714"/>
      <c r="AH40" s="714"/>
      <c r="AI40" s="714"/>
      <c r="AJ40" s="714"/>
      <c r="AK40" s="714"/>
      <c r="AL40" s="683" t="s">
        <v>179</v>
      </c>
      <c r="AM40" s="684"/>
      <c r="AN40" s="684"/>
      <c r="AO40" s="715"/>
      <c r="AQ40" s="723" t="s">
        <v>345</v>
      </c>
      <c r="AR40" s="724"/>
      <c r="AS40" s="724"/>
      <c r="AT40" s="724"/>
      <c r="AU40" s="724"/>
      <c r="AV40" s="724"/>
      <c r="AW40" s="724"/>
      <c r="AX40" s="724"/>
      <c r="AY40" s="725"/>
      <c r="AZ40" s="680">
        <v>147386</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35860</v>
      </c>
      <c r="CS40" s="681"/>
      <c r="CT40" s="681"/>
      <c r="CU40" s="681"/>
      <c r="CV40" s="681"/>
      <c r="CW40" s="681"/>
      <c r="CX40" s="681"/>
      <c r="CY40" s="682"/>
      <c r="CZ40" s="683">
        <v>0.2</v>
      </c>
      <c r="DA40" s="701"/>
      <c r="DB40" s="701"/>
      <c r="DC40" s="702"/>
      <c r="DD40" s="686">
        <v>3265</v>
      </c>
      <c r="DE40" s="681"/>
      <c r="DF40" s="681"/>
      <c r="DG40" s="681"/>
      <c r="DH40" s="681"/>
      <c r="DI40" s="681"/>
      <c r="DJ40" s="681"/>
      <c r="DK40" s="682"/>
      <c r="DL40" s="686" t="s">
        <v>179</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179</v>
      </c>
      <c r="S41" s="681"/>
      <c r="T41" s="681"/>
      <c r="U41" s="681"/>
      <c r="V41" s="681"/>
      <c r="W41" s="681"/>
      <c r="X41" s="681"/>
      <c r="Y41" s="682"/>
      <c r="Z41" s="713" t="s">
        <v>130</v>
      </c>
      <c r="AA41" s="713"/>
      <c r="AB41" s="713"/>
      <c r="AC41" s="713"/>
      <c r="AD41" s="714" t="s">
        <v>179</v>
      </c>
      <c r="AE41" s="714"/>
      <c r="AF41" s="714"/>
      <c r="AG41" s="714"/>
      <c r="AH41" s="714"/>
      <c r="AI41" s="714"/>
      <c r="AJ41" s="714"/>
      <c r="AK41" s="714"/>
      <c r="AL41" s="683" t="s">
        <v>179</v>
      </c>
      <c r="AM41" s="684"/>
      <c r="AN41" s="684"/>
      <c r="AO41" s="715"/>
      <c r="AQ41" s="723" t="s">
        <v>350</v>
      </c>
      <c r="AR41" s="724"/>
      <c r="AS41" s="724"/>
      <c r="AT41" s="724"/>
      <c r="AU41" s="724"/>
      <c r="AV41" s="724"/>
      <c r="AW41" s="724"/>
      <c r="AX41" s="724"/>
      <c r="AY41" s="725"/>
      <c r="AZ41" s="680">
        <v>310284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179</v>
      </c>
      <c r="CS41" s="699"/>
      <c r="CT41" s="699"/>
      <c r="CU41" s="699"/>
      <c r="CV41" s="699"/>
      <c r="CW41" s="699"/>
      <c r="CX41" s="699"/>
      <c r="CY41" s="700"/>
      <c r="CZ41" s="683" t="s">
        <v>179</v>
      </c>
      <c r="DA41" s="701"/>
      <c r="DB41" s="701"/>
      <c r="DC41" s="702"/>
      <c r="DD41" s="686" t="s">
        <v>179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340100</v>
      </c>
      <c r="S42" s="681"/>
      <c r="T42" s="681"/>
      <c r="U42" s="681"/>
      <c r="V42" s="681"/>
      <c r="W42" s="681"/>
      <c r="X42" s="681"/>
      <c r="Y42" s="682"/>
      <c r="Z42" s="713">
        <v>1.5</v>
      </c>
      <c r="AA42" s="713"/>
      <c r="AB42" s="713"/>
      <c r="AC42" s="713"/>
      <c r="AD42" s="714" t="s">
        <v>130</v>
      </c>
      <c r="AE42" s="714"/>
      <c r="AF42" s="714"/>
      <c r="AG42" s="714"/>
      <c r="AH42" s="714"/>
      <c r="AI42" s="714"/>
      <c r="AJ42" s="714"/>
      <c r="AK42" s="714"/>
      <c r="AL42" s="683" t="s">
        <v>130</v>
      </c>
      <c r="AM42" s="684"/>
      <c r="AN42" s="684"/>
      <c r="AO42" s="715"/>
      <c r="AQ42" s="716" t="s">
        <v>354</v>
      </c>
      <c r="AR42" s="717"/>
      <c r="AS42" s="717"/>
      <c r="AT42" s="717"/>
      <c r="AU42" s="717"/>
      <c r="AV42" s="717"/>
      <c r="AW42" s="717"/>
      <c r="AX42" s="717"/>
      <c r="AY42" s="718"/>
      <c r="AZ42" s="664">
        <v>1227619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319</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2450908</v>
      </c>
      <c r="CS42" s="681"/>
      <c r="CT42" s="681"/>
      <c r="CU42" s="681"/>
      <c r="CV42" s="681"/>
      <c r="CW42" s="681"/>
      <c r="CX42" s="681"/>
      <c r="CY42" s="682"/>
      <c r="CZ42" s="683">
        <v>11.1</v>
      </c>
      <c r="DA42" s="684"/>
      <c r="DB42" s="684"/>
      <c r="DC42" s="685"/>
      <c r="DD42" s="686">
        <v>259309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22326791</v>
      </c>
      <c r="S43" s="703"/>
      <c r="T43" s="703"/>
      <c r="U43" s="703"/>
      <c r="V43" s="703"/>
      <c r="W43" s="703"/>
      <c r="X43" s="703"/>
      <c r="Y43" s="704"/>
      <c r="Z43" s="705">
        <v>100</v>
      </c>
      <c r="AA43" s="705"/>
      <c r="AB43" s="705"/>
      <c r="AC43" s="705"/>
      <c r="AD43" s="706">
        <v>10814510</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91847</v>
      </c>
      <c r="CS43" s="699"/>
      <c r="CT43" s="699"/>
      <c r="CU43" s="699"/>
      <c r="CV43" s="699"/>
      <c r="CW43" s="699"/>
      <c r="CX43" s="699"/>
      <c r="CY43" s="700"/>
      <c r="CZ43" s="683">
        <v>0.4</v>
      </c>
      <c r="DA43" s="701"/>
      <c r="DB43" s="701"/>
      <c r="DC43" s="702"/>
      <c r="DD43" s="686">
        <v>68877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2318634</v>
      </c>
      <c r="CS44" s="681"/>
      <c r="CT44" s="681"/>
      <c r="CU44" s="681"/>
      <c r="CV44" s="681"/>
      <c r="CW44" s="681"/>
      <c r="CX44" s="681"/>
      <c r="CY44" s="682"/>
      <c r="CZ44" s="683">
        <v>10.5</v>
      </c>
      <c r="DA44" s="684"/>
      <c r="DB44" s="684"/>
      <c r="DC44" s="685"/>
      <c r="DD44" s="686">
        <v>211610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543411</v>
      </c>
      <c r="CS45" s="699"/>
      <c r="CT45" s="699"/>
      <c r="CU45" s="699"/>
      <c r="CV45" s="699"/>
      <c r="CW45" s="699"/>
      <c r="CX45" s="699"/>
      <c r="CY45" s="700"/>
      <c r="CZ45" s="683">
        <v>2.5</v>
      </c>
      <c r="DA45" s="701"/>
      <c r="DB45" s="701"/>
      <c r="DC45" s="702"/>
      <c r="DD45" s="686">
        <v>7794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1743112</v>
      </c>
      <c r="CS46" s="681"/>
      <c r="CT46" s="681"/>
      <c r="CU46" s="681"/>
      <c r="CV46" s="681"/>
      <c r="CW46" s="681"/>
      <c r="CX46" s="681"/>
      <c r="CY46" s="682"/>
      <c r="CZ46" s="683">
        <v>7.9</v>
      </c>
      <c r="DA46" s="684"/>
      <c r="DB46" s="684"/>
      <c r="DC46" s="685"/>
      <c r="DD46" s="686">
        <v>203657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132274</v>
      </c>
      <c r="CS47" s="699"/>
      <c r="CT47" s="699"/>
      <c r="CU47" s="699"/>
      <c r="CV47" s="699"/>
      <c r="CW47" s="699"/>
      <c r="CX47" s="699"/>
      <c r="CY47" s="700"/>
      <c r="CZ47" s="683">
        <v>0.6</v>
      </c>
      <c r="DA47" s="701"/>
      <c r="DB47" s="701"/>
      <c r="DC47" s="702"/>
      <c r="DD47" s="686">
        <v>47699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246</v>
      </c>
      <c r="CS48" s="681"/>
      <c r="CT48" s="681"/>
      <c r="CU48" s="681"/>
      <c r="CV48" s="681"/>
      <c r="CW48" s="681"/>
      <c r="CX48" s="681"/>
      <c r="CY48" s="682"/>
      <c r="CZ48" s="683" t="s">
        <v>130</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22174609</v>
      </c>
      <c r="CS49" s="665"/>
      <c r="CT49" s="665"/>
      <c r="CU49" s="665"/>
      <c r="CV49" s="665"/>
      <c r="CW49" s="665"/>
      <c r="CX49" s="665"/>
      <c r="CY49" s="666"/>
      <c r="CZ49" s="667">
        <v>100</v>
      </c>
      <c r="DA49" s="668"/>
      <c r="DB49" s="668"/>
      <c r="DC49" s="669"/>
      <c r="DD49" s="670">
        <v>13380202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uf8QLgjS2cxVHD3e0LPXRygm5qDmYnqw64QhmM2445E7DS//uYGulhhz0lKyL58cnnmENuTAqmIpzaUBmMHzA==" saltValue="tALWGGQ1/2kdTQexbuEC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22626</v>
      </c>
      <c r="R7" s="1200"/>
      <c r="S7" s="1200"/>
      <c r="T7" s="1200"/>
      <c r="U7" s="1200"/>
      <c r="V7" s="1200">
        <v>22204</v>
      </c>
      <c r="W7" s="1200"/>
      <c r="X7" s="1200"/>
      <c r="Y7" s="1200"/>
      <c r="Z7" s="1200"/>
      <c r="AA7" s="1200">
        <f t="shared" ref="AA7:AA9" si="0">Q7-V7</f>
        <v>422</v>
      </c>
      <c r="AB7" s="1200"/>
      <c r="AC7" s="1200"/>
      <c r="AD7" s="1200"/>
      <c r="AE7" s="1201"/>
      <c r="AF7" s="1202">
        <v>401</v>
      </c>
      <c r="AG7" s="1203"/>
      <c r="AH7" s="1203"/>
      <c r="AI7" s="1203"/>
      <c r="AJ7" s="1204"/>
      <c r="AK7" s="1186">
        <v>524</v>
      </c>
      <c r="AL7" s="1187"/>
      <c r="AM7" s="1187"/>
      <c r="AN7" s="1187"/>
      <c r="AO7" s="1187"/>
      <c r="AP7" s="1187">
        <v>24305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0</v>
      </c>
      <c r="CI7" s="1184"/>
      <c r="CJ7" s="1184"/>
      <c r="CK7" s="1184"/>
      <c r="CL7" s="1185"/>
      <c r="CM7" s="1183">
        <v>94</v>
      </c>
      <c r="CN7" s="1184"/>
      <c r="CO7" s="1184"/>
      <c r="CP7" s="1184"/>
      <c r="CQ7" s="1185"/>
      <c r="CR7" s="1183">
        <v>5</v>
      </c>
      <c r="CS7" s="1184"/>
      <c r="CT7" s="1184"/>
      <c r="CU7" s="1184"/>
      <c r="CV7" s="1185"/>
      <c r="CW7" s="1183" t="s">
        <v>609</v>
      </c>
      <c r="CX7" s="1184"/>
      <c r="CY7" s="1184"/>
      <c r="CZ7" s="1184"/>
      <c r="DA7" s="1185"/>
      <c r="DB7" s="1183" t="s">
        <v>609</v>
      </c>
      <c r="DC7" s="1184"/>
      <c r="DD7" s="1184"/>
      <c r="DE7" s="1184"/>
      <c r="DF7" s="1185"/>
      <c r="DG7" s="1183" t="s">
        <v>609</v>
      </c>
      <c r="DH7" s="1184"/>
      <c r="DI7" s="1184"/>
      <c r="DJ7" s="1184"/>
      <c r="DK7" s="1185"/>
      <c r="DL7" s="1183" t="s">
        <v>609</v>
      </c>
      <c r="DM7" s="1184"/>
      <c r="DN7" s="1184"/>
      <c r="DO7" s="1184"/>
      <c r="DP7" s="1185"/>
      <c r="DQ7" s="1183" t="s">
        <v>609</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21</v>
      </c>
      <c r="R8" s="1139"/>
      <c r="S8" s="1139"/>
      <c r="T8" s="1139"/>
      <c r="U8" s="1139"/>
      <c r="V8" s="1139">
        <v>292</v>
      </c>
      <c r="W8" s="1139"/>
      <c r="X8" s="1139"/>
      <c r="Y8" s="1139"/>
      <c r="Z8" s="1139"/>
      <c r="AA8" s="1140">
        <f t="shared" si="0"/>
        <v>-271</v>
      </c>
      <c r="AB8" s="1115"/>
      <c r="AC8" s="1115"/>
      <c r="AD8" s="1115"/>
      <c r="AE8" s="1116"/>
      <c r="AF8" s="1114">
        <v>-271</v>
      </c>
      <c r="AG8" s="1115"/>
      <c r="AH8" s="1115"/>
      <c r="AI8" s="1115"/>
      <c r="AJ8" s="1116"/>
      <c r="AK8" s="1181">
        <v>6</v>
      </c>
      <c r="AL8" s="1182"/>
      <c r="AM8" s="1182"/>
      <c r="AN8" s="1182"/>
      <c r="AO8" s="1182"/>
      <c r="AP8" s="1182">
        <v>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11</v>
      </c>
      <c r="R9" s="1139"/>
      <c r="S9" s="1139"/>
      <c r="T9" s="1139"/>
      <c r="U9" s="1139"/>
      <c r="V9" s="1139">
        <v>10</v>
      </c>
      <c r="W9" s="1139"/>
      <c r="X9" s="1139"/>
      <c r="Y9" s="1139"/>
      <c r="Z9" s="1139"/>
      <c r="AA9" s="1140">
        <f t="shared" si="0"/>
        <v>1</v>
      </c>
      <c r="AB9" s="1115"/>
      <c r="AC9" s="1115"/>
      <c r="AD9" s="1115"/>
      <c r="AE9" s="1116"/>
      <c r="AF9" s="1114">
        <v>1</v>
      </c>
      <c r="AG9" s="1115"/>
      <c r="AH9" s="1115"/>
      <c r="AI9" s="1115"/>
      <c r="AJ9" s="1116"/>
      <c r="AK9" s="1181">
        <v>9</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393</v>
      </c>
      <c r="C10" s="1133"/>
      <c r="D10" s="1133"/>
      <c r="E10" s="1133"/>
      <c r="F10" s="1133"/>
      <c r="G10" s="1133"/>
      <c r="H10" s="1133"/>
      <c r="I10" s="1133"/>
      <c r="J10" s="1133"/>
      <c r="K10" s="1133"/>
      <c r="L10" s="1133"/>
      <c r="M10" s="1133"/>
      <c r="N10" s="1133"/>
      <c r="O10" s="1133"/>
      <c r="P10" s="1134"/>
      <c r="Q10" s="1138">
        <v>22</v>
      </c>
      <c r="R10" s="1139"/>
      <c r="S10" s="1139"/>
      <c r="T10" s="1139"/>
      <c r="U10" s="1139"/>
      <c r="V10" s="1139">
        <v>22</v>
      </c>
      <c r="W10" s="1139"/>
      <c r="X10" s="1139"/>
      <c r="Y10" s="1139"/>
      <c r="Z10" s="1139"/>
      <c r="AA10" s="1140">
        <f t="shared" ref="AA10" si="1">Q10-V10</f>
        <v>0</v>
      </c>
      <c r="AB10" s="1115"/>
      <c r="AC10" s="1115"/>
      <c r="AD10" s="1115"/>
      <c r="AE10" s="1116"/>
      <c r="AF10" s="1114" t="s">
        <v>130</v>
      </c>
      <c r="AG10" s="1115"/>
      <c r="AH10" s="1115"/>
      <c r="AI10" s="1115"/>
      <c r="AJ10" s="1116"/>
      <c r="AK10" s="1181">
        <v>22</v>
      </c>
      <c r="AL10" s="1182"/>
      <c r="AM10" s="1182"/>
      <c r="AN10" s="1182"/>
      <c r="AO10" s="1182"/>
      <c r="AP10" s="1182">
        <v>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22327</v>
      </c>
      <c r="R23" s="1164"/>
      <c r="S23" s="1164"/>
      <c r="T23" s="1164"/>
      <c r="U23" s="1164"/>
      <c r="V23" s="1164">
        <v>22175</v>
      </c>
      <c r="W23" s="1164"/>
      <c r="X23" s="1164"/>
      <c r="Y23" s="1164"/>
      <c r="Z23" s="1164"/>
      <c r="AA23" s="1164">
        <f t="shared" ref="AA23" si="2">Q23-V23</f>
        <v>152</v>
      </c>
      <c r="AB23" s="1164"/>
      <c r="AC23" s="1164"/>
      <c r="AD23" s="1164"/>
      <c r="AE23" s="1165"/>
      <c r="AF23" s="1166">
        <v>130</v>
      </c>
      <c r="AG23" s="1164"/>
      <c r="AH23" s="1164"/>
      <c r="AI23" s="1164"/>
      <c r="AJ23" s="1167"/>
      <c r="AK23" s="1168"/>
      <c r="AL23" s="1169"/>
      <c r="AM23" s="1169"/>
      <c r="AN23" s="1169"/>
      <c r="AO23" s="1169"/>
      <c r="AP23" s="1164">
        <v>24316</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3855</v>
      </c>
      <c r="R28" s="1149"/>
      <c r="S28" s="1149"/>
      <c r="T28" s="1149"/>
      <c r="U28" s="1149"/>
      <c r="V28" s="1149">
        <v>3826</v>
      </c>
      <c r="W28" s="1149"/>
      <c r="X28" s="1149"/>
      <c r="Y28" s="1149"/>
      <c r="Z28" s="1149"/>
      <c r="AA28" s="1149">
        <f t="shared" ref="AA28:AA35" si="3">Q28-V28</f>
        <v>29</v>
      </c>
      <c r="AB28" s="1149"/>
      <c r="AC28" s="1149"/>
      <c r="AD28" s="1149"/>
      <c r="AE28" s="1150"/>
      <c r="AF28" s="1151">
        <v>29</v>
      </c>
      <c r="AG28" s="1149"/>
      <c r="AH28" s="1149"/>
      <c r="AI28" s="1149"/>
      <c r="AJ28" s="1152"/>
      <c r="AK28" s="1153">
        <v>281</v>
      </c>
      <c r="AL28" s="1141"/>
      <c r="AM28" s="1141"/>
      <c r="AN28" s="1141"/>
      <c r="AO28" s="1141"/>
      <c r="AP28" s="1141">
        <v>4</v>
      </c>
      <c r="AQ28" s="1141"/>
      <c r="AR28" s="1141"/>
      <c r="AS28" s="1141"/>
      <c r="AT28" s="1141"/>
      <c r="AU28" s="1141" t="s">
        <v>607</v>
      </c>
      <c r="AV28" s="1141"/>
      <c r="AW28" s="1141"/>
      <c r="AX28" s="1141"/>
      <c r="AY28" s="1141"/>
      <c r="AZ28" s="1142" t="s">
        <v>607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4294</v>
      </c>
      <c r="R29" s="1139"/>
      <c r="S29" s="1139"/>
      <c r="T29" s="1139"/>
      <c r="U29" s="1139"/>
      <c r="V29" s="1139">
        <v>4193</v>
      </c>
      <c r="W29" s="1139"/>
      <c r="X29" s="1139"/>
      <c r="Y29" s="1139"/>
      <c r="Z29" s="1139"/>
      <c r="AA29" s="1139">
        <f t="shared" si="3"/>
        <v>101</v>
      </c>
      <c r="AB29" s="1139"/>
      <c r="AC29" s="1139"/>
      <c r="AD29" s="1139"/>
      <c r="AE29" s="1140"/>
      <c r="AF29" s="1114">
        <v>101</v>
      </c>
      <c r="AG29" s="1115"/>
      <c r="AH29" s="1115"/>
      <c r="AI29" s="1115"/>
      <c r="AJ29" s="1116"/>
      <c r="AK29" s="1075">
        <v>602</v>
      </c>
      <c r="AL29" s="1066"/>
      <c r="AM29" s="1066"/>
      <c r="AN29" s="1066"/>
      <c r="AO29" s="1066"/>
      <c r="AP29" s="1066" t="s">
        <v>607</v>
      </c>
      <c r="AQ29" s="1066"/>
      <c r="AR29" s="1066"/>
      <c r="AS29" s="1066"/>
      <c r="AT29" s="1066"/>
      <c r="AU29" s="1066" t="s">
        <v>607</v>
      </c>
      <c r="AV29" s="1066"/>
      <c r="AW29" s="1066"/>
      <c r="AX29" s="1066"/>
      <c r="AY29" s="1066"/>
      <c r="AZ29" s="1137" t="s">
        <v>607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545</v>
      </c>
      <c r="R30" s="1139"/>
      <c r="S30" s="1139"/>
      <c r="T30" s="1139"/>
      <c r="U30" s="1139"/>
      <c r="V30" s="1139">
        <v>544</v>
      </c>
      <c r="W30" s="1139"/>
      <c r="X30" s="1139"/>
      <c r="Y30" s="1139"/>
      <c r="Z30" s="1139"/>
      <c r="AA30" s="1139">
        <f t="shared" si="3"/>
        <v>1</v>
      </c>
      <c r="AB30" s="1139"/>
      <c r="AC30" s="1139"/>
      <c r="AD30" s="1139"/>
      <c r="AE30" s="1140"/>
      <c r="AF30" s="1114">
        <v>1</v>
      </c>
      <c r="AG30" s="1115"/>
      <c r="AH30" s="1115"/>
      <c r="AI30" s="1115"/>
      <c r="AJ30" s="1116"/>
      <c r="AK30" s="1075">
        <v>142</v>
      </c>
      <c r="AL30" s="1066"/>
      <c r="AM30" s="1066"/>
      <c r="AN30" s="1066"/>
      <c r="AO30" s="1066"/>
      <c r="AP30" s="1066" t="s">
        <v>607</v>
      </c>
      <c r="AQ30" s="1066"/>
      <c r="AR30" s="1066"/>
      <c r="AS30" s="1066"/>
      <c r="AT30" s="1066"/>
      <c r="AU30" s="1066" t="s">
        <v>607</v>
      </c>
      <c r="AV30" s="1066"/>
      <c r="AW30" s="1066"/>
      <c r="AX30" s="1066"/>
      <c r="AY30" s="1066"/>
      <c r="AZ30" s="1137" t="s">
        <v>607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169</v>
      </c>
      <c r="R31" s="1139"/>
      <c r="S31" s="1139"/>
      <c r="T31" s="1139"/>
      <c r="U31" s="1139"/>
      <c r="V31" s="1139">
        <v>47</v>
      </c>
      <c r="W31" s="1139"/>
      <c r="X31" s="1139"/>
      <c r="Y31" s="1139"/>
      <c r="Z31" s="1139"/>
      <c r="AA31" s="1139">
        <f t="shared" si="3"/>
        <v>122</v>
      </c>
      <c r="AB31" s="1139"/>
      <c r="AC31" s="1139"/>
      <c r="AD31" s="1139"/>
      <c r="AE31" s="1140"/>
      <c r="AF31" s="1114" t="s">
        <v>130</v>
      </c>
      <c r="AG31" s="1115"/>
      <c r="AH31" s="1115"/>
      <c r="AI31" s="1115"/>
      <c r="AJ31" s="1116"/>
      <c r="AK31" s="1075">
        <v>147</v>
      </c>
      <c r="AL31" s="1066"/>
      <c r="AM31" s="1066"/>
      <c r="AN31" s="1066"/>
      <c r="AO31" s="1066"/>
      <c r="AP31" s="1066" t="s">
        <v>607</v>
      </c>
      <c r="AQ31" s="1066"/>
      <c r="AR31" s="1066"/>
      <c r="AS31" s="1066"/>
      <c r="AT31" s="1066"/>
      <c r="AU31" s="1066" t="s">
        <v>607</v>
      </c>
      <c r="AV31" s="1066"/>
      <c r="AW31" s="1066"/>
      <c r="AX31" s="1066"/>
      <c r="AY31" s="1066"/>
      <c r="AZ31" s="1137" t="s">
        <v>607</v>
      </c>
      <c r="BA31" s="1137"/>
      <c r="BB31" s="1137"/>
      <c r="BC31" s="1137"/>
      <c r="BD31" s="1137"/>
      <c r="BE31" s="1127" t="s">
        <v>412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3801</v>
      </c>
      <c r="R32" s="1139"/>
      <c r="S32" s="1139"/>
      <c r="T32" s="1139"/>
      <c r="U32" s="1139"/>
      <c r="V32" s="1139">
        <v>3748</v>
      </c>
      <c r="W32" s="1139"/>
      <c r="X32" s="1139"/>
      <c r="Y32" s="1139"/>
      <c r="Z32" s="1139"/>
      <c r="AA32" s="1139">
        <f t="shared" si="3"/>
        <v>53</v>
      </c>
      <c r="AB32" s="1139"/>
      <c r="AC32" s="1139"/>
      <c r="AD32" s="1139"/>
      <c r="AE32" s="1140"/>
      <c r="AF32" s="1114">
        <v>533</v>
      </c>
      <c r="AG32" s="1115"/>
      <c r="AH32" s="1115"/>
      <c r="AI32" s="1115"/>
      <c r="AJ32" s="1116"/>
      <c r="AK32" s="1075">
        <v>316</v>
      </c>
      <c r="AL32" s="1066"/>
      <c r="AM32" s="1066"/>
      <c r="AN32" s="1066"/>
      <c r="AO32" s="1066"/>
      <c r="AP32" s="1066">
        <v>2899</v>
      </c>
      <c r="AQ32" s="1066"/>
      <c r="AR32" s="1066"/>
      <c r="AS32" s="1066"/>
      <c r="AT32" s="1066"/>
      <c r="AU32" s="1066">
        <v>1493</v>
      </c>
      <c r="AV32" s="1066"/>
      <c r="AW32" s="1066"/>
      <c r="AX32" s="1066"/>
      <c r="AY32" s="1066"/>
      <c r="AZ32" s="1137" t="s">
        <v>607</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505</v>
      </c>
      <c r="R33" s="1139"/>
      <c r="S33" s="1139"/>
      <c r="T33" s="1139"/>
      <c r="U33" s="1139"/>
      <c r="V33" s="1139">
        <v>502</v>
      </c>
      <c r="W33" s="1139"/>
      <c r="X33" s="1139"/>
      <c r="Y33" s="1139"/>
      <c r="Z33" s="1139"/>
      <c r="AA33" s="1139">
        <f t="shared" si="3"/>
        <v>3</v>
      </c>
      <c r="AB33" s="1139"/>
      <c r="AC33" s="1139"/>
      <c r="AD33" s="1139"/>
      <c r="AE33" s="1140"/>
      <c r="AF33" s="1114">
        <v>187</v>
      </c>
      <c r="AG33" s="1115"/>
      <c r="AH33" s="1115"/>
      <c r="AI33" s="1115"/>
      <c r="AJ33" s="1116"/>
      <c r="AK33" s="1075">
        <v>12</v>
      </c>
      <c r="AL33" s="1066"/>
      <c r="AM33" s="1066"/>
      <c r="AN33" s="1066"/>
      <c r="AO33" s="1066"/>
      <c r="AP33" s="1066">
        <v>439</v>
      </c>
      <c r="AQ33" s="1066"/>
      <c r="AR33" s="1066"/>
      <c r="AS33" s="1066"/>
      <c r="AT33" s="1066"/>
      <c r="AU33" s="1066" t="s">
        <v>607</v>
      </c>
      <c r="AV33" s="1066"/>
      <c r="AW33" s="1066"/>
      <c r="AX33" s="1066"/>
      <c r="AY33" s="1066"/>
      <c r="AZ33" s="1137" t="s">
        <v>607</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417</v>
      </c>
      <c r="C34" s="1133"/>
      <c r="D34" s="1133"/>
      <c r="E34" s="1133"/>
      <c r="F34" s="1133"/>
      <c r="G34" s="1133"/>
      <c r="H34" s="1133"/>
      <c r="I34" s="1133"/>
      <c r="J34" s="1133"/>
      <c r="K34" s="1133"/>
      <c r="L34" s="1133"/>
      <c r="M34" s="1133"/>
      <c r="N34" s="1133"/>
      <c r="O34" s="1133"/>
      <c r="P34" s="1134"/>
      <c r="Q34" s="1138">
        <v>1045</v>
      </c>
      <c r="R34" s="1139"/>
      <c r="S34" s="1139"/>
      <c r="T34" s="1139"/>
      <c r="U34" s="1139"/>
      <c r="V34" s="1139">
        <v>1039</v>
      </c>
      <c r="W34" s="1139"/>
      <c r="X34" s="1139"/>
      <c r="Y34" s="1139"/>
      <c r="Z34" s="1139"/>
      <c r="AA34" s="1139">
        <f t="shared" si="3"/>
        <v>6</v>
      </c>
      <c r="AB34" s="1139"/>
      <c r="AC34" s="1139"/>
      <c r="AD34" s="1139"/>
      <c r="AE34" s="1140"/>
      <c r="AF34" s="1114">
        <v>1029</v>
      </c>
      <c r="AG34" s="1115"/>
      <c r="AH34" s="1115"/>
      <c r="AI34" s="1115"/>
      <c r="AJ34" s="1116"/>
      <c r="AK34" s="1075">
        <v>142</v>
      </c>
      <c r="AL34" s="1066"/>
      <c r="AM34" s="1066"/>
      <c r="AN34" s="1066"/>
      <c r="AO34" s="1066"/>
      <c r="AP34" s="1066">
        <v>3251</v>
      </c>
      <c r="AQ34" s="1066"/>
      <c r="AR34" s="1066"/>
      <c r="AS34" s="1066"/>
      <c r="AT34" s="1066"/>
      <c r="AU34" s="1066">
        <v>1486</v>
      </c>
      <c r="AV34" s="1066"/>
      <c r="AW34" s="1066"/>
      <c r="AX34" s="1066"/>
      <c r="AY34" s="1066"/>
      <c r="AZ34" s="1137" t="s">
        <v>607</v>
      </c>
      <c r="BA34" s="1137"/>
      <c r="BB34" s="1137"/>
      <c r="BC34" s="1137"/>
      <c r="BD34" s="1137"/>
      <c r="BE34" s="1127" t="s">
        <v>418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419</v>
      </c>
      <c r="C35" s="1133"/>
      <c r="D35" s="1133"/>
      <c r="E35" s="1133"/>
      <c r="F35" s="1133"/>
      <c r="G35" s="1133"/>
      <c r="H35" s="1133"/>
      <c r="I35" s="1133"/>
      <c r="J35" s="1133"/>
      <c r="K35" s="1133"/>
      <c r="L35" s="1133"/>
      <c r="M35" s="1133"/>
      <c r="N35" s="1133"/>
      <c r="O35" s="1133"/>
      <c r="P35" s="1134"/>
      <c r="Q35" s="1138">
        <v>781</v>
      </c>
      <c r="R35" s="1139"/>
      <c r="S35" s="1139"/>
      <c r="T35" s="1139"/>
      <c r="U35" s="1139"/>
      <c r="V35" s="1139">
        <v>768</v>
      </c>
      <c r="W35" s="1139"/>
      <c r="X35" s="1139"/>
      <c r="Y35" s="1139"/>
      <c r="Z35" s="1139"/>
      <c r="AA35" s="1139">
        <f t="shared" si="3"/>
        <v>13</v>
      </c>
      <c r="AB35" s="1139"/>
      <c r="AC35" s="1139"/>
      <c r="AD35" s="1139"/>
      <c r="AE35" s="1140"/>
      <c r="AF35" s="1114">
        <v>46</v>
      </c>
      <c r="AG35" s="1115"/>
      <c r="AH35" s="1115"/>
      <c r="AI35" s="1115"/>
      <c r="AJ35" s="1116"/>
      <c r="AK35" s="1075">
        <v>313</v>
      </c>
      <c r="AL35" s="1066"/>
      <c r="AM35" s="1066"/>
      <c r="AN35" s="1066"/>
      <c r="AO35" s="1066"/>
      <c r="AP35" s="1066">
        <v>3861</v>
      </c>
      <c r="AQ35" s="1066"/>
      <c r="AR35" s="1066"/>
      <c r="AS35" s="1066"/>
      <c r="AT35" s="1066"/>
      <c r="AU35" s="1066">
        <v>2566</v>
      </c>
      <c r="AV35" s="1066"/>
      <c r="AW35" s="1066"/>
      <c r="AX35" s="1066"/>
      <c r="AY35" s="1066"/>
      <c r="AZ35" s="1137" t="s">
        <v>607</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1926</v>
      </c>
      <c r="AG63" s="1054"/>
      <c r="AH63" s="1054"/>
      <c r="AI63" s="1054"/>
      <c r="AJ63" s="1125"/>
      <c r="AK63" s="1126"/>
      <c r="AL63" s="1058"/>
      <c r="AM63" s="1058"/>
      <c r="AN63" s="1058"/>
      <c r="AO63" s="1058"/>
      <c r="AP63" s="1054">
        <f t="shared" ref="AP63" si="4">SUM(AP28:AT62)</f>
        <v>10454</v>
      </c>
      <c r="AQ63" s="1054"/>
      <c r="AR63" s="1054"/>
      <c r="AS63" s="1054"/>
      <c r="AT63" s="1054"/>
      <c r="AU63" s="1054">
        <f t="shared" ref="AU63" si="5">SUM(AU28:AY62)</f>
        <v>5545</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400</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610</v>
      </c>
      <c r="C68" s="1081"/>
      <c r="D68" s="1081"/>
      <c r="E68" s="1081"/>
      <c r="F68" s="1081"/>
      <c r="G68" s="1081"/>
      <c r="H68" s="1081"/>
      <c r="I68" s="1081"/>
      <c r="J68" s="1081"/>
      <c r="K68" s="1081"/>
      <c r="L68" s="1081"/>
      <c r="M68" s="1081"/>
      <c r="N68" s="1081"/>
      <c r="O68" s="1081"/>
      <c r="P68" s="1082"/>
      <c r="Q68" s="1083">
        <v>116</v>
      </c>
      <c r="R68" s="1077"/>
      <c r="S68" s="1077"/>
      <c r="T68" s="1077"/>
      <c r="U68" s="1077"/>
      <c r="V68" s="1077">
        <v>111</v>
      </c>
      <c r="W68" s="1077"/>
      <c r="X68" s="1077"/>
      <c r="Y68" s="1077"/>
      <c r="Z68" s="1077"/>
      <c r="AA68" s="1077">
        <v>5</v>
      </c>
      <c r="AB68" s="1077"/>
      <c r="AC68" s="1077"/>
      <c r="AD68" s="1077"/>
      <c r="AE68" s="1077"/>
      <c r="AF68" s="1077">
        <v>5</v>
      </c>
      <c r="AG68" s="1077"/>
      <c r="AH68" s="1077"/>
      <c r="AI68" s="1077"/>
      <c r="AJ68" s="1077"/>
      <c r="AK68" s="1077">
        <v>3</v>
      </c>
      <c r="AL68" s="1077"/>
      <c r="AM68" s="1077"/>
      <c r="AN68" s="1077"/>
      <c r="AO68" s="1077"/>
      <c r="AP68" s="1077" t="s">
        <v>609</v>
      </c>
      <c r="AQ68" s="1077"/>
      <c r="AR68" s="1077"/>
      <c r="AS68" s="1077"/>
      <c r="AT68" s="1077"/>
      <c r="AU68" s="1077" t="s">
        <v>609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611</v>
      </c>
      <c r="C69" s="1070"/>
      <c r="D69" s="1070"/>
      <c r="E69" s="1070"/>
      <c r="F69" s="1070"/>
      <c r="G69" s="1070"/>
      <c r="H69" s="1070"/>
      <c r="I69" s="1070"/>
      <c r="J69" s="1070"/>
      <c r="K69" s="1070"/>
      <c r="L69" s="1070"/>
      <c r="M69" s="1070"/>
      <c r="N69" s="1070"/>
      <c r="O69" s="1070"/>
      <c r="P69" s="1071"/>
      <c r="Q69" s="1072">
        <v>5026</v>
      </c>
      <c r="R69" s="1066"/>
      <c r="S69" s="1066"/>
      <c r="T69" s="1066"/>
      <c r="U69" s="1066"/>
      <c r="V69" s="1066">
        <v>5010</v>
      </c>
      <c r="W69" s="1066"/>
      <c r="X69" s="1066"/>
      <c r="Y69" s="1066"/>
      <c r="Z69" s="1066"/>
      <c r="AA69" s="1066">
        <v>16</v>
      </c>
      <c r="AB69" s="1066"/>
      <c r="AC69" s="1066"/>
      <c r="AD69" s="1066"/>
      <c r="AE69" s="1066"/>
      <c r="AF69" s="1066">
        <v>16</v>
      </c>
      <c r="AG69" s="1066"/>
      <c r="AH69" s="1066"/>
      <c r="AI69" s="1066"/>
      <c r="AJ69" s="1066"/>
      <c r="AK69" s="1066">
        <v>64</v>
      </c>
      <c r="AL69" s="1066"/>
      <c r="AM69" s="1066"/>
      <c r="AN69" s="1066"/>
      <c r="AO69" s="1066"/>
      <c r="AP69" s="1066" t="s">
        <v>609</v>
      </c>
      <c r="AQ69" s="1066"/>
      <c r="AR69" s="1066"/>
      <c r="AS69" s="1066"/>
      <c r="AT69" s="1066"/>
      <c r="AU69" s="1066" t="s">
        <v>609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612</v>
      </c>
      <c r="C70" s="1070"/>
      <c r="D70" s="1070"/>
      <c r="E70" s="1070"/>
      <c r="F70" s="1070"/>
      <c r="G70" s="1070"/>
      <c r="H70" s="1070"/>
      <c r="I70" s="1070"/>
      <c r="J70" s="1070"/>
      <c r="K70" s="1070"/>
      <c r="L70" s="1070"/>
      <c r="M70" s="1070"/>
      <c r="N70" s="1070"/>
      <c r="O70" s="1070"/>
      <c r="P70" s="1071"/>
      <c r="Q70" s="1072">
        <v>214</v>
      </c>
      <c r="R70" s="1066"/>
      <c r="S70" s="1066"/>
      <c r="T70" s="1066"/>
      <c r="U70" s="1066"/>
      <c r="V70" s="1066">
        <v>202</v>
      </c>
      <c r="W70" s="1066"/>
      <c r="X70" s="1066"/>
      <c r="Y70" s="1066"/>
      <c r="Z70" s="1066"/>
      <c r="AA70" s="1066">
        <v>12</v>
      </c>
      <c r="AB70" s="1066"/>
      <c r="AC70" s="1066"/>
      <c r="AD70" s="1066"/>
      <c r="AE70" s="1066"/>
      <c r="AF70" s="1066">
        <v>12</v>
      </c>
      <c r="AG70" s="1066"/>
      <c r="AH70" s="1066"/>
      <c r="AI70" s="1066"/>
      <c r="AJ70" s="1066"/>
      <c r="AK70" s="1066">
        <v>0</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613</v>
      </c>
      <c r="C71" s="1070"/>
      <c r="D71" s="1070"/>
      <c r="E71" s="1070"/>
      <c r="F71" s="1070"/>
      <c r="G71" s="1070"/>
      <c r="H71" s="1070"/>
      <c r="I71" s="1070"/>
      <c r="J71" s="1070"/>
      <c r="K71" s="1070"/>
      <c r="L71" s="1070"/>
      <c r="M71" s="1070"/>
      <c r="N71" s="1070"/>
      <c r="O71" s="1070"/>
      <c r="P71" s="1071"/>
      <c r="Q71" s="1072">
        <v>107</v>
      </c>
      <c r="R71" s="1066"/>
      <c r="S71" s="1066"/>
      <c r="T71" s="1066"/>
      <c r="U71" s="1066"/>
      <c r="V71" s="1066">
        <v>101</v>
      </c>
      <c r="W71" s="1066"/>
      <c r="X71" s="1066"/>
      <c r="Y71" s="1066"/>
      <c r="Z71" s="1066"/>
      <c r="AA71" s="1066">
        <v>6</v>
      </c>
      <c r="AB71" s="1066"/>
      <c r="AC71" s="1066"/>
      <c r="AD71" s="1066"/>
      <c r="AE71" s="1066"/>
      <c r="AF71" s="1066">
        <v>6</v>
      </c>
      <c r="AG71" s="1066"/>
      <c r="AH71" s="1066"/>
      <c r="AI71" s="1066"/>
      <c r="AJ71" s="1066"/>
      <c r="AK71" s="1066">
        <v>14</v>
      </c>
      <c r="AL71" s="1066"/>
      <c r="AM71" s="1066"/>
      <c r="AN71" s="1066"/>
      <c r="AO71" s="1066"/>
      <c r="AP71" s="1066" t="s">
        <v>609</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614</v>
      </c>
      <c r="C72" s="1070"/>
      <c r="D72" s="1070"/>
      <c r="E72" s="1070"/>
      <c r="F72" s="1070"/>
      <c r="G72" s="1070"/>
      <c r="H72" s="1070"/>
      <c r="I72" s="1070"/>
      <c r="J72" s="1070"/>
      <c r="K72" s="1070"/>
      <c r="L72" s="1070"/>
      <c r="M72" s="1070"/>
      <c r="N72" s="1070"/>
      <c r="O72" s="1070"/>
      <c r="P72" s="1071"/>
      <c r="Q72" s="1072">
        <v>85</v>
      </c>
      <c r="R72" s="1066"/>
      <c r="S72" s="1066"/>
      <c r="T72" s="1066"/>
      <c r="U72" s="1066"/>
      <c r="V72" s="1066">
        <v>71</v>
      </c>
      <c r="W72" s="1066"/>
      <c r="X72" s="1066"/>
      <c r="Y72" s="1066"/>
      <c r="Z72" s="1066"/>
      <c r="AA72" s="1066">
        <v>14</v>
      </c>
      <c r="AB72" s="1066"/>
      <c r="AC72" s="1066"/>
      <c r="AD72" s="1066"/>
      <c r="AE72" s="1066"/>
      <c r="AF72" s="1066">
        <v>14</v>
      </c>
      <c r="AG72" s="1066"/>
      <c r="AH72" s="1066"/>
      <c r="AI72" s="1066"/>
      <c r="AJ72" s="1066"/>
      <c r="AK72" s="1066">
        <v>0</v>
      </c>
      <c r="AL72" s="1066"/>
      <c r="AM72" s="1066"/>
      <c r="AN72" s="1066"/>
      <c r="AO72" s="1066"/>
      <c r="AP72" s="1066" t="s">
        <v>609</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615</v>
      </c>
      <c r="C73" s="1070"/>
      <c r="D73" s="1070"/>
      <c r="E73" s="1070"/>
      <c r="F73" s="1070"/>
      <c r="G73" s="1070"/>
      <c r="H73" s="1070"/>
      <c r="I73" s="1070"/>
      <c r="J73" s="1070"/>
      <c r="K73" s="1070"/>
      <c r="L73" s="1070"/>
      <c r="M73" s="1070"/>
      <c r="N73" s="1070"/>
      <c r="O73" s="1070"/>
      <c r="P73" s="1071"/>
      <c r="Q73" s="1072">
        <v>149</v>
      </c>
      <c r="R73" s="1066"/>
      <c r="S73" s="1066"/>
      <c r="T73" s="1066"/>
      <c r="U73" s="1066"/>
      <c r="V73" s="1066">
        <v>145</v>
      </c>
      <c r="W73" s="1066"/>
      <c r="X73" s="1066"/>
      <c r="Y73" s="1066"/>
      <c r="Z73" s="1066"/>
      <c r="AA73" s="1066">
        <v>4</v>
      </c>
      <c r="AB73" s="1066"/>
      <c r="AC73" s="1066"/>
      <c r="AD73" s="1066"/>
      <c r="AE73" s="1066"/>
      <c r="AF73" s="1066">
        <v>4</v>
      </c>
      <c r="AG73" s="1066"/>
      <c r="AH73" s="1066"/>
      <c r="AI73" s="1066"/>
      <c r="AJ73" s="1066"/>
      <c r="AK73" s="1066">
        <v>0</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616</v>
      </c>
      <c r="C74" s="1070"/>
      <c r="D74" s="1070"/>
      <c r="E74" s="1070"/>
      <c r="F74" s="1070"/>
      <c r="G74" s="1070"/>
      <c r="H74" s="1070"/>
      <c r="I74" s="1070"/>
      <c r="J74" s="1070"/>
      <c r="K74" s="1070"/>
      <c r="L74" s="1070"/>
      <c r="M74" s="1070"/>
      <c r="N74" s="1070"/>
      <c r="O74" s="1070"/>
      <c r="P74" s="1071"/>
      <c r="Q74" s="1072">
        <v>134</v>
      </c>
      <c r="R74" s="1066"/>
      <c r="S74" s="1066"/>
      <c r="T74" s="1066"/>
      <c r="U74" s="1066"/>
      <c r="V74" s="1066">
        <v>92</v>
      </c>
      <c r="W74" s="1066"/>
      <c r="X74" s="1066"/>
      <c r="Y74" s="1066"/>
      <c r="Z74" s="1066"/>
      <c r="AA74" s="1066">
        <v>42</v>
      </c>
      <c r="AB74" s="1066"/>
      <c r="AC74" s="1066"/>
      <c r="AD74" s="1066"/>
      <c r="AE74" s="1066"/>
      <c r="AF74" s="1066">
        <v>42</v>
      </c>
      <c r="AG74" s="1066"/>
      <c r="AH74" s="1066"/>
      <c r="AI74" s="1066"/>
      <c r="AJ74" s="1066"/>
      <c r="AK74" s="1066">
        <v>0</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617</v>
      </c>
      <c r="C75" s="1070"/>
      <c r="D75" s="1070"/>
      <c r="E75" s="1070"/>
      <c r="F75" s="1070"/>
      <c r="G75" s="1070"/>
      <c r="H75" s="1070"/>
      <c r="I75" s="1070"/>
      <c r="J75" s="1070"/>
      <c r="K75" s="1070"/>
      <c r="L75" s="1070"/>
      <c r="M75" s="1070"/>
      <c r="N75" s="1070"/>
      <c r="O75" s="1070"/>
      <c r="P75" s="1071"/>
      <c r="Q75" s="1073">
        <v>15308</v>
      </c>
      <c r="R75" s="1074"/>
      <c r="S75" s="1074"/>
      <c r="T75" s="1074"/>
      <c r="U75" s="1075"/>
      <c r="V75" s="1076">
        <v>14789</v>
      </c>
      <c r="W75" s="1074"/>
      <c r="X75" s="1074"/>
      <c r="Y75" s="1074"/>
      <c r="Z75" s="1075"/>
      <c r="AA75" s="1076">
        <v>519</v>
      </c>
      <c r="AB75" s="1074"/>
      <c r="AC75" s="1074"/>
      <c r="AD75" s="1074"/>
      <c r="AE75" s="1075"/>
      <c r="AF75" s="1076">
        <v>515</v>
      </c>
      <c r="AG75" s="1074"/>
      <c r="AH75" s="1074"/>
      <c r="AI75" s="1074"/>
      <c r="AJ75" s="1075"/>
      <c r="AK75" s="1076">
        <v>1469</v>
      </c>
      <c r="AL75" s="1074"/>
      <c r="AM75" s="1074"/>
      <c r="AN75" s="1074"/>
      <c r="AO75" s="1075"/>
      <c r="AP75" s="1076">
        <v>2328</v>
      </c>
      <c r="AQ75" s="1074"/>
      <c r="AR75" s="1074"/>
      <c r="AS75" s="1074"/>
      <c r="AT75" s="1075"/>
      <c r="AU75" s="1076">
        <v>195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614</v>
      </c>
      <c r="AG88" s="1054"/>
      <c r="AH88" s="1054"/>
      <c r="AI88" s="1054"/>
      <c r="AJ88" s="1054"/>
      <c r="AK88" s="1058"/>
      <c r="AL88" s="1058"/>
      <c r="AM88" s="1058"/>
      <c r="AN88" s="1058"/>
      <c r="AO88" s="1058"/>
      <c r="AP88" s="1054">
        <v>2328</v>
      </c>
      <c r="AQ88" s="1054"/>
      <c r="AR88" s="1054"/>
      <c r="AS88" s="1054"/>
      <c r="AT88" s="1054"/>
      <c r="AU88" s="1054">
        <v>195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308</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308</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308</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2646366</v>
      </c>
      <c r="AB110" s="982"/>
      <c r="AC110" s="982"/>
      <c r="AD110" s="982"/>
      <c r="AE110" s="983"/>
      <c r="AF110" s="984">
        <v>2873943</v>
      </c>
      <c r="AG110" s="982"/>
      <c r="AH110" s="982"/>
      <c r="AI110" s="982"/>
      <c r="AJ110" s="983"/>
      <c r="AK110" s="984">
        <v>2492973</v>
      </c>
      <c r="AL110" s="982"/>
      <c r="AM110" s="982"/>
      <c r="AN110" s="982"/>
      <c r="AO110" s="983"/>
      <c r="AP110" s="985">
        <v>27.3</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25205689</v>
      </c>
      <c r="BR110" s="929"/>
      <c r="BS110" s="929"/>
      <c r="BT110" s="929"/>
      <c r="BU110" s="929"/>
      <c r="BV110" s="929">
        <v>24516340</v>
      </c>
      <c r="BW110" s="929"/>
      <c r="BX110" s="929"/>
      <c r="BY110" s="929"/>
      <c r="BZ110" s="929"/>
      <c r="CA110" s="929">
        <v>24316347</v>
      </c>
      <c r="CB110" s="929"/>
      <c r="CC110" s="929"/>
      <c r="CD110" s="929"/>
      <c r="CE110" s="929"/>
      <c r="CF110" s="953">
        <v>266.10000000000002</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130</v>
      </c>
      <c r="DM110" s="929"/>
      <c r="DN110" s="929"/>
      <c r="DO110" s="929"/>
      <c r="DP110" s="929"/>
      <c r="DQ110" s="929" t="s">
        <v>130</v>
      </c>
      <c r="DR110" s="929"/>
      <c r="DS110" s="929"/>
      <c r="DT110" s="929"/>
      <c r="DU110" s="929"/>
      <c r="DV110" s="930" t="s">
        <v>448</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450</v>
      </c>
      <c r="AB111" s="1010"/>
      <c r="AC111" s="1010"/>
      <c r="AD111" s="1010"/>
      <c r="AE111" s="1011"/>
      <c r="AF111" s="1012" t="s">
        <v>422</v>
      </c>
      <c r="AG111" s="1010"/>
      <c r="AH111" s="1010"/>
      <c r="AI111" s="1010"/>
      <c r="AJ111" s="1011"/>
      <c r="AK111" s="1012" t="s">
        <v>422</v>
      </c>
      <c r="AL111" s="1010"/>
      <c r="AM111" s="1010"/>
      <c r="AN111" s="1010"/>
      <c r="AO111" s="1011"/>
      <c r="AP111" s="1013" t="s">
        <v>450</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t="s">
        <v>450</v>
      </c>
      <c r="BR111" s="901"/>
      <c r="BS111" s="901"/>
      <c r="BT111" s="901"/>
      <c r="BU111" s="901"/>
      <c r="BV111" s="901" t="s">
        <v>450</v>
      </c>
      <c r="BW111" s="901"/>
      <c r="BX111" s="901"/>
      <c r="BY111" s="901"/>
      <c r="BZ111" s="901"/>
      <c r="CA111" s="901" t="s">
        <v>450</v>
      </c>
      <c r="CB111" s="901"/>
      <c r="CC111" s="901"/>
      <c r="CD111" s="901"/>
      <c r="CE111" s="901"/>
      <c r="CF111" s="962" t="s">
        <v>450</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450</v>
      </c>
      <c r="DM111" s="901"/>
      <c r="DN111" s="901"/>
      <c r="DO111" s="901"/>
      <c r="DP111" s="901"/>
      <c r="DQ111" s="901" t="s">
        <v>450</v>
      </c>
      <c r="DR111" s="901"/>
      <c r="DS111" s="901"/>
      <c r="DT111" s="901"/>
      <c r="DU111" s="901"/>
      <c r="DV111" s="878" t="s">
        <v>450</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943</v>
      </c>
      <c r="AB112" s="864"/>
      <c r="AC112" s="864"/>
      <c r="AD112" s="864"/>
      <c r="AE112" s="865"/>
      <c r="AF112" s="866">
        <v>943</v>
      </c>
      <c r="AG112" s="864"/>
      <c r="AH112" s="864"/>
      <c r="AI112" s="864"/>
      <c r="AJ112" s="865"/>
      <c r="AK112" s="866">
        <v>943</v>
      </c>
      <c r="AL112" s="864"/>
      <c r="AM112" s="864"/>
      <c r="AN112" s="864"/>
      <c r="AO112" s="865"/>
      <c r="AP112" s="911">
        <v>0</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6318160</v>
      </c>
      <c r="BR112" s="901"/>
      <c r="BS112" s="901"/>
      <c r="BT112" s="901"/>
      <c r="BU112" s="901"/>
      <c r="BV112" s="901">
        <v>6621377</v>
      </c>
      <c r="BW112" s="901"/>
      <c r="BX112" s="901"/>
      <c r="BY112" s="901"/>
      <c r="BZ112" s="901"/>
      <c r="CA112" s="901">
        <v>5545616</v>
      </c>
      <c r="CB112" s="901"/>
      <c r="CC112" s="901"/>
      <c r="CD112" s="901"/>
      <c r="CE112" s="901"/>
      <c r="CF112" s="962">
        <v>60.7</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457</v>
      </c>
      <c r="DH112" s="901"/>
      <c r="DI112" s="901"/>
      <c r="DJ112" s="901"/>
      <c r="DK112" s="901"/>
      <c r="DL112" s="901" t="s">
        <v>458</v>
      </c>
      <c r="DM112" s="901"/>
      <c r="DN112" s="901"/>
      <c r="DO112" s="901"/>
      <c r="DP112" s="901"/>
      <c r="DQ112" s="901" t="s">
        <v>459</v>
      </c>
      <c r="DR112" s="901"/>
      <c r="DS112" s="901"/>
      <c r="DT112" s="901"/>
      <c r="DU112" s="901"/>
      <c r="DV112" s="878" t="s">
        <v>460</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583013</v>
      </c>
      <c r="AB113" s="1010"/>
      <c r="AC113" s="1010"/>
      <c r="AD113" s="1010"/>
      <c r="AE113" s="1011"/>
      <c r="AF113" s="1012">
        <v>561659</v>
      </c>
      <c r="AG113" s="1010"/>
      <c r="AH113" s="1010"/>
      <c r="AI113" s="1010"/>
      <c r="AJ113" s="1011"/>
      <c r="AK113" s="1012">
        <v>496845</v>
      </c>
      <c r="AL113" s="1010"/>
      <c r="AM113" s="1010"/>
      <c r="AN113" s="1010"/>
      <c r="AO113" s="1011"/>
      <c r="AP113" s="1013">
        <v>5.4</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339740</v>
      </c>
      <c r="BR113" s="901"/>
      <c r="BS113" s="901"/>
      <c r="BT113" s="901"/>
      <c r="BU113" s="901"/>
      <c r="BV113" s="901">
        <v>267292</v>
      </c>
      <c r="BW113" s="901"/>
      <c r="BX113" s="901"/>
      <c r="BY113" s="901"/>
      <c r="BZ113" s="901"/>
      <c r="CA113" s="901">
        <v>195101</v>
      </c>
      <c r="CB113" s="901"/>
      <c r="CC113" s="901"/>
      <c r="CD113" s="901"/>
      <c r="CE113" s="901"/>
      <c r="CF113" s="962">
        <v>2.1</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460</v>
      </c>
      <c r="DM113" s="864"/>
      <c r="DN113" s="864"/>
      <c r="DO113" s="864"/>
      <c r="DP113" s="865"/>
      <c r="DQ113" s="866" t="s">
        <v>130</v>
      </c>
      <c r="DR113" s="864"/>
      <c r="DS113" s="864"/>
      <c r="DT113" s="864"/>
      <c r="DU113" s="865"/>
      <c r="DV113" s="911" t="s">
        <v>397</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457</v>
      </c>
      <c r="AB114" s="864"/>
      <c r="AC114" s="864"/>
      <c r="AD114" s="864"/>
      <c r="AE114" s="865"/>
      <c r="AF114" s="866" t="s">
        <v>465</v>
      </c>
      <c r="AG114" s="864"/>
      <c r="AH114" s="864"/>
      <c r="AI114" s="864"/>
      <c r="AJ114" s="865"/>
      <c r="AK114" s="866" t="s">
        <v>459</v>
      </c>
      <c r="AL114" s="864"/>
      <c r="AM114" s="864"/>
      <c r="AN114" s="864"/>
      <c r="AO114" s="865"/>
      <c r="AP114" s="911" t="s">
        <v>465</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4045646</v>
      </c>
      <c r="BR114" s="901"/>
      <c r="BS114" s="901"/>
      <c r="BT114" s="901"/>
      <c r="BU114" s="901"/>
      <c r="BV114" s="901">
        <v>3809930</v>
      </c>
      <c r="BW114" s="901"/>
      <c r="BX114" s="901"/>
      <c r="BY114" s="901"/>
      <c r="BZ114" s="901"/>
      <c r="CA114" s="901">
        <v>3595368</v>
      </c>
      <c r="CB114" s="901"/>
      <c r="CC114" s="901"/>
      <c r="CD114" s="901"/>
      <c r="CE114" s="901"/>
      <c r="CF114" s="962">
        <v>39.4</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460</v>
      </c>
      <c r="DH114" s="864"/>
      <c r="DI114" s="864"/>
      <c r="DJ114" s="864"/>
      <c r="DK114" s="865"/>
      <c r="DL114" s="866" t="s">
        <v>465</v>
      </c>
      <c r="DM114" s="864"/>
      <c r="DN114" s="864"/>
      <c r="DO114" s="864"/>
      <c r="DP114" s="865"/>
      <c r="DQ114" s="866" t="s">
        <v>460</v>
      </c>
      <c r="DR114" s="864"/>
      <c r="DS114" s="864"/>
      <c r="DT114" s="864"/>
      <c r="DU114" s="865"/>
      <c r="DV114" s="911" t="s">
        <v>457</v>
      </c>
      <c r="DW114" s="912"/>
      <c r="DX114" s="912"/>
      <c r="DY114" s="912"/>
      <c r="DZ114" s="913"/>
    </row>
    <row r="115" spans="1:130" s="248" customFormat="1" ht="26.25" customHeight="1" x14ac:dyDescent="0.15">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67436</v>
      </c>
      <c r="AB115" s="1010"/>
      <c r="AC115" s="1010"/>
      <c r="AD115" s="1010"/>
      <c r="AE115" s="1011"/>
      <c r="AF115" s="1012">
        <v>70214</v>
      </c>
      <c r="AG115" s="1010"/>
      <c r="AH115" s="1010"/>
      <c r="AI115" s="1010"/>
      <c r="AJ115" s="1011"/>
      <c r="AK115" s="1012">
        <v>74275</v>
      </c>
      <c r="AL115" s="1010"/>
      <c r="AM115" s="1010"/>
      <c r="AN115" s="1010"/>
      <c r="AO115" s="1011"/>
      <c r="AP115" s="1013">
        <v>0.8</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460</v>
      </c>
      <c r="BR115" s="901"/>
      <c r="BS115" s="901"/>
      <c r="BT115" s="901"/>
      <c r="BU115" s="901"/>
      <c r="BV115" s="901" t="s">
        <v>130</v>
      </c>
      <c r="BW115" s="901"/>
      <c r="BX115" s="901"/>
      <c r="BY115" s="901"/>
      <c r="BZ115" s="901"/>
      <c r="CA115" s="901" t="s">
        <v>460</v>
      </c>
      <c r="CB115" s="901"/>
      <c r="CC115" s="901"/>
      <c r="CD115" s="901"/>
      <c r="CE115" s="901"/>
      <c r="CF115" s="962" t="s">
        <v>459</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460</v>
      </c>
      <c r="DH115" s="864"/>
      <c r="DI115" s="864"/>
      <c r="DJ115" s="864"/>
      <c r="DK115" s="865"/>
      <c r="DL115" s="866" t="s">
        <v>130</v>
      </c>
      <c r="DM115" s="864"/>
      <c r="DN115" s="864"/>
      <c r="DO115" s="864"/>
      <c r="DP115" s="865"/>
      <c r="DQ115" s="866" t="s">
        <v>397</v>
      </c>
      <c r="DR115" s="864"/>
      <c r="DS115" s="864"/>
      <c r="DT115" s="864"/>
      <c r="DU115" s="865"/>
      <c r="DV115" s="911" t="s">
        <v>460</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460</v>
      </c>
      <c r="AB116" s="864"/>
      <c r="AC116" s="864"/>
      <c r="AD116" s="864"/>
      <c r="AE116" s="865"/>
      <c r="AF116" s="866" t="s">
        <v>460</v>
      </c>
      <c r="AG116" s="864"/>
      <c r="AH116" s="864"/>
      <c r="AI116" s="864"/>
      <c r="AJ116" s="865"/>
      <c r="AK116" s="866" t="s">
        <v>459</v>
      </c>
      <c r="AL116" s="864"/>
      <c r="AM116" s="864"/>
      <c r="AN116" s="864"/>
      <c r="AO116" s="865"/>
      <c r="AP116" s="911" t="s">
        <v>458</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457</v>
      </c>
      <c r="BR116" s="901"/>
      <c r="BS116" s="901"/>
      <c r="BT116" s="901"/>
      <c r="BU116" s="901"/>
      <c r="BV116" s="901" t="s">
        <v>397</v>
      </c>
      <c r="BW116" s="901"/>
      <c r="BX116" s="901"/>
      <c r="BY116" s="901"/>
      <c r="BZ116" s="901"/>
      <c r="CA116" s="901" t="s">
        <v>460</v>
      </c>
      <c r="CB116" s="901"/>
      <c r="CC116" s="901"/>
      <c r="CD116" s="901"/>
      <c r="CE116" s="901"/>
      <c r="CF116" s="962" t="s">
        <v>460</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460</v>
      </c>
      <c r="DH116" s="864"/>
      <c r="DI116" s="864"/>
      <c r="DJ116" s="864"/>
      <c r="DK116" s="865"/>
      <c r="DL116" s="866" t="s">
        <v>465</v>
      </c>
      <c r="DM116" s="864"/>
      <c r="DN116" s="864"/>
      <c r="DO116" s="864"/>
      <c r="DP116" s="865"/>
      <c r="DQ116" s="866" t="s">
        <v>460</v>
      </c>
      <c r="DR116" s="864"/>
      <c r="DS116" s="864"/>
      <c r="DT116" s="864"/>
      <c r="DU116" s="865"/>
      <c r="DV116" s="911" t="s">
        <v>457</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3297758</v>
      </c>
      <c r="AB117" s="996"/>
      <c r="AC117" s="996"/>
      <c r="AD117" s="996"/>
      <c r="AE117" s="997"/>
      <c r="AF117" s="998">
        <v>3506759</v>
      </c>
      <c r="AG117" s="996"/>
      <c r="AH117" s="996"/>
      <c r="AI117" s="996"/>
      <c r="AJ117" s="997"/>
      <c r="AK117" s="998">
        <v>3065036</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459</v>
      </c>
      <c r="BW117" s="901"/>
      <c r="BX117" s="901"/>
      <c r="BY117" s="901"/>
      <c r="BZ117" s="901"/>
      <c r="CA117" s="901" t="s">
        <v>460</v>
      </c>
      <c r="CB117" s="901"/>
      <c r="CC117" s="901"/>
      <c r="CD117" s="901"/>
      <c r="CE117" s="901"/>
      <c r="CF117" s="962" t="s">
        <v>459</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460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308</v>
      </c>
      <c r="AL118" s="989"/>
      <c r="AM118" s="989"/>
      <c r="AN118" s="989"/>
      <c r="AO118" s="990"/>
      <c r="AP118" s="992" t="s">
        <v>442</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458</v>
      </c>
      <c r="BR118" s="932"/>
      <c r="BS118" s="932"/>
      <c r="BT118" s="932"/>
      <c r="BU118" s="932"/>
      <c r="BV118" s="932" t="s">
        <v>130</v>
      </c>
      <c r="BW118" s="932"/>
      <c r="BX118" s="932"/>
      <c r="BY118" s="932"/>
      <c r="BZ118" s="932"/>
      <c r="CA118" s="932" t="s">
        <v>459</v>
      </c>
      <c r="CB118" s="932"/>
      <c r="CC118" s="932"/>
      <c r="CD118" s="932"/>
      <c r="CE118" s="932"/>
      <c r="CF118" s="962" t="s">
        <v>459</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457</v>
      </c>
      <c r="DM118" s="864"/>
      <c r="DN118" s="864"/>
      <c r="DO118" s="864"/>
      <c r="DP118" s="865"/>
      <c r="DQ118" s="866" t="s">
        <v>130</v>
      </c>
      <c r="DR118" s="864"/>
      <c r="DS118" s="864"/>
      <c r="DT118" s="864"/>
      <c r="DU118" s="865"/>
      <c r="DV118" s="911" t="s">
        <v>459</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459</v>
      </c>
      <c r="AG119" s="982"/>
      <c r="AH119" s="982"/>
      <c r="AI119" s="982"/>
      <c r="AJ119" s="983"/>
      <c r="AK119" s="984" t="s">
        <v>459</v>
      </c>
      <c r="AL119" s="982"/>
      <c r="AM119" s="982"/>
      <c r="AN119" s="982"/>
      <c r="AO119" s="983"/>
      <c r="AP119" s="985" t="s">
        <v>459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479</v>
      </c>
      <c r="BP119" s="965"/>
      <c r="BQ119" s="969">
        <v>35909235</v>
      </c>
      <c r="BR119" s="932"/>
      <c r="BS119" s="932"/>
      <c r="BT119" s="932"/>
      <c r="BU119" s="932"/>
      <c r="BV119" s="932">
        <v>35214939</v>
      </c>
      <c r="BW119" s="932"/>
      <c r="BX119" s="932"/>
      <c r="BY119" s="932"/>
      <c r="BZ119" s="932"/>
      <c r="CA119" s="932">
        <v>33652432</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459</v>
      </c>
      <c r="DH119" s="847"/>
      <c r="DI119" s="847"/>
      <c r="DJ119" s="847"/>
      <c r="DK119" s="848"/>
      <c r="DL119" s="849" t="s">
        <v>459</v>
      </c>
      <c r="DM119" s="847"/>
      <c r="DN119" s="847"/>
      <c r="DO119" s="847"/>
      <c r="DP119" s="848"/>
      <c r="DQ119" s="849" t="s">
        <v>460</v>
      </c>
      <c r="DR119" s="847"/>
      <c r="DS119" s="847"/>
      <c r="DT119" s="847"/>
      <c r="DU119" s="848"/>
      <c r="DV119" s="935" t="s">
        <v>459</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460</v>
      </c>
      <c r="AB120" s="864"/>
      <c r="AC120" s="864"/>
      <c r="AD120" s="864"/>
      <c r="AE120" s="865"/>
      <c r="AF120" s="866" t="s">
        <v>457</v>
      </c>
      <c r="AG120" s="864"/>
      <c r="AH120" s="864"/>
      <c r="AI120" s="864"/>
      <c r="AJ120" s="865"/>
      <c r="AK120" s="866" t="s">
        <v>457</v>
      </c>
      <c r="AL120" s="864"/>
      <c r="AM120" s="864"/>
      <c r="AN120" s="864"/>
      <c r="AO120" s="865"/>
      <c r="AP120" s="911" t="s">
        <v>458</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3366289</v>
      </c>
      <c r="BR120" s="929"/>
      <c r="BS120" s="929"/>
      <c r="BT120" s="929"/>
      <c r="BU120" s="929"/>
      <c r="BV120" s="929">
        <v>3168186</v>
      </c>
      <c r="BW120" s="929"/>
      <c r="BX120" s="929"/>
      <c r="BY120" s="929"/>
      <c r="BZ120" s="929"/>
      <c r="CA120" s="929">
        <v>3361120</v>
      </c>
      <c r="CB120" s="929"/>
      <c r="CC120" s="929"/>
      <c r="CD120" s="929"/>
      <c r="CE120" s="929"/>
      <c r="CF120" s="953">
        <v>36.799999999999997</v>
      </c>
      <c r="CG120" s="954"/>
      <c r="CH120" s="954"/>
      <c r="CI120" s="954"/>
      <c r="CJ120" s="954"/>
      <c r="CK120" s="955" t="s">
        <v>483</v>
      </c>
      <c r="CL120" s="939"/>
      <c r="CM120" s="939"/>
      <c r="CN120" s="939"/>
      <c r="CO120" s="940"/>
      <c r="CP120" s="959" t="s">
        <v>419</v>
      </c>
      <c r="CQ120" s="960"/>
      <c r="CR120" s="960"/>
      <c r="CS120" s="960"/>
      <c r="CT120" s="960"/>
      <c r="CU120" s="960"/>
      <c r="CV120" s="960"/>
      <c r="CW120" s="960"/>
      <c r="CX120" s="960"/>
      <c r="CY120" s="960"/>
      <c r="CZ120" s="960"/>
      <c r="DA120" s="960"/>
      <c r="DB120" s="960"/>
      <c r="DC120" s="960"/>
      <c r="DD120" s="960"/>
      <c r="DE120" s="960"/>
      <c r="DF120" s="961"/>
      <c r="DG120" s="948">
        <v>3528551</v>
      </c>
      <c r="DH120" s="929"/>
      <c r="DI120" s="929"/>
      <c r="DJ120" s="929"/>
      <c r="DK120" s="929"/>
      <c r="DL120" s="929">
        <v>3430108</v>
      </c>
      <c r="DM120" s="929"/>
      <c r="DN120" s="929"/>
      <c r="DO120" s="929"/>
      <c r="DP120" s="929"/>
      <c r="DQ120" s="929">
        <v>2565830</v>
      </c>
      <c r="DR120" s="929"/>
      <c r="DS120" s="929"/>
      <c r="DT120" s="929"/>
      <c r="DU120" s="929"/>
      <c r="DV120" s="930">
        <v>28.1</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457</v>
      </c>
      <c r="AB121" s="864"/>
      <c r="AC121" s="864"/>
      <c r="AD121" s="864"/>
      <c r="AE121" s="865"/>
      <c r="AF121" s="866" t="s">
        <v>459</v>
      </c>
      <c r="AG121" s="864"/>
      <c r="AH121" s="864"/>
      <c r="AI121" s="864"/>
      <c r="AJ121" s="865"/>
      <c r="AK121" s="866" t="s">
        <v>460</v>
      </c>
      <c r="AL121" s="864"/>
      <c r="AM121" s="864"/>
      <c r="AN121" s="864"/>
      <c r="AO121" s="865"/>
      <c r="AP121" s="911" t="s">
        <v>460</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180634</v>
      </c>
      <c r="BR121" s="901"/>
      <c r="BS121" s="901"/>
      <c r="BT121" s="901"/>
      <c r="BU121" s="901"/>
      <c r="BV121" s="901">
        <v>133624</v>
      </c>
      <c r="BW121" s="901"/>
      <c r="BX121" s="901"/>
      <c r="BY121" s="901"/>
      <c r="BZ121" s="901"/>
      <c r="CA121" s="901">
        <v>96212</v>
      </c>
      <c r="CB121" s="901"/>
      <c r="CC121" s="901"/>
      <c r="CD121" s="901"/>
      <c r="CE121" s="901"/>
      <c r="CF121" s="962">
        <v>1.1000000000000001</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1637828</v>
      </c>
      <c r="DH121" s="901"/>
      <c r="DI121" s="901"/>
      <c r="DJ121" s="901"/>
      <c r="DK121" s="901"/>
      <c r="DL121" s="901">
        <v>1563758</v>
      </c>
      <c r="DM121" s="901"/>
      <c r="DN121" s="901"/>
      <c r="DO121" s="901"/>
      <c r="DP121" s="901"/>
      <c r="DQ121" s="901">
        <v>1492837</v>
      </c>
      <c r="DR121" s="901"/>
      <c r="DS121" s="901"/>
      <c r="DT121" s="901"/>
      <c r="DU121" s="901"/>
      <c r="DV121" s="878">
        <v>16.3</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459</v>
      </c>
      <c r="AG122" s="864"/>
      <c r="AH122" s="864"/>
      <c r="AI122" s="864"/>
      <c r="AJ122" s="865"/>
      <c r="AK122" s="866" t="s">
        <v>460</v>
      </c>
      <c r="AL122" s="864"/>
      <c r="AM122" s="864"/>
      <c r="AN122" s="864"/>
      <c r="AO122" s="865"/>
      <c r="AP122" s="911" t="s">
        <v>460</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21320050</v>
      </c>
      <c r="BR122" s="932"/>
      <c r="BS122" s="932"/>
      <c r="BT122" s="932"/>
      <c r="BU122" s="932"/>
      <c r="BV122" s="932">
        <v>20842012</v>
      </c>
      <c r="BW122" s="932"/>
      <c r="BX122" s="932"/>
      <c r="BY122" s="932"/>
      <c r="BZ122" s="932"/>
      <c r="CA122" s="932">
        <v>20271838</v>
      </c>
      <c r="CB122" s="932"/>
      <c r="CC122" s="932"/>
      <c r="CD122" s="932"/>
      <c r="CE122" s="932"/>
      <c r="CF122" s="933">
        <v>221.9</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1150236</v>
      </c>
      <c r="DH122" s="901"/>
      <c r="DI122" s="901"/>
      <c r="DJ122" s="901"/>
      <c r="DK122" s="901"/>
      <c r="DL122" s="901">
        <v>1626022</v>
      </c>
      <c r="DM122" s="901"/>
      <c r="DN122" s="901"/>
      <c r="DO122" s="901"/>
      <c r="DP122" s="901"/>
      <c r="DQ122" s="901">
        <v>1485857</v>
      </c>
      <c r="DR122" s="901"/>
      <c r="DS122" s="901"/>
      <c r="DT122" s="901"/>
      <c r="DU122" s="901"/>
      <c r="DV122" s="878">
        <v>16.3</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459</v>
      </c>
      <c r="AB123" s="864"/>
      <c r="AC123" s="864"/>
      <c r="AD123" s="864"/>
      <c r="AE123" s="865"/>
      <c r="AF123" s="866" t="s">
        <v>459</v>
      </c>
      <c r="AG123" s="864"/>
      <c r="AH123" s="864"/>
      <c r="AI123" s="864"/>
      <c r="AJ123" s="865"/>
      <c r="AK123" s="866" t="s">
        <v>397</v>
      </c>
      <c r="AL123" s="864"/>
      <c r="AM123" s="864"/>
      <c r="AN123" s="864"/>
      <c r="AO123" s="865"/>
      <c r="AP123" s="911" t="s">
        <v>457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489</v>
      </c>
      <c r="BP123" s="965"/>
      <c r="BQ123" s="919">
        <v>24866973</v>
      </c>
      <c r="BR123" s="920"/>
      <c r="BS123" s="920"/>
      <c r="BT123" s="920"/>
      <c r="BU123" s="920"/>
      <c r="BV123" s="920">
        <v>24143822</v>
      </c>
      <c r="BW123" s="920"/>
      <c r="BX123" s="920"/>
      <c r="BY123" s="920"/>
      <c r="BZ123" s="920"/>
      <c r="CA123" s="920">
        <v>23729170</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v>1545</v>
      </c>
      <c r="DH123" s="864"/>
      <c r="DI123" s="864"/>
      <c r="DJ123" s="864"/>
      <c r="DK123" s="865"/>
      <c r="DL123" s="866">
        <v>1489</v>
      </c>
      <c r="DM123" s="864"/>
      <c r="DN123" s="864"/>
      <c r="DO123" s="864"/>
      <c r="DP123" s="865"/>
      <c r="DQ123" s="866">
        <v>1092</v>
      </c>
      <c r="DR123" s="864"/>
      <c r="DS123" s="864"/>
      <c r="DT123" s="864"/>
      <c r="DU123" s="865"/>
      <c r="DV123" s="911">
        <v>0</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460</v>
      </c>
      <c r="AG124" s="864"/>
      <c r="AH124" s="864"/>
      <c r="AI124" s="864"/>
      <c r="AJ124" s="865"/>
      <c r="AK124" s="866" t="s">
        <v>459</v>
      </c>
      <c r="AL124" s="864"/>
      <c r="AM124" s="864"/>
      <c r="AN124" s="864"/>
      <c r="AO124" s="865"/>
      <c r="AP124" s="911" t="s">
        <v>130</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123.1</v>
      </c>
      <c r="BR124" s="918"/>
      <c r="BS124" s="918"/>
      <c r="BT124" s="918"/>
      <c r="BU124" s="918"/>
      <c r="BV124" s="918">
        <v>124.7</v>
      </c>
      <c r="BW124" s="918"/>
      <c r="BX124" s="918"/>
      <c r="BY124" s="918"/>
      <c r="BZ124" s="918"/>
      <c r="CA124" s="918">
        <v>108.6</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492</v>
      </c>
      <c r="DH124" s="847"/>
      <c r="DI124" s="847"/>
      <c r="DJ124" s="847"/>
      <c r="DK124" s="848"/>
      <c r="DL124" s="849" t="s">
        <v>459</v>
      </c>
      <c r="DM124" s="847"/>
      <c r="DN124" s="847"/>
      <c r="DO124" s="847"/>
      <c r="DP124" s="848"/>
      <c r="DQ124" s="849" t="s">
        <v>460</v>
      </c>
      <c r="DR124" s="847"/>
      <c r="DS124" s="847"/>
      <c r="DT124" s="847"/>
      <c r="DU124" s="848"/>
      <c r="DV124" s="935" t="s">
        <v>458</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460</v>
      </c>
      <c r="AB125" s="864"/>
      <c r="AC125" s="864"/>
      <c r="AD125" s="864"/>
      <c r="AE125" s="865"/>
      <c r="AF125" s="866" t="s">
        <v>465</v>
      </c>
      <c r="AG125" s="864"/>
      <c r="AH125" s="864"/>
      <c r="AI125" s="864"/>
      <c r="AJ125" s="865"/>
      <c r="AK125" s="866" t="s">
        <v>397</v>
      </c>
      <c r="AL125" s="864"/>
      <c r="AM125" s="864"/>
      <c r="AN125" s="864"/>
      <c r="AO125" s="865"/>
      <c r="AP125" s="911" t="s">
        <v>465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460</v>
      </c>
      <c r="DH125" s="929"/>
      <c r="DI125" s="929"/>
      <c r="DJ125" s="929"/>
      <c r="DK125" s="929"/>
      <c r="DL125" s="929" t="s">
        <v>460</v>
      </c>
      <c r="DM125" s="929"/>
      <c r="DN125" s="929"/>
      <c r="DO125" s="929"/>
      <c r="DP125" s="929"/>
      <c r="DQ125" s="929" t="s">
        <v>460</v>
      </c>
      <c r="DR125" s="929"/>
      <c r="DS125" s="929"/>
      <c r="DT125" s="929"/>
      <c r="DU125" s="929"/>
      <c r="DV125" s="930" t="s">
        <v>465</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67436</v>
      </c>
      <c r="AB126" s="864"/>
      <c r="AC126" s="864"/>
      <c r="AD126" s="864"/>
      <c r="AE126" s="865"/>
      <c r="AF126" s="866">
        <v>70214</v>
      </c>
      <c r="AG126" s="864"/>
      <c r="AH126" s="864"/>
      <c r="AI126" s="864"/>
      <c r="AJ126" s="865"/>
      <c r="AK126" s="866">
        <v>74275</v>
      </c>
      <c r="AL126" s="864"/>
      <c r="AM126" s="864"/>
      <c r="AN126" s="864"/>
      <c r="AO126" s="865"/>
      <c r="AP126" s="911">
        <v>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492</v>
      </c>
      <c r="DH126" s="901"/>
      <c r="DI126" s="901"/>
      <c r="DJ126" s="901"/>
      <c r="DK126" s="901"/>
      <c r="DL126" s="901" t="s">
        <v>460</v>
      </c>
      <c r="DM126" s="901"/>
      <c r="DN126" s="901"/>
      <c r="DO126" s="901"/>
      <c r="DP126" s="901"/>
      <c r="DQ126" s="901" t="s">
        <v>460</v>
      </c>
      <c r="DR126" s="901"/>
      <c r="DS126" s="901"/>
      <c r="DT126" s="901"/>
      <c r="DU126" s="901"/>
      <c r="DV126" s="878" t="s">
        <v>460</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460</v>
      </c>
      <c r="AG127" s="864"/>
      <c r="AH127" s="864"/>
      <c r="AI127" s="864"/>
      <c r="AJ127" s="865"/>
      <c r="AK127" s="866" t="s">
        <v>460</v>
      </c>
      <c r="AL127" s="864"/>
      <c r="AM127" s="864"/>
      <c r="AN127" s="864"/>
      <c r="AO127" s="865"/>
      <c r="AP127" s="911" t="s">
        <v>460</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460</v>
      </c>
      <c r="DH127" s="901"/>
      <c r="DI127" s="901"/>
      <c r="DJ127" s="901"/>
      <c r="DK127" s="901"/>
      <c r="DL127" s="901" t="s">
        <v>465</v>
      </c>
      <c r="DM127" s="901"/>
      <c r="DN127" s="901"/>
      <c r="DO127" s="901"/>
      <c r="DP127" s="901"/>
      <c r="DQ127" s="901" t="s">
        <v>459</v>
      </c>
      <c r="DR127" s="901"/>
      <c r="DS127" s="901"/>
      <c r="DT127" s="901"/>
      <c r="DU127" s="901"/>
      <c r="DV127" s="878" t="s">
        <v>460</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44345</v>
      </c>
      <c r="AB128" s="885"/>
      <c r="AC128" s="885"/>
      <c r="AD128" s="885"/>
      <c r="AE128" s="886"/>
      <c r="AF128" s="887">
        <v>39993</v>
      </c>
      <c r="AG128" s="885"/>
      <c r="AH128" s="885"/>
      <c r="AI128" s="885"/>
      <c r="AJ128" s="886"/>
      <c r="AK128" s="887">
        <v>37912</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130</v>
      </c>
      <c r="BG128" s="871"/>
      <c r="BH128" s="871"/>
      <c r="BI128" s="871"/>
      <c r="BJ128" s="871"/>
      <c r="BK128" s="871"/>
      <c r="BL128" s="894"/>
      <c r="BM128" s="870">
        <v>13.16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460</v>
      </c>
      <c r="DH128" s="875"/>
      <c r="DI128" s="875"/>
      <c r="DJ128" s="875"/>
      <c r="DK128" s="875"/>
      <c r="DL128" s="875" t="s">
        <v>460</v>
      </c>
      <c r="DM128" s="875"/>
      <c r="DN128" s="875"/>
      <c r="DO128" s="875"/>
      <c r="DP128" s="875"/>
      <c r="DQ128" s="875" t="s">
        <v>130</v>
      </c>
      <c r="DR128" s="875"/>
      <c r="DS128" s="875"/>
      <c r="DT128" s="875"/>
      <c r="DU128" s="875"/>
      <c r="DV128" s="876" t="s">
        <v>458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11016275</v>
      </c>
      <c r="AB129" s="864"/>
      <c r="AC129" s="864"/>
      <c r="AD129" s="864"/>
      <c r="AE129" s="865"/>
      <c r="AF129" s="866">
        <v>10934961</v>
      </c>
      <c r="AG129" s="864"/>
      <c r="AH129" s="864"/>
      <c r="AI129" s="864"/>
      <c r="AJ129" s="865"/>
      <c r="AK129" s="866">
        <v>11148753</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458</v>
      </c>
      <c r="BG129" s="854"/>
      <c r="BH129" s="854"/>
      <c r="BI129" s="854"/>
      <c r="BJ129" s="854"/>
      <c r="BK129" s="854"/>
      <c r="BL129" s="855"/>
      <c r="BM129" s="853">
        <v>18.16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2046715</v>
      </c>
      <c r="AB130" s="864"/>
      <c r="AC130" s="864"/>
      <c r="AD130" s="864"/>
      <c r="AE130" s="865"/>
      <c r="AF130" s="866">
        <v>2062705</v>
      </c>
      <c r="AG130" s="864"/>
      <c r="AH130" s="864"/>
      <c r="AI130" s="864"/>
      <c r="AJ130" s="865"/>
      <c r="AK130" s="866">
        <v>2011876</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13.4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8969560</v>
      </c>
      <c r="AB131" s="847"/>
      <c r="AC131" s="847"/>
      <c r="AD131" s="847"/>
      <c r="AE131" s="848"/>
      <c r="AF131" s="849">
        <v>8872256</v>
      </c>
      <c r="AG131" s="847"/>
      <c r="AH131" s="847"/>
      <c r="AI131" s="847"/>
      <c r="AJ131" s="848"/>
      <c r="AK131" s="849">
        <v>9136877</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108.6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13.45325746</v>
      </c>
      <c r="AB132" s="827"/>
      <c r="AC132" s="827"/>
      <c r="AD132" s="827"/>
      <c r="AE132" s="828"/>
      <c r="AF132" s="829">
        <v>15.825298549999999</v>
      </c>
      <c r="AG132" s="827"/>
      <c r="AH132" s="827"/>
      <c r="AI132" s="827"/>
      <c r="AJ132" s="828"/>
      <c r="AK132" s="829">
        <v>11.11154282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14.1</v>
      </c>
      <c r="AB133" s="806"/>
      <c r="AC133" s="806"/>
      <c r="AD133" s="806"/>
      <c r="AE133" s="807"/>
      <c r="AF133" s="805">
        <v>14.4</v>
      </c>
      <c r="AG133" s="806"/>
      <c r="AH133" s="806"/>
      <c r="AI133" s="806"/>
      <c r="AJ133" s="807"/>
      <c r="AK133" s="805">
        <v>13.4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j1jEXGHpOTp3pQ8RdthrPQQVdTpk1WfvhNWYG1+rFK50XZXDgbLHQa6EXLatk3oot+rfzx8O2Ytaz/Vt3F+Sw==" saltValue="xM+ekRW0nJ3SQNth30q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L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uEVpF37S7jnTWrKiPKTKVZrLMBhjHWRfdluUCAizSO7W7IWQqObzTsCuSopIu8FNocqEbxBHM5Hqebzu0x4sA==" saltValue="jAXjp63ORCLQVOOHlo0TGw=="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O4GeCzFRRvBbSS538tVCJrWD90xgD4+mMJzVUQ27C5FcVcQKdSboIT4WgxP8c1o331CUjrnA21UhejVYPaNcQ==" saltValue="oYRV04Ex5xvdCz92EYrAPg=="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3692818</v>
      </c>
      <c r="AP9" s="314">
        <v>126367</v>
      </c>
      <c r="AQ9" s="315">
        <v>100177</v>
      </c>
      <c r="AR9" s="316">
        <v>26.1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869928</v>
      </c>
      <c r="AP10" s="317">
        <v>29769</v>
      </c>
      <c r="AQ10" s="318">
        <v>9943</v>
      </c>
      <c r="AR10" s="319">
        <v>199.4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1487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v>23</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104788</v>
      </c>
      <c r="AP13" s="317">
        <v>3586</v>
      </c>
      <c r="AQ13" s="318">
        <v>4025</v>
      </c>
      <c r="AR13" s="319">
        <v>-10.9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91847</v>
      </c>
      <c r="AP14" s="317">
        <v>3143</v>
      </c>
      <c r="AQ14" s="318">
        <v>2366</v>
      </c>
      <c r="AR14" s="319">
        <v>32.799999999999997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-402866</v>
      </c>
      <c r="AP15" s="317">
        <v>-13786</v>
      </c>
      <c r="AQ15" s="318">
        <v>-7732</v>
      </c>
      <c r="AR15" s="319">
        <v>78.3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4356515</v>
      </c>
      <c r="AP16" s="317">
        <v>149078</v>
      </c>
      <c r="AQ16" s="318">
        <v>110288</v>
      </c>
      <c r="AR16" s="319">
        <v>35.200000000000003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11.91</v>
      </c>
      <c r="AP21" s="331">
        <v>10.26</v>
      </c>
      <c r="AQ21" s="332">
        <v>1.65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98.9</v>
      </c>
      <c r="AP22" s="336">
        <v>97.6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2492973</v>
      </c>
      <c r="AP32" s="345">
        <v>85309</v>
      </c>
      <c r="AQ32" s="346">
        <v>68741</v>
      </c>
      <c r="AR32" s="347">
        <v>24.1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v>943</v>
      </c>
      <c r="AP34" s="345">
        <v>32</v>
      </c>
      <c r="AQ34" s="346">
        <v>1</v>
      </c>
      <c r="AR34" s="347">
        <v>3100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496845</v>
      </c>
      <c r="AP35" s="345">
        <v>17002</v>
      </c>
      <c r="AQ35" s="346">
        <v>17075</v>
      </c>
      <c r="AR35" s="347">
        <v>-0.4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t="s">
        <v>527</v>
      </c>
      <c r="AP36" s="345" t="s">
        <v>527</v>
      </c>
      <c r="AQ36" s="346">
        <v>2445</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74275</v>
      </c>
      <c r="AP37" s="345">
        <v>2542</v>
      </c>
      <c r="AQ37" s="346">
        <v>621</v>
      </c>
      <c r="AR37" s="347">
        <v>309.3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4</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-37912</v>
      </c>
      <c r="AP39" s="345">
        <v>-1297</v>
      </c>
      <c r="AQ39" s="346">
        <v>-4161</v>
      </c>
      <c r="AR39" s="347">
        <v>-68.8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-2011876</v>
      </c>
      <c r="AP40" s="345">
        <v>-68846</v>
      </c>
      <c r="AQ40" s="346">
        <v>-59663</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1015248</v>
      </c>
      <c r="AP41" s="345">
        <v>34741</v>
      </c>
      <c r="AQ41" s="346">
        <v>25063</v>
      </c>
      <c r="AR41" s="347">
        <v>38.6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1873918</v>
      </c>
      <c r="AN51" s="367">
        <v>59189</v>
      </c>
      <c r="AO51" s="368">
        <v>-21.2</v>
      </c>
      <c r="AP51" s="369">
        <v>83280</v>
      </c>
      <c r="AQ51" s="370">
        <v>-2.5</v>
      </c>
      <c r="AR51" s="371">
        <v>-18.7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1102154</v>
      </c>
      <c r="AN52" s="375">
        <v>34812</v>
      </c>
      <c r="AO52" s="376">
        <v>-17.7</v>
      </c>
      <c r="AP52" s="377">
        <v>43123</v>
      </c>
      <c r="AQ52" s="378">
        <v>-2.8</v>
      </c>
      <c r="AR52" s="379">
        <v>-14.9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1854975</v>
      </c>
      <c r="AN53" s="367">
        <v>59527</v>
      </c>
      <c r="AO53" s="368">
        <v>0.6</v>
      </c>
      <c r="AP53" s="369">
        <v>88968</v>
      </c>
      <c r="AQ53" s="370">
        <v>6.8</v>
      </c>
      <c r="AR53" s="371">
        <v>-6.2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1036472</v>
      </c>
      <c r="AN54" s="375">
        <v>33261</v>
      </c>
      <c r="AO54" s="376">
        <v>-4.5</v>
      </c>
      <c r="AP54" s="377">
        <v>45482</v>
      </c>
      <c r="AQ54" s="378">
        <v>5.5</v>
      </c>
      <c r="AR54" s="379">
        <v>-10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1135811</v>
      </c>
      <c r="AN55" s="367">
        <v>37314</v>
      </c>
      <c r="AO55" s="368">
        <v>-37.299999999999997</v>
      </c>
      <c r="AP55" s="369">
        <v>85173</v>
      </c>
      <c r="AQ55" s="370">
        <v>-4.3</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810022</v>
      </c>
      <c r="AN56" s="375">
        <v>26611</v>
      </c>
      <c r="AO56" s="376">
        <v>-20</v>
      </c>
      <c r="AP56" s="377">
        <v>43913</v>
      </c>
      <c r="AQ56" s="378">
        <v>-3.4</v>
      </c>
      <c r="AR56" s="379">
        <v>-16.600000000000001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1678018</v>
      </c>
      <c r="AN57" s="367">
        <v>56429</v>
      </c>
      <c r="AO57" s="368">
        <v>51.2</v>
      </c>
      <c r="AP57" s="369">
        <v>94081</v>
      </c>
      <c r="AQ57" s="370">
        <v>10.5</v>
      </c>
      <c r="AR57" s="371">
        <v>40.700000000000003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1014976</v>
      </c>
      <c r="AN58" s="375">
        <v>34132</v>
      </c>
      <c r="AO58" s="376">
        <v>28.3</v>
      </c>
      <c r="AP58" s="377">
        <v>48949</v>
      </c>
      <c r="AQ58" s="378">
        <v>11.5</v>
      </c>
      <c r="AR58" s="379">
        <v>16.8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2318634</v>
      </c>
      <c r="AN59" s="367">
        <v>79343</v>
      </c>
      <c r="AO59" s="368">
        <v>40.6</v>
      </c>
      <c r="AP59" s="369">
        <v>92632</v>
      </c>
      <c r="AQ59" s="370">
        <v>-1.5</v>
      </c>
      <c r="AR59" s="371">
        <v>42.1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1743112</v>
      </c>
      <c r="AN60" s="375">
        <v>59649</v>
      </c>
      <c r="AO60" s="376">
        <v>74.8</v>
      </c>
      <c r="AP60" s="377">
        <v>47978</v>
      </c>
      <c r="AQ60" s="378">
        <v>-2</v>
      </c>
      <c r="AR60" s="379">
        <v>76.8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1772271</v>
      </c>
      <c r="AN61" s="382">
        <v>58360</v>
      </c>
      <c r="AO61" s="383">
        <v>6.8</v>
      </c>
      <c r="AP61" s="384">
        <v>88827</v>
      </c>
      <c r="AQ61" s="385">
        <v>1.8</v>
      </c>
      <c r="AR61" s="371">
        <v>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1141347</v>
      </c>
      <c r="AN62" s="375">
        <v>37693</v>
      </c>
      <c r="AO62" s="376">
        <v>12.2</v>
      </c>
      <c r="AP62" s="377">
        <v>45889</v>
      </c>
      <c r="AQ62" s="378">
        <v>1.8</v>
      </c>
      <c r="AR62" s="379">
        <v>10.4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lmAQofshgyvfgZKV1mLCLeSLSpclVSdzOmRv48mIMvR/fdtnsTkp60UuOQS/oLP2rkb09P4zh28lmeonNiM9w==" saltValue="a4oxSFn1oeC7SDgYOCuM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516</v>
      </c>
    </row>
    <row r="121" spans="125:125" ht="13.5" hidden="1" customHeight="1" x14ac:dyDescent="0.15">
      <c r="DU121" s="292"/>
    </row>
  </sheetData>
  <sheetProtection algorithmName="SHA-512" hashValue="X0aig5v3jdh9dx1Anw770a3PXmJkbvrHK3B+WSaTyUhWgbWpeg+8mMN6p83+eIFEBK0PD5OZXcujNGZIIGsKRg==" saltValue="jJM1KMU3E3AcnpFLSK5j3Q=="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UlByZ/PJBe0BNqZ4WRIPqeM/gD4VL82XauhQwPVG7HpHBP+IahkzFDV412OPAk9NCHBK7ntJHE6Nr3E49QQJTw==" saltValue="5KnKIOmjis142+06+bnAhA=="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20.95</v>
      </c>
      <c r="G47" s="12">
        <v>18.48</v>
      </c>
      <c r="H47" s="12">
        <v>17.8</v>
      </c>
      <c r="I47" s="12">
        <v>16.29</v>
      </c>
      <c r="J47" s="13">
        <v>15.09</v>
      </c>
    </row>
    <row r="48" spans="2:10" ht="57.75" customHeight="1" x14ac:dyDescent="0.15">
      <c r="B48" s="14"/>
      <c r="C48" s="1240" t="s">
        <v>4</v>
      </c>
      <c r="D48" s="1240"/>
      <c r="E48" s="1241"/>
      <c r="F48" s="15">
        <v>3.17</v>
      </c>
      <c r="G48" s="16">
        <v>3.25</v>
      </c>
      <c r="H48" s="16">
        <v>2.14</v>
      </c>
      <c r="I48" s="16">
        <v>1.64</v>
      </c>
      <c r="J48" s="17">
        <v>1.17</v>
      </c>
    </row>
    <row r="49" spans="2:10" ht="57.75" customHeight="1" thickBot="1" x14ac:dyDescent="0.2">
      <c r="B49" s="18"/>
      <c r="C49" s="1242" t="s">
        <v>5</v>
      </c>
      <c r="D49" s="1242"/>
      <c r="E49" s="1243"/>
      <c r="F49" s="19" t="s">
        <v>573</v>
      </c>
      <c r="G49" s="20" t="s">
        <v>574</v>
      </c>
      <c r="H49" s="20" t="s">
        <v>575</v>
      </c>
      <c r="I49" s="20" t="s">
        <v>576</v>
      </c>
      <c r="J49" s="21" t="s">
        <v>577</v>
      </c>
    </row>
    <row r="50" spans="2:10" ht="13.5" customHeight="1" x14ac:dyDescent="0.15"/>
  </sheetData>
  <sheetProtection algorithmName="SHA-512" hashValue="83K5QHMV1n0Gazboya4gtoXzaCOUsPcZU0nNKpgRLTmRxXePD0izbhS2LTLvPB0IdomYCpgtwfJ5HP/Kd/DmYg==" saltValue="K17uHmUguAF9GJgvWk4g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2022-09-13T08:26:50Z</cp:lastPrinted>
  <dcterms:created xsi:type="dcterms:W3CDTF">2022-02-02T06:06:38Z</dcterms:created>
  <dcterms:modified xsi:type="dcterms:W3CDTF">2022-09-13T08:40:35Z</dcterms:modified>
  <cp:category/>
</cp:coreProperties>
</file>