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BADF9054-B8AE-48AF-9937-9DA6C798C6AB}"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2" i="12" l="1"/>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<sst xmlns="http://schemas.openxmlformats.org/spreadsheetml/2006/main" count="1145" uniqueCount="620">
  <si>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</si>
  <si>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</si>
  <si>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</si>
  <si>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</si>
  <si>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</si>
  <si>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</si>
  <si>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</si>
  <si>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</si>
  <si>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</si>
  <si>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</si>
  <si>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</si>
  <si>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</si>
  <si>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</si>
  <si>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</si>
  <si>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</si>
  <si>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</si>
  <si>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</si>
  <si>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</si>
  <si>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</si>
  <si>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</si>
  <si>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</si>
  <si>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</si>
  <si>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</si>
  <si>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</si>
  <si>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</si>
  <si>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</si>
  <si>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</si>
  <si>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</si>
  <si>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</si>
  <si>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</si>
  <si>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</si>
  <si>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</si>
  <si>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</si>
  <si>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</si>
  <si>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</si>
  <si>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</si>
  <si>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</si>
  <si>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</si>
  <si>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</si>
  <si>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</si>
  <si>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</si>
  <si>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</si>
  <si>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</si>
  <si>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</si>
  <si>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</si>
  <si>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</si>
  <si>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</si>
  <si>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</si>
  <si>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</si>
  <si>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</si>
  <si>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</si>
  <si>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</si>
  <si>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</si>
  <si>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</si>
  <si>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</si>
  <si>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</si>
  <si>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</si>
  <si>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</si>
  <si>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</si>
  <si>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</si>
  <si>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</si>
  <si>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</si>
  <si>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</si>
  <si>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</si>
  <si>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</si>
  <si>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</si>
  <si>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</si>
  <si>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</si>
  <si>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</si>
  <si>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</si>
  <si>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</si>
  <si>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</si>
  <si>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</si>
  <si>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</si>
  <si>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</si>
  <si>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</si>
  <si>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</si>
  <si>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</si>
  <si>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</si>
  <si>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</si>
  <si>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</si>
  <si>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</si>
  <si>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</si>
  <si>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</si>
  <si>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</si>
  <si>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</si>
  <si>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</si>
  <si>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</si>
  <si>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</si>
  <si>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</si>
  <si>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</si>
  <si>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</si>
  <si>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</si>
  <si>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</si>
  <si>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</si>
  <si>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</si>
  <si>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</si>
  <si>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</si>
  <si>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</si>
  <si>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</si>
  <si>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</si>
  <si>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</si>
  <si>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</si>
  <si>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</si>
  <si>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</si>
  <si>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</si>
  <si>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</si>
  <si>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</si>
  <si>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</si>
  <si>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</si>
  <si>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</si>
  <si>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</si>
  <si>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</si>
  <si>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</si>
  <si>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</si>
  <si>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</si>
  <si>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</si>
  <si>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</si>
  <si>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</si>
  <si>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</si>
  <si>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</si>
  <si>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</si>
  <si>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</si>
  <si>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</si>
  <si>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</si>
  <si>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</si>
  <si>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</si>
  <si>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</si>
  <si>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</si>
  <si>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</si>
  <si>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</si>
  <si>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</si>
  <si>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</si>
  <si>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</si>
  <si>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</si>
  <si>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</si>
  <si>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</si>
  <si>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</si>
  <si>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</si>
  <si>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</si>
  <si>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</si>
  <si>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</si>
  <si>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</si>
  <si>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</si>
  <si>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</si>
  <si>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</si>
  <si>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</si>
  <si>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</si>
  <si>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</si>
  <si>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</si>
  <si>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</si>
  <si>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</si>
  <si>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</si>
  <si>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</si>
  <si>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</si>
  <si>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</si>
  <si>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</si>
  <si>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</si>
  <si>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</si>
  <si>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</si>
  <si>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</si>
  <si>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</si>
  <si>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</si>
  <si>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</si>
  <si>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</si>
  <si>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</si>
  <si>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</si>
  <si>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</si>
  <si>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</si>
  <si>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</si>
  <si>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</si>
  <si>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</si>
  <si>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</si>
  <si>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</si>
  <si>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</si>
  <si>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</si>
  <si>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</si>
  <si>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</si>
  <si>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</si>
  <si>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</si>
  <si>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</si>
  <si>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</si>
  <si>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</si>
  <si>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</si>
  <si>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</si>
  <si>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</si>
  <si>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</si>
  <si>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</si>
  <si>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</si>
  <si>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</si>
  <si>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</si>
  <si>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</si>
  <si>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</si>
  <si>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</si>
  <si>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</si>
  <si>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</si>
  <si>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</si>
  <si>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</si>
  <si>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</si>
  <si>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</si>
  <si>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</si>
  <si>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</si>
  <si>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</si>
  <si>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</si>
  <si>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</si>
  <si>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</si>
  <si>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</si>
  <si>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</si>
  <si>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</si>
  <si>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</si>
  <si>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</si>
  <si>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</si>
  <si>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奈良県吉野町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</si>
  <si>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</si>
  <si>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</si>
  <si>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</si>
  <si>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</si>
  <si>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</si>
  <si>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</si>
  <si>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</si>
  <si>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</si>
  <si>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</si>
  <si>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</si>
  <si>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</si>
  <si>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</si>
  <si>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</si>
  <si>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</si>
  <si>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</si>
  <si>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</si>
  <si>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</si>
  <si>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</si>
  <si>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</si>
  <si>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</si>
  <si>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</si>
  <si>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</si>
  <si>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</si>
  <si>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</si>
  <si>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</si>
  <si>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</si>
  <si>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</si>
  <si>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</si>
  <si>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</si>
  <si>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</si>
  <si>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</si>
  <si>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</si>
  <si>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</si>
  <si>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</si>
  <si>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</si>
  <si>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</si>
  <si>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</si>
  <si>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</si>
  <si>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</si>
  <si>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</si>
  <si>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</si>
  <si>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</si>
  <si>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</si>
  <si>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</si>
  <si>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</si>
  <si>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</si>
  <si>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</si>
  <si>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</si>
  <si>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</si>
  <si>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</si>
  <si>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</si>
  <si>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</si>
  <si>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</si>
  <si>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</si>
  <si>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</si>
  <si>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</si>
  <si>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</si>
  <si>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</si>
  <si>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</si>
  <si>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</si>
  <si>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</si>
  <si>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</si>
  <si>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</si>
  <si>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</si>
  <si>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</si>
  <si>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</si>
  <si>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</si>
  <si>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</si>
  <si>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</si>
  <si>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</si>
  <si>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</si>
  <si>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</si>
  <si>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</si>
  <si>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</si>
  <si>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</si>
  <si>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</si>
  <si>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</si>
  <si>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</si>
  <si>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</si>
  <si>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</si>
  <si>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</si>
  <si>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</si>
  <si>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</si>
  <si>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</si>
  <si>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</si>
  <si>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</si>
  <si>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</si>
  <si>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</si>
  <si>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</si>
  <si>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</si>
  <si>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</si>
  <si>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</si>
  <si>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</si>
  <si>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</si>
  <si>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</si>
  <si>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</si>
  <si>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</si>
  <si>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</si>
  <si>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</si>
  <si>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</si>
  <si>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</si>
  <si>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</si>
  <si>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</si>
  <si>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</si>
  <si>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</si>
  <si>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</si>
  <si>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</si>
  <si>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</si>
  <si>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</si>
  <si>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</si>
  <si>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</si>
  <si>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</si>
  <si>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</si>
  <si>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</si>
  <si>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</si>
  <si>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</si>
  <si>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</si>
  <si>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</si>
  <si>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</si>
  <si>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</si>
  <si>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</si>
  <si>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</si>
  <si>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</si>
  <si>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</si>
  <si>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</si>
  <si>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</si>
  <si>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</si>
  <si>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</si>
  <si>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</si>
  <si>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</si>
  <si>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</si>
  <si>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</si>
  <si>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</si>
  <si>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</si>
  <si>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</si>
  <si>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</si>
  <si>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</si>
  <si>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</si>
  <si>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</si>
  <si>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</si>
  <si>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</si>
  <si>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</si>
  <si>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</si>
  <si>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</si>
  <si>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</si>
  <si>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</si>
  <si>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</si>
  <si>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</si>
  <si>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</si>
  <si>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</si>
  <si>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</si>
  <si>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</si>
  <si>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</si>
  <si>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</si>
  <si>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</si>
  <si>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奈良県吉野町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</si>
  <si>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</si>
  <si>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</si>
  <si>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</si>
  <si>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</si>
  <si>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</si>
  <si>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</si>
  <si>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</si>
  <si>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</si>
  <si>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</si>
  <si>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</si>
  <si>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</si>
  <si>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</si>
  <si>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</si>
  <si>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</si>
  <si>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</si>
  <si>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</si>
  <si>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</si>
  <si>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</si>
  <si>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</si>
  <si>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</si>
  <si>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</si>
  <si>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</si>
  <si>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</si>
  <si>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</si>
  <si>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</si>
  <si>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</si>
  <si>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</si>
  <si>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</si>
  <si>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</si>
  <si>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</si>
  <si>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</si>
  <si>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</si>
  <si>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</si>
  <si>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</si>
  <si>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</si>
  <si>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</si>
  <si>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</si>
  <si>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t>
    <phoneticPr fontId="5"/>
  </si>
  <si>
    <t>後期高齢者医療特別会計</t>
    <phoneticPr fontId="5"/>
  </si>
  <si>
    <t>水道事業</t>
    <phoneticPr fontId="5"/>
  </si>
  <si>
    <t>法適用企業</t>
    <phoneticPr fontId="5"/>
  </si>
  <si>
    <t>下水道事業</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</si>
  <si>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</si>
  <si>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</si>
  <si>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</si>
  <si>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</si>
  <si>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</si>
  <si>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</si>
  <si>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</si>
  <si>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</si>
  <si>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</si>
  <si>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</si>
  <si>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</si>
  <si>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</si>
  <si>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</si>
  <si>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</si>
  <si>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</si>
  <si>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</si>
  <si>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</si>
  <si>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</si>
  <si>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</si>
  <si>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</si>
  <si>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</si>
  <si>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</si>
  <si>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</si>
  <si>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</si>
  <si>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</si>
  <si>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</si>
  <si>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</si>
  <si>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</si>
  <si>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</si>
  <si>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</si>
  <si>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</si>
  <si>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</si>
  <si>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</si>
  <si>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</si>
  <si>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</si>
  <si>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</si>
  <si>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</si>
  <si>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</si>
  <si>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</si>
  <si>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</si>
  <si>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</si>
  <si>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</si>
  <si>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</si>
  <si>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</si>
  <si>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</si>
  <si>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</si>
  <si>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</si>
  <si>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</si>
  <si>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</si>
  <si>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</si>
  <si>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</si>
  <si>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</si>
  <si>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</si>
  <si>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</si>
  <si>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</si>
  <si>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</si>
  <si>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</si>
  <si>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</si>
  <si>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</si>
  <si>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</si>
  <si>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</si>
  <si>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</si>
  <si>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</si>
  <si>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</si>
  <si>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</si>
  <si>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</si>
  <si>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</si>
  <si>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</si>
  <si>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</si>
  <si>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</si>
  <si>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</si>
  <si>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</si>
  <si>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</si>
  <si>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</si>
  <si>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</si>
  <si>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</si>
  <si>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</si>
  <si>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</si>
  <si>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</si>
  <si>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</si>
  <si>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</si>
  <si>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</si>
  <si>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</si>
  <si>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</si>
  <si>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</si>
  <si>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</si>
  <si>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</si>
  <si>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</si>
  <si>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</si>
  <si>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</si>
  <si>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</si>
  <si>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</si>
  <si>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</si>
  <si>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</si>
  <si>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</si>
  <si>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</si>
  <si>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</si>
  <si>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</si>
  <si>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</si>
  <si>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</si>
  <si>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</si>
  <si>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</si>
  <si>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</si>
  <si>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</si>
  <si>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</si>
  <si>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</si>
  <si>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</si>
  <si>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</si>
  <si>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</si>
  <si>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</si>
  <si>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</si>
  <si>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</si>
  <si>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</si>
  <si>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</si>
  <si>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</si>
  <si>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</si>
  <si>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</si>
  <si>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</si>
  <si>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</si>
  <si>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</si>
  <si>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</si>
  <si>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</si>
  <si>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</si>
  <si>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</si>
  <si>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</si>
  <si>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</si>
  <si>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</si>
  <si>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</si>
  <si>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</si>
  <si>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</si>
  <si>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</si>
  <si>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</si>
  <si>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</si>
  <si>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</si>
  <si>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</si>
  <si>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</si>
  <si>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</si>
  <si>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</si>
  <si>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</si>
  <si>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</si>
  <si>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</si>
  <si>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</si>
  <si>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</si>
  <si>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</si>
  <si>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</si>
  <si>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</si>
  <si>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</si>
  <si>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</si>
  <si>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</si>
  <si>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</si>
  <si>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</si>
  <si>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</si>
  <si>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</si>
  <si>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</si>
  <si>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</si>
  <si>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</si>
  <si>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</si>
  <si>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3.65</t>
  </si>
  <si>
    <t>▲ 6.55</t>
  </si>
  <si>
    <t>▲ 6.83</t>
  </si>
  <si>
    <t>▲ 0.35</t>
  </si>
  <si>
    <t>一般会計</t>
  </si>
  <si>
    <t>水道事業</t>
  </si>
  <si>
    <t>国民健康保険特別会計</t>
  </si>
  <si>
    <t>▲ 0.09</t>
  </si>
  <si>
    <t>介護保険特別会計　保険事業勘定</t>
  </si>
  <si>
    <t>農業集落排水事業</t>
  </si>
  <si>
    <t>後期高齢者医療特別会計</t>
  </si>
  <si>
    <t>介護保険特別会計　サービス事業勘定</t>
  </si>
  <si>
    <t>下水道事業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</si>
  <si>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</si>
  <si>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</si>
  <si>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</si>
  <si>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</si>
  <si>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</si>
  <si>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</si>
  <si>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</si>
  <si>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</si>
  <si>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</si>
  <si>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</si>
  <si>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</si>
  <si>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</si>
  <si>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</si>
  <si>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</si>
  <si>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</si>
  <si>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</si>
  <si>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吉野町土地開発公社</t>
    <rPh sb="0" eb="2">
      <t>ヨシノ</t>
    </rPh>
    <rPh sb="2" eb="3">
      <t>チョウ</t>
    </rPh>
    <rPh sb="3" eb="5">
      <t>トチ</t>
    </rPh>
    <rPh sb="5" eb="7">
      <t>カイハツ</t>
    </rPh>
    <rPh sb="7" eb="9">
      <t>コウシャ</t>
    </rPh>
    <phoneticPr fontId="2"/>
  </si>
  <si>
    <t>-</t>
    <phoneticPr fontId="2"/>
  </si>
  <si>
    <t>世界遺産・吉野ふるさとづくり基金</t>
    <rPh sb="0" eb="2">
      <t>セカイ</t>
    </rPh>
    <rPh sb="2" eb="4">
      <t>イサン</t>
    </rPh>
    <rPh sb="5" eb="7">
      <t>ヨシノ</t>
    </rPh>
    <rPh sb="14" eb="16">
      <t>キキン</t>
    </rPh>
    <phoneticPr fontId="5"/>
  </si>
  <si>
    <t>庁舎整備基金</t>
    <rPh sb="0" eb="2">
      <t>チョウシャ</t>
    </rPh>
    <rPh sb="2" eb="4">
      <t>セイビ</t>
    </rPh>
    <rPh sb="4" eb="6">
      <t>キキン</t>
    </rPh>
    <phoneticPr fontId="5"/>
  </si>
  <si>
    <t>町営住宅改修基金</t>
    <rPh sb="0" eb="2">
      <t>チョウエイ</t>
    </rPh>
    <rPh sb="2" eb="4">
      <t>ジュウタク</t>
    </rPh>
    <rPh sb="4" eb="6">
      <t>カイシュウ</t>
    </rPh>
    <rPh sb="6" eb="8">
      <t>キキン</t>
    </rPh>
    <phoneticPr fontId="5"/>
  </si>
  <si>
    <t>地域福祉基金</t>
    <rPh sb="0" eb="2">
      <t>チイキ</t>
    </rPh>
    <rPh sb="2" eb="4">
      <t>フクシ</t>
    </rPh>
    <rPh sb="4" eb="6">
      <t>キキン</t>
    </rPh>
    <phoneticPr fontId="5"/>
  </si>
  <si>
    <t>森林環境整備基金</t>
    <rPh sb="0" eb="2">
      <t>シンリン</t>
    </rPh>
    <rPh sb="2" eb="4">
      <t>カンキョウ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</si>
  <si>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</si>
  <si>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</si>
  <si>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</si>
  <si>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</si>
  <si>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将来負担比率、有形固定資産減価償却率ともに減少となったが、例年どおり類似団体と比べ高い水準にある。
令和２年度は令和元年度と比較して基金の取崩額は▲355百万円となったが、所有している資産の老朽化が進んでいるものも多いが、人口が減少しているなか、新たな施設の建設にかかる起債の増加は将来負担の増加につながり、事業内容の検討には十分精査が必要である。</t>
    <rPh sb="21" eb="23">
      <t>ゲンショウ</t>
    </rPh>
    <rPh sb="29" eb="31">
      <t>レイネン</t>
    </rPh>
    <rPh sb="56" eb="58">
      <t>レイワ</t>
    </rPh>
    <rPh sb="58" eb="61">
      <t>ガンネンド</t>
    </rPh>
    <rPh sb="62" eb="64">
      <t>ヒカク</t>
    </rPh>
    <rPh sb="71" eb="72">
      <t>ガク</t>
    </rPh>
    <rPh sb="77" eb="80">
      <t>ヒャクマンエン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</si>
  <si>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</si>
  <si>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</si>
  <si>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</si>
  <si>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</si>
  <si>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</si>
  <si>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</si>
  <si>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令和元年度同様に実質公債費比率は類似団体とほぼ変わりないが、将来負担比率は大きく上回っている。
令和元年度より実質公債費比率と将来負担比率ともに減少となったが、減少将来負担比率は高い水準であり、起債に大きく頼ることのない健全な財政運営に努めていくために、事業の選択が必要である。</t>
    <rPh sb="12" eb="13">
      <t>ヒ</t>
    </rPh>
    <rPh sb="72" eb="74">
      <t>ゲンショウ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</si>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</sst>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A031-4780-A281-80949D0F73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51722</c:v>
                </c:pt>
                <c:pt idx="1">
                  <c:v>79924</c:v>
                </c:pt>
                <c:pt idx="2">
                  <c:v>96551</c:v>
                </c:pt>
                <c:pt idx="3">
                  <c:v>103234</c:v>
                </c:pt>
                <c:pt idx="4">
                  <c:v>140873</c:v>
                </c:pt>
              </c:numCache>
            </c:numRef>
          </c:val>
          <c:smooth val="0"/>
          <c:extLst>
            <c:ext xmlns:c16="http://schemas.microsoft.com/office/drawing/2014/chart" uri="{C3380CC4-5D6E-409C-BE32-E72D297353CC}">
              <c16:uniqueId val="{00000001-A031-4780-A281-80949D0F73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11.55</c:v>
                </c:pt>
                <c:pt idx="1">
                  <c:v>12.35</c:v>
                </c:pt>
                <c:pt idx="2">
                  <c:v>8.85</c:v>
                </c:pt>
                <c:pt idx="3">
                  <c:v>8.81</c:v>
                </c:pt>
                <c:pt idx="4">
                  <c:v>8.99</c:v>
                </c:pt>
              </c:numCache>
            </c:numRef>
          </c:val>
          <c:extLst>
            <c:ext xmlns:c16="http://schemas.microsoft.com/office/drawing/2014/chart" uri="{C3380CC4-5D6E-409C-BE32-E72D297353CC}">
              <c16:uniqueId val="{00000000-B6FC-4101-90A0-57E7346DE1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28.5</c:v>
                </c:pt>
                <c:pt idx="1">
                  <c:v>25.31</c:v>
                </c:pt>
                <c:pt idx="2">
                  <c:v>22.14</c:v>
                </c:pt>
                <c:pt idx="3">
                  <c:v>14.73</c:v>
                </c:pt>
                <c:pt idx="4">
                  <c:v>12.95</c:v>
                </c:pt>
              </c:numCache>
            </c:numRef>
          </c:val>
          <c:extLst>
            <c:ext xmlns:c16="http://schemas.microsoft.com/office/drawing/2014/chart" uri="{C3380CC4-5D6E-409C-BE32-E72D297353CC}">
              <c16:uniqueId val="{00000001-B6FC-4101-90A0-57E7346DE1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2.63</c:v>
                </c:pt>
                <c:pt idx="1">
                  <c:v>-3.65</c:v>
                </c:pt>
                <c:pt idx="2">
                  <c:v>-6.55</c:v>
                </c:pt>
                <c:pt idx="3">
                  <c:v>-6.83</c:v>
                </c:pt>
                <c:pt idx="4">
                  <c:v>-0.35</c:v>
                </c:pt>
              </c:numCache>
            </c:numRef>
          </c:val>
          <c:smooth val="0"/>
          <c:extLst>
            <c:ext xmlns:c16="http://schemas.microsoft.com/office/drawing/2014/chart" uri="{C3380CC4-5D6E-409C-BE32-E72D297353CC}">
              <c16:uniqueId val="{00000002-B6FC-4101-90A0-57E7346DE1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572-459F-8249-8438D1475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572-459F-8249-8438D14753CA}"/>
            </c:ext>
          </c:extLst>
        </c:ser>
        <c:ser>
          <c:idx val="2"/>
          <c:order val="2"/>
          <c:tx>
            <c:strRef>
              <c:f>データシート!$A$29</c:f>
              <c:strCache>
                <c:ptCount val="1"/>
                <c:pt idx="0">
                  <c:v>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572-459F-8249-8438D14753CA}"/>
            </c:ext>
          </c:extLst>
        </c:ser>
        <c:ser>
          <c:idx val="3"/>
          <c:order val="3"/>
          <c:tx>
            <c:strRef>
              <c:f>データシート!$A$30</c:f>
              <c:strCache>
                <c:ptCount val="1"/>
                <c:pt idx="0">
                  <c:v>介護保険特別会計　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572-459F-8249-8438D14753C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5572-459F-8249-8438D14753CA}"/>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0.28000000000000003</c:v>
                </c:pt>
                <c:pt idx="4">
                  <c:v>#N/A</c:v>
                </c:pt>
                <c:pt idx="5">
                  <c:v>0.3</c:v>
                </c:pt>
                <c:pt idx="6">
                  <c:v>#N/A</c:v>
                </c:pt>
                <c:pt idx="7">
                  <c:v>0.24</c:v>
                </c:pt>
                <c:pt idx="8">
                  <c:v>#N/A</c:v>
                </c:pt>
                <c:pt idx="9">
                  <c:v>0.1</c:v>
                </c:pt>
              </c:numCache>
            </c:numRef>
          </c:val>
          <c:extLst>
            <c:ext xmlns:c16="http://schemas.microsoft.com/office/drawing/2014/chart" uri="{C3380CC4-5D6E-409C-BE32-E72D297353CC}">
              <c16:uniqueId val="{00000005-5572-459F-8249-8438D14753CA}"/>
            </c:ext>
          </c:extLst>
        </c:ser>
        <c:ser>
          <c:idx val="6"/>
          <c:order val="6"/>
          <c:tx>
            <c:strRef>
              <c:f>データシート!$A$33</c:f>
              <c:strCache>
                <c:ptCount val="1"/>
                <c:pt idx="0">
                  <c:v>介護保険特別会計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0.42</c:v>
                </c:pt>
                <c:pt idx="4">
                  <c:v>#N/A</c:v>
                </c:pt>
                <c:pt idx="5">
                  <c:v>0.67</c:v>
                </c:pt>
                <c:pt idx="6">
                  <c:v>#N/A</c:v>
                </c:pt>
                <c:pt idx="7">
                  <c:v>1.1399999999999999</c:v>
                </c:pt>
                <c:pt idx="8">
                  <c:v>#N/A</c:v>
                </c:pt>
                <c:pt idx="9">
                  <c:v>0.75</c:v>
                </c:pt>
              </c:numCache>
            </c:numRef>
          </c:val>
          <c:extLst>
            <c:ext xmlns:c16="http://schemas.microsoft.com/office/drawing/2014/chart" uri="{C3380CC4-5D6E-409C-BE32-E72D297353CC}">
              <c16:uniqueId val="{00000006-5572-459F-8249-8438D14753C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0.09</c:v>
                </c:pt>
                <c:pt idx="1">
                  <c:v>#N/A</c:v>
                </c:pt>
                <c:pt idx="2">
                  <c:v>#N/A</c:v>
                </c:pt>
                <c:pt idx="3">
                  <c:v>0.14000000000000001</c:v>
                </c:pt>
                <c:pt idx="4">
                  <c:v>#N/A</c:v>
                </c:pt>
                <c:pt idx="5">
                  <c:v>0.94</c:v>
                </c:pt>
                <c:pt idx="6">
                  <c:v>#N/A</c:v>
                </c:pt>
                <c:pt idx="7">
                  <c:v>2.25</c:v>
                </c:pt>
                <c:pt idx="8">
                  <c:v>#N/A</c:v>
                </c:pt>
                <c:pt idx="9">
                  <c:v>2.46</c:v>
                </c:pt>
              </c:numCache>
            </c:numRef>
          </c:val>
          <c:extLst>
            <c:ext xmlns:c16="http://schemas.microsoft.com/office/drawing/2014/chart" uri="{C3380CC4-5D6E-409C-BE32-E72D297353CC}">
              <c16:uniqueId val="{00000007-5572-459F-8249-8438D14753CA}"/>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7.84</c:v>
                </c:pt>
                <c:pt idx="2">
                  <c:v>#N/A</c:v>
                </c:pt>
                <c:pt idx="3">
                  <c:v>10.64</c:v>
                </c:pt>
                <c:pt idx="4">
                  <c:v>#N/A</c:v>
                </c:pt>
                <c:pt idx="5">
                  <c:v>9.81</c:v>
                </c:pt>
                <c:pt idx="6">
                  <c:v>#N/A</c:v>
                </c:pt>
                <c:pt idx="7">
                  <c:v>9.61</c:v>
                </c:pt>
                <c:pt idx="8">
                  <c:v>#N/A</c:v>
                </c:pt>
                <c:pt idx="9">
                  <c:v>7.1</c:v>
                </c:pt>
              </c:numCache>
            </c:numRef>
          </c:val>
          <c:extLst>
            <c:ext xmlns:c16="http://schemas.microsoft.com/office/drawing/2014/chart" uri="{C3380CC4-5D6E-409C-BE32-E72D297353CC}">
              <c16:uniqueId val="{00000008-5572-459F-8249-8438D14753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12.06</c:v>
                </c:pt>
                <c:pt idx="2">
                  <c:v>#N/A</c:v>
                </c:pt>
                <c:pt idx="3">
                  <c:v>12.35</c:v>
                </c:pt>
                <c:pt idx="4">
                  <c:v>#N/A</c:v>
                </c:pt>
                <c:pt idx="5">
                  <c:v>8.84</c:v>
                </c:pt>
                <c:pt idx="6">
                  <c:v>#N/A</c:v>
                </c:pt>
                <c:pt idx="7">
                  <c:v>8.81</c:v>
                </c:pt>
                <c:pt idx="8">
                  <c:v>#N/A</c:v>
                </c:pt>
                <c:pt idx="9">
                  <c:v>8.98</c:v>
                </c:pt>
              </c:numCache>
            </c:numRef>
          </c:val>
          <c:extLst>
            <c:ext xmlns:c16="http://schemas.microsoft.com/office/drawing/2014/chart" uri="{C3380CC4-5D6E-409C-BE32-E72D297353CC}">
              <c16:uniqueId val="{00000009-5572-459F-8249-8438D1475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582</c:v>
                </c:pt>
                <c:pt idx="5">
                  <c:v>614</c:v>
                </c:pt>
                <c:pt idx="8">
                  <c:v>624</c:v>
                </c:pt>
                <c:pt idx="11">
                  <c:v>661</c:v>
                </c:pt>
                <c:pt idx="14">
                  <c:v>682</c:v>
                </c:pt>
              </c:numCache>
            </c:numRef>
          </c:val>
          <c:extLst>
            <c:ext xmlns:c16="http://schemas.microsoft.com/office/drawing/2014/chart" uri="{C3380CC4-5D6E-409C-BE32-E72D297353CC}">
              <c16:uniqueId val="{00000000-AE0C-48A8-AA4D-4A562716E4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0C-48A8-AA4D-4A562716E4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E0C-48A8-AA4D-4A562716E4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93</c:v>
                </c:pt>
                <c:pt idx="6">
                  <c:v>81</c:v>
                </c:pt>
                <c:pt idx="9">
                  <c:v>84</c:v>
                </c:pt>
                <c:pt idx="12">
                  <c:v>94</c:v>
                </c:pt>
              </c:numCache>
            </c:numRef>
          </c:val>
          <c:extLst>
            <c:ext xmlns:c16="http://schemas.microsoft.com/office/drawing/2014/chart" uri="{C3380CC4-5D6E-409C-BE32-E72D297353CC}">
              <c16:uniqueId val="{00000003-AE0C-48A8-AA4D-4A562716E4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174</c:v>
                </c:pt>
                <c:pt idx="3">
                  <c:v>216</c:v>
                </c:pt>
                <c:pt idx="6">
                  <c:v>169</c:v>
                </c:pt>
                <c:pt idx="9">
                  <c:v>203</c:v>
                </c:pt>
                <c:pt idx="12">
                  <c:v>184</c:v>
                </c:pt>
              </c:numCache>
            </c:numRef>
          </c:val>
          <c:extLst>
            <c:ext xmlns:c16="http://schemas.microsoft.com/office/drawing/2014/chart" uri="{C3380CC4-5D6E-409C-BE32-E72D297353CC}">
              <c16:uniqueId val="{00000004-AE0C-48A8-AA4D-4A562716E4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C-48A8-AA4D-4A562716E4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0C-48A8-AA4D-4A562716E4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519</c:v>
                </c:pt>
                <c:pt idx="3">
                  <c:v>564</c:v>
                </c:pt>
                <c:pt idx="6">
                  <c:v>584</c:v>
                </c:pt>
                <c:pt idx="9">
                  <c:v>605</c:v>
                </c:pt>
                <c:pt idx="12">
                  <c:v>615</c:v>
                </c:pt>
              </c:numCache>
            </c:numRef>
          </c:val>
          <c:extLst>
            <c:ext xmlns:c16="http://schemas.microsoft.com/office/drawing/2014/chart" uri="{C3380CC4-5D6E-409C-BE32-E72D297353CC}">
              <c16:uniqueId val="{00000007-AE0C-48A8-AA4D-4A562716E4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163</c:v>
                </c:pt>
                <c:pt idx="2">
                  <c:v>#N/A</c:v>
                </c:pt>
                <c:pt idx="3">
                  <c:v>#N/A</c:v>
                </c:pt>
                <c:pt idx="4">
                  <c:v>259</c:v>
                </c:pt>
                <c:pt idx="5">
                  <c:v>#N/A</c:v>
                </c:pt>
                <c:pt idx="6">
                  <c:v>#N/A</c:v>
                </c:pt>
                <c:pt idx="7">
                  <c:v>210</c:v>
                </c:pt>
                <c:pt idx="8">
                  <c:v>#N/A</c:v>
                </c:pt>
                <c:pt idx="9">
                  <c:v>#N/A</c:v>
                </c:pt>
                <c:pt idx="10">
                  <c:v>231</c:v>
                </c:pt>
                <c:pt idx="11">
                  <c:v>#N/A</c:v>
                </c:pt>
                <c:pt idx="12">
                  <c:v>#N/A</c:v>
                </c:pt>
                <c:pt idx="13">
                  <c:v>211</c:v>
                </c:pt>
                <c:pt idx="14">
                  <c:v>#N/A</c:v>
                </c:pt>
              </c:numCache>
            </c:numRef>
          </c:val>
          <c:smooth val="0"/>
          <c:extLst>
            <c:ext xmlns:c16="http://schemas.microsoft.com/office/drawing/2014/chart" uri="{C3380CC4-5D6E-409C-BE32-E72D297353CC}">
              <c16:uniqueId val="{00000008-AE0C-48A8-AA4D-4A562716E4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6368</c:v>
                </c:pt>
                <c:pt idx="5">
                  <c:v>6164</c:v>
                </c:pt>
                <c:pt idx="8">
                  <c:v>6111</c:v>
                </c:pt>
                <c:pt idx="11">
                  <c:v>6092</c:v>
                </c:pt>
                <c:pt idx="14">
                  <c:v>6292</c:v>
                </c:pt>
              </c:numCache>
            </c:numRef>
          </c:val>
          <c:extLst>
            <c:ext xmlns:c16="http://schemas.microsoft.com/office/drawing/2014/chart" uri="{C3380CC4-5D6E-409C-BE32-E72D297353CC}">
              <c16:uniqueId val="{00000000-8981-4E98-9085-0B02230E65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c:v>
                </c:pt>
                <c:pt idx="5">
                  <c:v>87</c:v>
                </c:pt>
                <c:pt idx="8">
                  <c:v>87</c:v>
                </c:pt>
                <c:pt idx="11">
                  <c:v>87</c:v>
                </c:pt>
                <c:pt idx="14">
                  <c:v>87</c:v>
                </c:pt>
              </c:numCache>
            </c:numRef>
          </c:val>
          <c:extLst>
            <c:ext xmlns:c16="http://schemas.microsoft.com/office/drawing/2014/chart" uri="{C3380CC4-5D6E-409C-BE32-E72D297353CC}">
              <c16:uniqueId val="{00000001-8981-4E98-9085-0B02230E65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1648</c:v>
                </c:pt>
                <c:pt idx="5">
                  <c:v>1534</c:v>
                </c:pt>
                <c:pt idx="8">
                  <c:v>1379</c:v>
                </c:pt>
                <c:pt idx="11">
                  <c:v>1048</c:v>
                </c:pt>
                <c:pt idx="14">
                  <c:v>1008</c:v>
                </c:pt>
              </c:numCache>
            </c:numRef>
          </c:val>
          <c:extLst>
            <c:ext xmlns:c16="http://schemas.microsoft.com/office/drawing/2014/chart" uri="{C3380CC4-5D6E-409C-BE32-E72D297353CC}">
              <c16:uniqueId val="{00000002-8981-4E98-9085-0B02230E65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81-4E98-9085-0B02230E65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81-4E98-9085-0B02230E65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81-4E98-9085-0B02230E65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1367</c:v>
                </c:pt>
                <c:pt idx="3">
                  <c:v>1414</c:v>
                </c:pt>
                <c:pt idx="6">
                  <c:v>1342</c:v>
                </c:pt>
                <c:pt idx="9">
                  <c:v>1293</c:v>
                </c:pt>
                <c:pt idx="12">
                  <c:v>1200</c:v>
                </c:pt>
              </c:numCache>
            </c:numRef>
          </c:val>
          <c:extLst>
            <c:ext xmlns:c16="http://schemas.microsoft.com/office/drawing/2014/chart" uri="{C3380CC4-5D6E-409C-BE32-E72D297353CC}">
              <c16:uniqueId val="{00000006-8981-4E98-9085-0B02230E65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920</c:v>
                </c:pt>
                <c:pt idx="3">
                  <c:v>891</c:v>
                </c:pt>
                <c:pt idx="6">
                  <c:v>899</c:v>
                </c:pt>
                <c:pt idx="9">
                  <c:v>717</c:v>
                </c:pt>
                <c:pt idx="12">
                  <c:v>624</c:v>
                </c:pt>
              </c:numCache>
            </c:numRef>
          </c:val>
          <c:extLst>
            <c:ext xmlns:c16="http://schemas.microsoft.com/office/drawing/2014/chart" uri="{C3380CC4-5D6E-409C-BE32-E72D297353CC}">
              <c16:uniqueId val="{00000007-8981-4E98-9085-0B02230E65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2982</c:v>
                </c:pt>
                <c:pt idx="3">
                  <c:v>2115</c:v>
                </c:pt>
                <c:pt idx="6">
                  <c:v>2105</c:v>
                </c:pt>
                <c:pt idx="9">
                  <c:v>2282</c:v>
                </c:pt>
                <c:pt idx="12">
                  <c:v>2133</c:v>
                </c:pt>
              </c:numCache>
            </c:numRef>
          </c:val>
          <c:extLst>
            <c:ext xmlns:c16="http://schemas.microsoft.com/office/drawing/2014/chart" uri="{C3380CC4-5D6E-409C-BE32-E72D297353CC}">
              <c16:uniqueId val="{00000008-8981-4E98-9085-0B02230E65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81-4E98-9085-0B02230E65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5613</c:v>
                </c:pt>
                <c:pt idx="3">
                  <c:v>5636</c:v>
                </c:pt>
                <c:pt idx="6">
                  <c:v>5807</c:v>
                </c:pt>
                <c:pt idx="9">
                  <c:v>5808</c:v>
                </c:pt>
                <c:pt idx="12">
                  <c:v>6065</c:v>
                </c:pt>
              </c:numCache>
            </c:numRef>
          </c:val>
          <c:extLst>
            <c:ext xmlns:c16="http://schemas.microsoft.com/office/drawing/2014/chart" uri="{C3380CC4-5D6E-409C-BE32-E72D297353CC}">
              <c16:uniqueId val="{0000000A-8981-4E98-9085-0B02230E65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2779</c:v>
                </c:pt>
                <c:pt idx="2">
                  <c:v>#N/A</c:v>
                </c:pt>
                <c:pt idx="3">
                  <c:v>#N/A</c:v>
                </c:pt>
                <c:pt idx="4">
                  <c:v>2270</c:v>
                </c:pt>
                <c:pt idx="5">
                  <c:v>#N/A</c:v>
                </c:pt>
                <c:pt idx="6">
                  <c:v>#N/A</c:v>
                </c:pt>
                <c:pt idx="7">
                  <c:v>2576</c:v>
                </c:pt>
                <c:pt idx="8">
                  <c:v>#N/A</c:v>
                </c:pt>
                <c:pt idx="9">
                  <c:v>#N/A</c:v>
                </c:pt>
                <c:pt idx="10">
                  <c:v>2873</c:v>
                </c:pt>
                <c:pt idx="11">
                  <c:v>#N/A</c:v>
                </c:pt>
                <c:pt idx="12">
                  <c:v>#N/A</c:v>
                </c:pt>
                <c:pt idx="13">
                  <c:v>2635</c:v>
                </c:pt>
                <c:pt idx="14">
                  <c:v>#N/A</c:v>
                </c:pt>
              </c:numCache>
            </c:numRef>
          </c:val>
          <c:smooth val="0"/>
          <c:extLst>
            <c:ext xmlns:c16="http://schemas.microsoft.com/office/drawing/2014/chart" uri="{C3380CC4-5D6E-409C-BE32-E72D297353CC}">
              <c16:uniqueId val="{0000000B-8981-4E98-9085-0B02230E65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713</c:v>
                </c:pt>
                <c:pt idx="1">
                  <c:v>484</c:v>
                </c:pt>
                <c:pt idx="2">
                  <c:v>450</c:v>
                </c:pt>
              </c:numCache>
            </c:numRef>
          </c:val>
          <c:extLst>
            <c:ext xmlns:c16="http://schemas.microsoft.com/office/drawing/2014/chart" uri="{C3380CC4-5D6E-409C-BE32-E72D297353CC}">
              <c16:uniqueId val="{00000000-79B2-4302-95FF-7519915062C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221</c:v>
                </c:pt>
                <c:pt idx="1">
                  <c:v>124</c:v>
                </c:pt>
                <c:pt idx="2">
                  <c:v>110</c:v>
                </c:pt>
              </c:numCache>
            </c:numRef>
          </c:val>
          <c:extLst>
            <c:ext xmlns:c16="http://schemas.microsoft.com/office/drawing/2014/chart" uri="{C3380CC4-5D6E-409C-BE32-E72D297353CC}">
              <c16:uniqueId val="{00000001-79B2-4302-95FF-7519915062C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411</c:v>
                </c:pt>
                <c:pt idx="1">
                  <c:v>406</c:v>
                </c:pt>
                <c:pt idx="2">
                  <c:v>415</c:v>
                </c:pt>
              </c:numCache>
            </c:numRef>
          </c:val>
          <c:extLst>
            <c:ext xmlns:c16="http://schemas.microsoft.com/office/drawing/2014/chart" uri="{C3380CC4-5D6E-409C-BE32-E72D297353CC}">
              <c16:uniqueId val="{00000002-79B2-4302-95FF-7519915062C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{92C3C7A8-CE6F-40BA-9BFE-6214ECE10912}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D12-4537-8A15-0A4063452A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{4F1DF6B2-9457-4098-86BD-0DCBCF28DFC2}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12-4537-8A15-0A4063452A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{2A086F7E-EE81-41BC-87A8-2EC763844854}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12-4537-8A15-0A4063452A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{B55CB4CD-E269-4C33-AA6F-4E22F0B83B61}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12-4537-8A15-0A4063452A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{51ED27FB-067F-4E67-969D-DC4F2A5AF7D8}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12-4537-8A15-0A4063452AF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{896E75BB-33EC-4418-808C-969B32DFFD25}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D12-4537-8A15-0A4063452AFE}"/>
                </c:ext>
              </c:extLst>
            </c:dLbl>
            <c:dLbl>
              <c:idx val="16"/>
              <c:layout>
                <c:manualLayout>
                  <c:x val="-3.129453022820736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{CA735FDF-2A92-4A5F-9A1A-273A7C7F5312}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D12-4537-8A15-0A4063452AF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{F783FD81-1362-4E18-A564-A162D9F6305F}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D12-4537-8A15-0A4063452AFE}"/>
                </c:ext>
              </c:extLst>
            </c:dLbl>
            <c:dLbl>
              <c:idx val="32"/>
              <c:layout>
                <c:manualLayout>
                  <c:x val="-3.2866420891599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{45426DAD-BED1-4EFD-82B1-1DF50B6C3E91}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D12-4537-8A15-0A4063452A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73</c:v>
                </c:pt>
                <c:pt idx="8">
                  <c:v>73.7</c:v>
                </c:pt>
                <c:pt idx="16">
                  <c:v>74.5</c:v>
                </c:pt>
                <c:pt idx="24">
                  <c:v>76</c:v>
                </c:pt>
                <c:pt idx="32">
                  <c:v>75.400000000000006</c:v>
                </c:pt>
              </c:numCache>
            </c:numRef>
          </c:xVal>
          <c:yVal>
            <c:numRef>
              <c:f>公会計指標分析・財政指標組合せ分析表!$BP$51:$DC$51</c:f>
              <c:numCache>
                <c:formatCode>#,##0.0;"▲ "#,##0.0</c:formatCode>
                <c:ptCount val="40"/>
                <c:pt idx="0">
                  <c:v>103.3</c:v>
                </c:pt>
                <c:pt idx="8">
                  <c:v>87.1</c:v>
                </c:pt>
                <c:pt idx="16">
                  <c:v>98.7</c:v>
                </c:pt>
                <c:pt idx="24">
                  <c:v>108.7</c:v>
                </c:pt>
                <c:pt idx="32">
                  <c:v>93.6</c:v>
                </c:pt>
              </c:numCache>
            </c:numRef>
          </c:yVal>
          <c:smooth val="0"/>
          <c:extLst>
            <c:ext xmlns:c16="http://schemas.microsoft.com/office/drawing/2014/chart" uri="{C3380CC4-5D6E-409C-BE32-E72D297353CC}">
              <c16:uniqueId val="{00000009-1D12-4537-8A15-0A4063452A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707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{393A9AAC-65B8-407F-BB8A-6245ED17C9B8}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D12-4537-8A15-0A4063452A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{D8494781-9382-4ABC-A840-CA57D09B8E6A}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12-4537-8A15-0A4063452A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{CEDF05B5-9C50-40E6-802E-87B883BBD76F}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12-4537-8A15-0A4063452A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{A31FB9C6-6299-4B07-889A-2AF809CA9245}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12-4537-8A15-0A4063452A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{92C223BC-6CF1-44D1-BE10-05D1382CB4AD}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12-4537-8A15-0A4063452AFE}"/>
                </c:ext>
              </c:extLst>
            </c:dLbl>
            <c:dLbl>
              <c:idx val="8"/>
              <c:layout>
                <c:manualLayout>
                  <c:x val="-4.00792075632478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{A68FF1F5-5D55-45F8-A733-58E044C07C8D}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D12-4537-8A15-0A4063452AFE}"/>
                </c:ext>
              </c:extLst>
            </c:dLbl>
            <c:dLbl>
              <c:idx val="16"/>
              <c:layout>
                <c:manualLayout>
                  <c:x val="-4.43032905881973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{D1700D39-61B6-43C8-8547-4AE1EF60D7EB}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D12-4537-8A15-0A4063452AFE}"/>
                </c:ext>
              </c:extLst>
            </c:dLbl>
            <c:dLbl>
              <c:idx val="24"/>
              <c:layout>
                <c:manualLayout>
                  <c:x val="-1.9857660531609266E-2"/>
                  <c:y val="-8.384406645516223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{FBFFDBD9-16BA-4733-BC52-DFF141C83DD2}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D12-4537-8A15-0A4063452AFE}"/>
                </c:ext>
              </c:extLst>
            </c:dLbl>
            <c:dLbl>
              <c:idx val="32"/>
              <c:layout>
                <c:manualLayout>
                  <c:x val="-3.2015750650234161E-2"/>
                  <c:y val="-4.56340177565681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{F4681F92-B012-4843-9327-1FE4D4C74069}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D12-4537-8A15-0A4063452A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1D12-4537-8A15-0A4063452AF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{BAF5CC96-A7DE-4006-BA45-FF4D40B555A7}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8BF-48E4-8F12-59277B9CBA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{43AE8208-7273-4AA0-8A27-401B0E64B2BA}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BF-48E4-8F12-59277B9CBA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{6ADFE275-D09C-409F-9F0B-99F1B3297A1A}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BF-48E4-8F12-59277B9CBA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{6165CB7E-5A45-40C6-B840-ED46AA35A53B}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BF-48E4-8F12-59277B9CBA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{5C977067-82B2-4620-8C66-B786A9776C06}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BF-48E4-8F12-59277B9CBA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{F8BA3317-D067-4D1C-95D5-A43BB1FCA5AE}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8BF-48E4-8F12-59277B9CBAEE}"/>
                </c:ext>
              </c:extLst>
            </c:dLbl>
            <c:dLbl>
              <c:idx val="16"/>
              <c:layout>
                <c:manualLayout>
                  <c:x val="-2.8766015700383139E-2"/>
                  <c:y val="-5.674128557504005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{68F7D5F3-8207-4C67-85DA-30C9251A9885}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8BF-48E4-8F12-59277B9CBA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{929BCD47-299E-40B9-9D9A-EA921DFE2ACC}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8BF-48E4-8F12-59277B9CBAEE}"/>
                </c:ext>
              </c:extLst>
            </c:dLbl>
            <c:dLbl>
              <c:idx val="32"/>
              <c:layout>
                <c:manualLayout>
                  <c:x val="-3.4502318643803015E-2"/>
                  <c:y val="-6.809200860054784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{69B01D4A-D2CC-4009-BAD0-B68B22FD688C}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8BF-48E4-8F12-59277B9CBA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7.6</c:v>
                </c:pt>
                <c:pt idx="16">
                  <c:v>8</c:v>
                </c:pt>
                <c:pt idx="24">
                  <c:v>8.9</c:v>
                </c:pt>
                <c:pt idx="32">
                  <c:v>8.1</c:v>
                </c:pt>
              </c:numCache>
            </c:numRef>
          </c:xVal>
          <c:yVal>
            <c:numRef>
              <c:f>公会計指標分析・財政指標組合せ分析表!$BP$73:$DC$73</c:f>
              <c:numCache>
                <c:formatCode>#,##0.0;"▲ "#,##0.0</c:formatCode>
                <c:ptCount val="40"/>
                <c:pt idx="0">
                  <c:v>103.3</c:v>
                </c:pt>
                <c:pt idx="8">
                  <c:v>87.1</c:v>
                </c:pt>
                <c:pt idx="16">
                  <c:v>98.7</c:v>
                </c:pt>
                <c:pt idx="24">
                  <c:v>108.7</c:v>
                </c:pt>
                <c:pt idx="32">
                  <c:v>93.6</c:v>
                </c:pt>
              </c:numCache>
            </c:numRef>
          </c:yVal>
          <c:smooth val="0"/>
          <c:extLst>
            <c:ext xmlns:c16="http://schemas.microsoft.com/office/drawing/2014/chart" uri="{C3380CC4-5D6E-409C-BE32-E72D297353CC}">
              <c16:uniqueId val="{00000009-C8BF-48E4-8F12-59277B9CBA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214884349238E-2"/>
                  <c:y val="-4.86902590370482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{846F11E3-3BFC-44E6-9E62-33598237D403}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8BF-48E4-8F12-59277B9CBA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{E103E75C-A5BD-40EF-B060-F556733B4FF0}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BF-48E4-8F12-59277B9CBA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{3DEB714E-344E-4024-BC23-5FA29404B6B1}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BF-48E4-8F12-59277B9CBA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{6090B119-723C-440E-BA23-C15096EE1C14}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BF-48E4-8F12-59277B9CBA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{00381636-CDFD-426F-844A-93598AD1C729}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BF-48E4-8F12-59277B9CBAEE}"/>
                </c:ext>
              </c:extLst>
            </c:dLbl>
            <c:dLbl>
              <c:idx val="8"/>
              <c:layout>
                <c:manualLayout>
                  <c:x val="-2.8829768353872093E-2"/>
                  <c:y val="-7.6143035138539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{BA90A5B2-5A43-4BE9-BD7F-AAC10C198FDF}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8BF-48E4-8F12-59277B9CBA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{DA5078F3-97A8-44ED-9E60-B85CDD02F964}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8BF-48E4-8F12-59277B9CBAEE}"/>
                </c:ext>
              </c:extLst>
            </c:dLbl>
            <c:dLbl>
              <c:idx val="24"/>
              <c:layout>
                <c:manualLayout>
                  <c:x val="-4.4905057365901176E-2"/>
                  <c:y val="-8.081781921725152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{C6E8BB70-2CB5-4DC5-AF3B-4BB234E6FB7C}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8BF-48E4-8F12-59277B9CBAEE}"/>
                </c:ext>
              </c:extLst>
            </c:dLbl>
            <c:dLbl>
              <c:idx val="32"/>
              <c:layout>
                <c:manualLayout>
                  <c:x val="-1.8235628084249993E-2"/>
                  <c:y val="-4.401547495833640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{B553190A-8667-4885-8496-D0BDBCE21B4A}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8BF-48E4-8F12-59277B9CBA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8BF-48E4-8F12-59277B9CBAEE}"/>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一般会計が負担すべき元利償還金について、大型の地方債発行を抑制してきたため平成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年度までは減少を続けてきた。しかし、平成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年度以降に借入れた多額の地方債の償還により令和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年度は増加となった。</a:t>
          </a:r>
        </a:p>
        <a:p>
          <a:r>
            <a:rPr kumimoji="1" lang="ja-JP" altLang="en-US" sz="1100">
              <a:latin typeface="ＭＳ ゴシック" pitchFamily="49" charset="-128"/>
              <a:ea typeface="ＭＳ ゴシック" pitchFamily="49" charset="-128"/>
            </a:rPr>
            <a:t>公営企業債の元利償還金に対する繰入金は、下水道事業や農業集落排水事業等の地方債の償還額の減により減少となった。</a:t>
          </a:r>
        </a:p>
        <a:p>
          <a:r>
            <a:rPr kumimoji="1" lang="ja-JP" altLang="en-US" sz="1100">
              <a:latin typeface="ＭＳ ゴシック" pitchFamily="49" charset="-128"/>
              <a:ea typeface="ＭＳ ゴシック" pitchFamily="49" charset="-128"/>
            </a:rPr>
            <a:t>組合等が起こした地方債の元利償還金に対する負担金等の額は、吉野広域行政組合や南和広域医療企業団等に対する負担が増加したことによる。</a:t>
          </a:r>
        </a:p>
        <a:p>
          <a:r>
            <a:rPr kumimoji="1" lang="ja-JP" altLang="en-US" sz="1100">
              <a:latin typeface="ＭＳ ゴシック" pitchFamily="49" charset="-128"/>
              <a:ea typeface="ＭＳ ゴシック" pitchFamily="49" charset="-128"/>
            </a:rPr>
            <a:t>算入公債費等は元利償還金の額が増加することに伴い増加した。</a:t>
          </a:r>
        </a:p>
        <a:p>
          <a:r>
            <a:rPr kumimoji="1" lang="ja-JP" altLang="en-US" sz="1100">
              <a:latin typeface="ＭＳ ゴシック" pitchFamily="49" charset="-128"/>
              <a:ea typeface="ＭＳ ゴシック" pitchFamily="49" charset="-128"/>
            </a:rPr>
            <a:t>本町の公債費は、一般会計が負担すべき元利償還金に対し、約</a:t>
          </a:r>
          <a:r>
            <a:rPr kumimoji="1" lang="en-US" altLang="ja-JP" sz="1100">
              <a:latin typeface="ＭＳ ゴシック" pitchFamily="49" charset="-128"/>
              <a:ea typeface="ＭＳ ゴシック" pitchFamily="49" charset="-128"/>
            </a:rPr>
            <a:t>82.1</a:t>
          </a:r>
          <a:r>
            <a:rPr kumimoji="1" lang="ja-JP" altLang="en-US" sz="1100">
              <a:latin typeface="ＭＳ ゴシック" pitchFamily="49" charset="-128"/>
              <a:ea typeface="ＭＳ ゴシック" pitchFamily="49" charset="-128"/>
            </a:rPr>
            <a:t>％が交付税算入されており、令和２年度末地方債残高の約</a:t>
          </a:r>
          <a:r>
            <a:rPr kumimoji="1" lang="en-US" altLang="ja-JP" sz="1100">
              <a:latin typeface="ＭＳ ゴシック" pitchFamily="49" charset="-128"/>
              <a:ea typeface="ＭＳ ゴシック" pitchFamily="49" charset="-128"/>
            </a:rPr>
            <a:t>90.3</a:t>
          </a:r>
          <a:r>
            <a:rPr kumimoji="1" lang="ja-JP" altLang="en-US" sz="1100">
              <a:latin typeface="ＭＳ ゴシック" pitchFamily="49" charset="-128"/>
              <a:ea typeface="ＭＳ ゴシック" pitchFamily="49" charset="-128"/>
            </a:rPr>
            <a:t>％が交付税算入率の高い臨時財政対策債・過疎対策事業債・辺地対策事業債である。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将来負担額のうち一般会計等に係る地方債の現在高は、小中一貫教育推進事業等を始めとする新規借入を行ったため増加した。</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公営企業債等繰入見込額は、水道事業、下水道事業及び農業集落排水事業の全てが減となったため、減少している。</a:t>
          </a:r>
        </a:p>
        <a:p>
          <a:r>
            <a:rPr kumimoji="1" lang="ja-JP" altLang="en-US" sz="1300">
              <a:solidFill>
                <a:schemeClr val="tx1"/>
              </a:solidFill>
              <a:latin typeface="ＭＳ ゴシック" pitchFamily="49" charset="-128"/>
              <a:ea typeface="ＭＳ ゴシック" pitchFamily="49" charset="-128"/>
            </a:rPr>
            <a:t>組合等負担等見込額については、組合等の全てが減となったため、減少している。</a:t>
          </a:r>
          <a:endParaRPr kumimoji="1" lang="en-US" altLang="ja-JP" sz="1300">
            <a:solidFill>
              <a:schemeClr val="tx1"/>
            </a:solidFill>
            <a:latin typeface="ＭＳ ゴシック" pitchFamily="49" charset="-128"/>
            <a:ea typeface="ＭＳ ゴシック" pitchFamily="49" charset="-128"/>
          </a:endParaRPr>
        </a:p>
        <a:p>
          <a:r>
            <a:rPr kumimoji="1" lang="ja-JP" altLang="en-US" sz="1300">
              <a:solidFill>
                <a:schemeClr val="tx1"/>
              </a:solidFill>
              <a:latin typeface="ＭＳ ゴシック" pitchFamily="49" charset="-128"/>
              <a:ea typeface="ＭＳ ゴシック" pitchFamily="49" charset="-128"/>
            </a:rPr>
            <a:t>充当可能財源等のうち充当可能基金は、平成</a:t>
          </a:r>
          <a:r>
            <a:rPr kumimoji="1" lang="en-US" altLang="ja-JP" sz="1300">
              <a:solidFill>
                <a:schemeClr val="tx1"/>
              </a:solidFill>
              <a:latin typeface="ＭＳ ゴシック" pitchFamily="49" charset="-128"/>
              <a:ea typeface="ＭＳ ゴシック" pitchFamily="49" charset="-128"/>
            </a:rPr>
            <a:t>28</a:t>
          </a:r>
          <a:r>
            <a:rPr kumimoji="1" lang="ja-JP" altLang="en-US" sz="1300">
              <a:solidFill>
                <a:schemeClr val="tx1"/>
              </a:solidFill>
              <a:latin typeface="ＭＳ ゴシック" pitchFamily="49" charset="-128"/>
              <a:ea typeface="ＭＳ ゴシック" pitchFamily="49" charset="-128"/>
            </a:rPr>
            <a:t>年度まで基金の積み立てを積極的に行ってきたことから増加していた。令和</a:t>
          </a:r>
          <a:r>
            <a:rPr kumimoji="1" lang="en-US" altLang="ja-JP" sz="1300">
              <a:solidFill>
                <a:schemeClr val="tx1"/>
              </a:solidFill>
              <a:latin typeface="ＭＳ ゴシック" pitchFamily="49" charset="-128"/>
              <a:ea typeface="ＭＳ ゴシック" pitchFamily="49" charset="-128"/>
            </a:rPr>
            <a:t>2</a:t>
          </a:r>
          <a:r>
            <a:rPr kumimoji="1" lang="ja-JP" altLang="en-US" sz="1300">
              <a:solidFill>
                <a:schemeClr val="tx1"/>
              </a:solidFill>
              <a:latin typeface="ＭＳ ゴシック" pitchFamily="49" charset="-128"/>
              <a:ea typeface="ＭＳ ゴシック" pitchFamily="49" charset="-128"/>
            </a:rPr>
            <a:t>年度は鳥獣被害防止対策事業等の財源としての基金の取崩し額が積立額を上回ったため、充当可能基金が減少した。</a:t>
          </a:r>
        </a:p>
        <a:p>
          <a:r>
            <a:rPr kumimoji="1" lang="ja-JP" altLang="en-US" sz="1300">
              <a:solidFill>
                <a:schemeClr val="tx1"/>
              </a:solidFill>
              <a:latin typeface="ＭＳ ゴシック" pitchFamily="49" charset="-128"/>
              <a:ea typeface="ＭＳ ゴシック" pitchFamily="49" charset="-128"/>
            </a:rPr>
            <a:t>今後は、事業の見直しを更に進めるとともに、全ての事業の優先度を厳しく点検し、優先度の低い事業については計画的に廃止・縮小を進め、過度な地方債の発行を抑制し、基金等財源の確保に努める。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奈良県吉野町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年度以降、基金全体の残高は減少傾向にある。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年度は、財政調整基金・減債基金の取崩額が積立額を上回り、その他特定目的金の取崩額が積立額を下回る結果となった。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小中一貫教育推進事業やカヌー普及事業等の各事業の財源確保のため、全基金の残高が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今後は、災害の発生などによる支出の増加や過疎化・少子高齢化に伴う町の収入減少などに備え、基金の確保に努める。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には、長寿社会に備えて在宅福祉の向上や健康づくり等のため、各種民間団体等が行う先導的事業に対する助成等の経費に充てるための地域福祉基金や、世界遺産を有する吉野町に存在する歴史的な資産や景観、資源の継承、発展等を願う人々による寄付金を財源とした世界遺産・吉野ふるさとづくり基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つの特定目的基金がある。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世界遺産吉野ふるさとづくり基金については、鳥獣害対策に伴う防護柵の設置補助や二王門などの文化財保存、海外販路開拓を行う中小企業支援等の目的に応じた事業に充当するため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また、地域福祉基金については、国民健康保険特別会計への繰出金や社会福祉協議会への運営補助金等に充当するため取り崩しを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百万円行ったことから残高が減少し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その他特定目的基金全体として今後多額の支出が予想される事業については、必要に応じて基金の積み立てを積極的に行っていく。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年で最も残高が多い状態となったが、それ以後は減少傾向となっている。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年度は小中一貫教育推進事業やカヌー普及事業等の各事業の財源確保のため、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百万円まで減少する結果となった。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吉野町財政運営基本方針で標準財政規模の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下回らないようにすることとしている。今後、小中一貫教育推進事業やごみ処理に関する事業等の事業費の増加による、基金の減少が見込まれるため、臨時的な支出に対応できるように適切に基金の維持及び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翌年度以後の償還に充当するため、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年度の定住促進住宅整備や平成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年度の消防車両の更新のために借入れた地方債の元金償還が始まったこと等から公債費が増加した。そのためその財源として減債基金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小中一貫教育推進事業のために令和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年度に借入を行い、令和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年度も同事業に多額の借入を行う予定である。令和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年度は一時的に償還額が少なくなるが、令和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年度以降は増加する見込みである。将来の償還に備え、毎年積立てを行う予定である。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有形固定資産減価償却率は類似団体内平均値と比較すると高</a:t>
          </a:r>
          <a:r>
            <a:rPr kumimoji="1" lang="ja-JP" altLang="en-US" sz="1050">
              <a:solidFill>
                <a:schemeClr val="dk1"/>
              </a:solidFill>
              <a:effectLst/>
              <a:latin typeface="+mn-lt"/>
              <a:ea typeface="+mn-ea"/>
              <a:cs typeface="+mn-cs"/>
            </a:rPr>
            <a:t>い。</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令和元年度と比較すると</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保有している固定資産のうち公民館・学校・一般廃棄物処理施設以外はいずれも高く、維持管理費用も</a:t>
          </a:r>
          <a:r>
            <a:rPr kumimoji="1" lang="ja-JP" altLang="en-US" sz="1050">
              <a:solidFill>
                <a:schemeClr val="dk1"/>
              </a:solidFill>
              <a:effectLst/>
              <a:latin typeface="+mn-lt"/>
              <a:ea typeface="+mn-ea"/>
              <a:cs typeface="+mn-cs"/>
            </a:rPr>
            <a:t>今後も</a:t>
          </a:r>
          <a:r>
            <a:rPr kumimoji="1" lang="ja-JP" altLang="ja-JP" sz="1050">
              <a:solidFill>
                <a:schemeClr val="dk1"/>
              </a:solidFill>
              <a:effectLst/>
              <a:latin typeface="+mn-lt"/>
              <a:ea typeface="+mn-ea"/>
              <a:cs typeface="+mn-cs"/>
            </a:rPr>
            <a:t>増加していくことが予想される。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公共施設の統廃合や削減による資産更新費用の削減に努めるほか、計画的な老朽化対策に取り組む必要がある。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106469</xdr:rowOff>
    </xdr:from>
    <xdr:to>
      <xdr:col>23</xdr:col>
      <xdr:colOff>136525</xdr:colOff>
      <xdr:row>34</xdr:row>
      <xdr:rowOff>36619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5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84896</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51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128058</xdr:rowOff>
    </xdr:from>
    <xdr:to>
      <xdr:col>19</xdr:col>
      <xdr:colOff>187325</xdr:colOff>
      <xdr:row>34</xdr:row>
      <xdr:rowOff>58208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157269</xdr:rowOff>
    </xdr:from>
    <xdr:to>
      <xdr:col>23</xdr:col>
      <xdr:colOff>85725</xdr:colOff>
      <xdr:row>34</xdr:row>
      <xdr:rowOff>7408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586644"/>
          <a:ext cx="711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74083</xdr:rowOff>
    </xdr:from>
    <xdr:to>
      <xdr:col>15</xdr:col>
      <xdr:colOff>187325</xdr:colOff>
      <xdr:row>34</xdr:row>
      <xdr:rowOff>4233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124883</xdr:rowOff>
    </xdr:from>
    <xdr:to>
      <xdr:col>19</xdr:col>
      <xdr:colOff>136525</xdr:colOff>
      <xdr:row>34</xdr:row>
      <xdr:rowOff>7408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55425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45297</xdr:rowOff>
    </xdr:from>
    <xdr:to>
      <xdr:col>11</xdr:col>
      <xdr:colOff>187325</xdr:colOff>
      <xdr:row>33</xdr:row>
      <xdr:rowOff>146896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474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96096</xdr:rowOff>
    </xdr:from>
    <xdr:to>
      <xdr:col>15</xdr:col>
      <xdr:colOff>136525</xdr:colOff>
      <xdr:row>33</xdr:row>
      <xdr:rowOff>124883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525471"/>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20108</xdr:rowOff>
    </xdr:from>
    <xdr:to>
      <xdr:col>7</xdr:col>
      <xdr:colOff>187325</xdr:colOff>
      <xdr:row>33</xdr:row>
      <xdr:rowOff>121709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70908</xdr:rowOff>
    </xdr:from>
    <xdr:to>
      <xdr:col>11</xdr:col>
      <xdr:colOff>136525</xdr:colOff>
      <xdr:row>33</xdr:row>
      <xdr:rowOff>96096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50028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49335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65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166810</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59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138023</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56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112835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％債務償還比率が減少しているが、</a:t>
          </a:r>
          <a:r>
            <a:rPr kumimoji="1" lang="ja-JP" altLang="en-US" sz="1100">
              <a:solidFill>
                <a:schemeClr val="dk1"/>
              </a:solidFill>
              <a:effectLst/>
              <a:latin typeface="+mn-lt"/>
              <a:ea typeface="+mn-ea"/>
              <a:cs typeface="+mn-cs"/>
            </a:rPr>
            <a:t>津風呂湖カヌー艇庫・管理棟新築工事</a:t>
          </a:r>
          <a:r>
            <a:rPr kumimoji="1" lang="ja-JP" altLang="ja-JP" sz="1100">
              <a:solidFill>
                <a:schemeClr val="dk1"/>
              </a:solidFill>
              <a:effectLst/>
              <a:latin typeface="+mn-lt"/>
              <a:ea typeface="+mn-ea"/>
              <a:cs typeface="+mn-cs"/>
            </a:rPr>
            <a:t>などの地方債の新規借入に伴う現在高の増加と、基金の取り崩しに伴う充当可能財源の減少により類似団体より高い水準である。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令和２年度以降</a:t>
          </a:r>
          <a:r>
            <a:rPr kumimoji="1" lang="ja-JP" altLang="ja-JP" sz="1100">
              <a:solidFill>
                <a:schemeClr val="dk1"/>
              </a:solidFill>
              <a:effectLst/>
              <a:latin typeface="+mn-lt"/>
              <a:ea typeface="+mn-ea"/>
              <a:cs typeface="+mn-cs"/>
            </a:rPr>
            <a:t>小中一貫教育校事業の工事</a:t>
          </a:r>
          <a:r>
            <a:rPr kumimoji="1" lang="ja-JP" altLang="en-US" sz="1100">
              <a:solidFill>
                <a:schemeClr val="dk1"/>
              </a:solidFill>
              <a:effectLst/>
              <a:latin typeface="+mn-lt"/>
              <a:ea typeface="+mn-ea"/>
              <a:cs typeface="+mn-cs"/>
            </a:rPr>
            <a:t>による建設仮勘定（</a:t>
          </a:r>
          <a:r>
            <a:rPr kumimoji="1" lang="en-US" altLang="ja-JP" sz="1100">
              <a:solidFill>
                <a:schemeClr val="dk1"/>
              </a:solidFill>
              <a:effectLst/>
              <a:latin typeface="+mn-lt"/>
              <a:ea typeface="+mn-ea"/>
              <a:cs typeface="+mn-cs"/>
            </a:rPr>
            <a:t>526</a:t>
          </a:r>
          <a:r>
            <a:rPr kumimoji="1" lang="ja-JP" altLang="en-US" sz="1100">
              <a:solidFill>
                <a:schemeClr val="dk1"/>
              </a:solidFill>
              <a:effectLst/>
              <a:latin typeface="+mn-lt"/>
              <a:ea typeface="+mn-ea"/>
              <a:cs typeface="+mn-cs"/>
            </a:rPr>
            <a:t>百万円）の計上があり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次年度以降も</a:t>
          </a:r>
          <a:r>
            <a:rPr kumimoji="1" lang="ja-JP" altLang="ja-JP" sz="1100">
              <a:solidFill>
                <a:schemeClr val="dk1"/>
              </a:solidFill>
              <a:effectLst/>
              <a:latin typeface="+mn-lt"/>
              <a:ea typeface="+mn-ea"/>
              <a:cs typeface="+mn-cs"/>
            </a:rPr>
            <a:t>高い比率のまま推移すると想定される。</a:t>
          </a:r>
          <a:r>
            <a:rPr kumimoji="1" lang="en-US" altLang="ja-JP" sz="1100">
              <a:solidFill>
                <a:schemeClr val="dk1"/>
              </a:solidFill>
              <a:effectLst/>
              <a:latin typeface="+mn-lt"/>
              <a:ea typeface="+mn-ea"/>
              <a:cs typeface="+mn-cs"/>
            </a:rPr>
            <a:t>	</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145119</xdr:rowOff>
    </xdr:from>
    <xdr:to>
      <xdr:col>76</xdr:col>
      <xdr:colOff>73025</xdr:colOff>
      <xdr:row>31</xdr:row>
      <xdr:rowOff>75269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123546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145361</xdr:rowOff>
    </xdr:from>
    <xdr:to>
      <xdr:col>72</xdr:col>
      <xdr:colOff>123825</xdr:colOff>
      <xdr:row>32</xdr:row>
      <xdr:rowOff>75511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24469</xdr:rowOff>
    </xdr:from>
    <xdr:to>
      <xdr:col>76</xdr:col>
      <xdr:colOff>22225</xdr:colOff>
      <xdr:row>32</xdr:row>
      <xdr:rowOff>24711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10944"/>
          <a:ext cx="711200" cy="17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70449</xdr:rowOff>
    </xdr:from>
    <xdr:to>
      <xdr:col>68</xdr:col>
      <xdr:colOff>123825</xdr:colOff>
      <xdr:row>33</xdr:row>
      <xdr:rowOff>599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24711</xdr:rowOff>
    </xdr:from>
    <xdr:to>
      <xdr:col>72</xdr:col>
      <xdr:colOff>73025</xdr:colOff>
      <xdr:row>32</xdr:row>
      <xdr:rowOff>121249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282636"/>
          <a:ext cx="762000" cy="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55505</xdr:rowOff>
    </xdr:from>
    <xdr:to>
      <xdr:col>64</xdr:col>
      <xdr:colOff>123825</xdr:colOff>
      <xdr:row>31</xdr:row>
      <xdr:rowOff>157105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14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106305</xdr:rowOff>
    </xdr:from>
    <xdr:to>
      <xdr:col>68</xdr:col>
      <xdr:colOff>73025</xdr:colOff>
      <xdr:row>32</xdr:row>
      <xdr:rowOff>121249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192780"/>
          <a:ext cx="762000" cy="18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19044</xdr:rowOff>
    </xdr:from>
    <xdr:to>
      <xdr:col>60</xdr:col>
      <xdr:colOff>123825</xdr:colOff>
      <xdr:row>32</xdr:row>
      <xdr:rowOff>120644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2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106305</xdr:rowOff>
    </xdr:from>
    <xdr:to>
      <xdr:col>64</xdr:col>
      <xdr:colOff>73025</xdr:colOff>
      <xdr:row>32</xdr:row>
      <xdr:rowOff>69844</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192780"/>
          <a:ext cx="762000" cy="1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66638</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2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163176</xdr:rowOff>
    </xdr:from>
    <xdr:ext cx="560923"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41838" y="64211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148232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2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111771</xdr:rowOff>
    </xdr:from>
    <xdr:ext cx="560923"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17838" y="63696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80645</xdr:rowOff>
    </xdr:from>
    <xdr:to>
      <xdr:col>24</xdr:col>
      <xdr:colOff>114300</xdr:colOff>
      <xdr:row>41</xdr:row>
      <xdr:rowOff>10795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59072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59690</xdr:rowOff>
    </xdr:from>
    <xdr:to>
      <xdr:col>20</xdr:col>
      <xdr:colOff>38100</xdr:colOff>
      <xdr:row>40</xdr:row>
      <xdr:rowOff>161290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110490</xdr:rowOff>
    </xdr:from>
    <xdr:to>
      <xdr:col>24</xdr:col>
      <xdr:colOff>63500</xdr:colOff>
      <xdr:row>40</xdr:row>
      <xdr:rowOff>131445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9684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44450</xdr:rowOff>
    </xdr:from>
    <xdr:to>
      <xdr:col>15</xdr:col>
      <xdr:colOff>101600</xdr:colOff>
      <xdr:row>40</xdr:row>
      <xdr:rowOff>146050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95250</xdr:rowOff>
    </xdr:from>
    <xdr:to>
      <xdr:col>19</xdr:col>
      <xdr:colOff>177800</xdr:colOff>
      <xdr:row>40</xdr:row>
      <xdr:rowOff>110490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9532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33020</xdr:rowOff>
    </xdr:from>
    <xdr:to>
      <xdr:col>10</xdr:col>
      <xdr:colOff>165100</xdr:colOff>
      <xdr:row>40</xdr:row>
      <xdr:rowOff>134620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83820</xdr:rowOff>
    </xdr:from>
    <xdr:to>
      <xdr:col>15</xdr:col>
      <xdr:colOff>50800</xdr:colOff>
      <xdr:row>40</xdr:row>
      <xdr:rowOff>95250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94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78740</xdr:rowOff>
    </xdr:from>
    <xdr:to>
      <xdr:col>6</xdr:col>
      <xdr:colOff>38100</xdr:colOff>
      <xdr:row>41</xdr:row>
      <xdr:rowOff>8890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83820</xdr:rowOff>
    </xdr:from>
    <xdr:to>
      <xdr:col>10</xdr:col>
      <xdr:colOff>114300</xdr:colOff>
      <xdr:row>40</xdr:row>
      <xdr:rowOff>129540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941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152417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137177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125747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142508</xdr:rowOff>
    </xdr:from>
    <xdr:to>
      <xdr:col>55</xdr:col>
      <xdr:colOff>50800</xdr:colOff>
      <xdr:row>40</xdr:row>
      <xdr:rowOff>72658</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8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120935</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151943</xdr:rowOff>
    </xdr:from>
    <xdr:to>
      <xdr:col>50</xdr:col>
      <xdr:colOff>165100</xdr:colOff>
      <xdr:row>40</xdr:row>
      <xdr:rowOff>82093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8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21858</xdr:rowOff>
    </xdr:from>
    <xdr:to>
      <xdr:col>55</xdr:col>
      <xdr:colOff>0</xdr:colOff>
      <xdr:row>40</xdr:row>
      <xdr:rowOff>31293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879858"/>
          <a:ext cx="8382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107650</xdr:rowOff>
    </xdr:from>
    <xdr:to>
      <xdr:col>46</xdr:col>
      <xdr:colOff>38100</xdr:colOff>
      <xdr:row>40</xdr:row>
      <xdr:rowOff>37800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158450</xdr:rowOff>
    </xdr:from>
    <xdr:to>
      <xdr:col>50</xdr:col>
      <xdr:colOff>114300</xdr:colOff>
      <xdr:row>40</xdr:row>
      <xdr:rowOff>31293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6845000"/>
          <a:ext cx="8890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118367</xdr:rowOff>
    </xdr:from>
    <xdr:to>
      <xdr:col>41</xdr:col>
      <xdr:colOff>101600</xdr:colOff>
      <xdr:row>40</xdr:row>
      <xdr:rowOff>48517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158450</xdr:rowOff>
    </xdr:from>
    <xdr:to>
      <xdr:col>45</xdr:col>
      <xdr:colOff>177800</xdr:colOff>
      <xdr:row>39</xdr:row>
      <xdr:rowOff>169167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45000"/>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91301</xdr:rowOff>
    </xdr:from>
    <xdr:to>
      <xdr:col>36</xdr:col>
      <xdr:colOff>165100</xdr:colOff>
      <xdr:row>39</xdr:row>
      <xdr:rowOff>21451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0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142101</xdr:rowOff>
    </xdr:from>
    <xdr:to>
      <xdr:col>41</xdr:col>
      <xdr:colOff>50800</xdr:colOff>
      <xdr:row>39</xdr:row>
      <xdr:rowOff>169167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657201"/>
          <a:ext cx="889000" cy="1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73220</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9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54327</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65044</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8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37978</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3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22678</xdr:rowOff>
    </xdr:from>
    <xdr:to>
      <xdr:col>24</xdr:col>
      <xdr:colOff>114300</xdr:colOff>
      <xdr:row>62</xdr:row>
      <xdr:rowOff>124278</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73478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6870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57150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6609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128815</xdr:rowOff>
    </xdr:from>
    <xdr:to>
      <xdr:col>10</xdr:col>
      <xdr:colOff>165100</xdr:colOff>
      <xdr:row>62</xdr:row>
      <xdr:rowOff>58965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8165</xdr:rowOff>
    </xdr:from>
    <xdr:to>
      <xdr:col>15</xdr:col>
      <xdr:colOff>50800</xdr:colOff>
      <xdr:row>62</xdr:row>
      <xdr:rowOff>31024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6380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119017</xdr:rowOff>
    </xdr:from>
    <xdr:to>
      <xdr:col>6</xdr:col>
      <xdr:colOff>38100</xdr:colOff>
      <xdr:row>62</xdr:row>
      <xdr:rowOff>49167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169817</xdr:rowOff>
    </xdr:from>
    <xdr:to>
      <xdr:col>10</xdr:col>
      <xdr:colOff>114300</xdr:colOff>
      <xdr:row>62</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6282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50092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103749</xdr:rowOff>
    </xdr:from>
    <xdr:to>
      <xdr:col>55</xdr:col>
      <xdr:colOff>50800</xdr:colOff>
      <xdr:row>63</xdr:row>
      <xdr:rowOff>33899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126626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585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113825</xdr:rowOff>
    </xdr:from>
    <xdr:to>
      <xdr:col>50</xdr:col>
      <xdr:colOff>165100</xdr:colOff>
      <xdr:row>63</xdr:row>
      <xdr:rowOff>43975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154549</xdr:rowOff>
    </xdr:from>
    <xdr:to>
      <xdr:col>55</xdr:col>
      <xdr:colOff>0</xdr:colOff>
      <xdr:row>62</xdr:row>
      <xdr:rowOff>164625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784449"/>
          <a:ext cx="838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121470</xdr:rowOff>
    </xdr:from>
    <xdr:to>
      <xdr:col>46</xdr:col>
      <xdr:colOff>38100</xdr:colOff>
      <xdr:row>63</xdr:row>
      <xdr:rowOff>51620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164625</xdr:rowOff>
    </xdr:from>
    <xdr:to>
      <xdr:col>50</xdr:col>
      <xdr:colOff>114300</xdr:colOff>
      <xdr:row>63</xdr:row>
      <xdr:rowOff>820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794525"/>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129818</xdr:rowOff>
    </xdr:from>
    <xdr:to>
      <xdr:col>41</xdr:col>
      <xdr:colOff>101600</xdr:colOff>
      <xdr:row>63</xdr:row>
      <xdr:rowOff>59968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820</xdr:rowOff>
    </xdr:from>
    <xdr:to>
      <xdr:col>45</xdr:col>
      <xdr:colOff>177800</xdr:colOff>
      <xdr:row>63</xdr:row>
      <xdr:rowOff>9168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0217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140438</xdr:rowOff>
    </xdr:from>
    <xdr:to>
      <xdr:col>36</xdr:col>
      <xdr:colOff>165100</xdr:colOff>
      <xdr:row>63</xdr:row>
      <xdr:rowOff>70588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9168</xdr:rowOff>
    </xdr:from>
    <xdr:to>
      <xdr:col>41</xdr:col>
      <xdr:colOff>50800</xdr:colOff>
      <xdr:row>63</xdr:row>
      <xdr:rowOff>19788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10518"/>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60502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518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68147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5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76495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53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87115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54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96701</xdr:rowOff>
    </xdr:from>
    <xdr:to>
      <xdr:col>24</xdr:col>
      <xdr:colOff>114300</xdr:colOff>
      <xdr:row>85</xdr:row>
      <xdr:rowOff>26851</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75128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77107</xdr:rowOff>
    </xdr:from>
    <xdr:to>
      <xdr:col>20</xdr:col>
      <xdr:colOff>38100</xdr:colOff>
      <xdr:row>85</xdr:row>
      <xdr:rowOff>7257</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127907</xdr:rowOff>
    </xdr:from>
    <xdr:to>
      <xdr:col>24</xdr:col>
      <xdr:colOff>63500</xdr:colOff>
      <xdr:row>84</xdr:row>
      <xdr:rowOff>147501</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5297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68943</xdr:rowOff>
    </xdr:from>
    <xdr:to>
      <xdr:col>15</xdr:col>
      <xdr:colOff>101600</xdr:colOff>
      <xdr:row>84</xdr:row>
      <xdr:rowOff>170543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119743</xdr:rowOff>
    </xdr:from>
    <xdr:to>
      <xdr:col>19</xdr:col>
      <xdr:colOff>177800</xdr:colOff>
      <xdr:row>84</xdr:row>
      <xdr:rowOff>127907</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5215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46082</xdr:rowOff>
    </xdr:from>
    <xdr:to>
      <xdr:col>10</xdr:col>
      <xdr:colOff>165100</xdr:colOff>
      <xdr:row>84</xdr:row>
      <xdr:rowOff>147682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96882</xdr:rowOff>
    </xdr:from>
    <xdr:to>
      <xdr:col>15</xdr:col>
      <xdr:colOff>50800</xdr:colOff>
      <xdr:row>84</xdr:row>
      <xdr:rowOff>119743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4986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148952</xdr:rowOff>
    </xdr:from>
    <xdr:to>
      <xdr:col>6</xdr:col>
      <xdr:colOff>38100</xdr:colOff>
      <xdr:row>85</xdr:row>
      <xdr:rowOff>79102</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96882</xdr:rowOff>
    </xdr:from>
    <xdr:to>
      <xdr:col>10</xdr:col>
      <xdr:colOff>114300</xdr:colOff>
      <xdr:row>85</xdr:row>
      <xdr:rowOff>28302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44986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169834</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161670</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70229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117030</xdr:rowOff>
    </xdr:from>
    <xdr:to>
      <xdr:col>55</xdr:col>
      <xdr:colOff>50800</xdr:colOff>
      <xdr:row>84</xdr:row>
      <xdr:rowOff>47180</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139907</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19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132462</xdr:rowOff>
    </xdr:from>
    <xdr:to>
      <xdr:col>50</xdr:col>
      <xdr:colOff>165100</xdr:colOff>
      <xdr:row>84</xdr:row>
      <xdr:rowOff>62612</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3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167830</xdr:rowOff>
    </xdr:from>
    <xdr:to>
      <xdr:col>55</xdr:col>
      <xdr:colOff>0</xdr:colOff>
      <xdr:row>84</xdr:row>
      <xdr:rowOff>11812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398180"/>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54166</xdr:rowOff>
    </xdr:from>
    <xdr:to>
      <xdr:col>46</xdr:col>
      <xdr:colOff>38100</xdr:colOff>
      <xdr:row>84</xdr:row>
      <xdr:rowOff>155766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4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11812</xdr:rowOff>
    </xdr:from>
    <xdr:to>
      <xdr:col>50</xdr:col>
      <xdr:colOff>114300</xdr:colOff>
      <xdr:row>84</xdr:row>
      <xdr:rowOff>104966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413612"/>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76454</xdr:rowOff>
    </xdr:from>
    <xdr:to>
      <xdr:col>41</xdr:col>
      <xdr:colOff>101600</xdr:colOff>
      <xdr:row>85</xdr:row>
      <xdr:rowOff>6604</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104966</xdr:rowOff>
    </xdr:from>
    <xdr:to>
      <xdr:col>45</xdr:col>
      <xdr:colOff>177800</xdr:colOff>
      <xdr:row>84</xdr:row>
      <xdr:rowOff>127254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506766"/>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91503</xdr:rowOff>
    </xdr:from>
    <xdr:to>
      <xdr:col>36</xdr:col>
      <xdr:colOff>165100</xdr:colOff>
      <xdr:row>85</xdr:row>
      <xdr:rowOff>21653</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4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127254</xdr:rowOff>
    </xdr:from>
    <xdr:to>
      <xdr:col>41</xdr:col>
      <xdr:colOff>50800</xdr:colOff>
      <xdr:row>84</xdr:row>
      <xdr:rowOff>142303</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52905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79139</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1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146893</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5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169181</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38180</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26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13335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837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39</xdr:row>
      <xdr:rowOff>150495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8351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84455</xdr:rowOff>
    </xdr:from>
    <xdr:to>
      <xdr:col>72</xdr:col>
      <xdr:colOff>38100</xdr:colOff>
      <xdr:row>40</xdr:row>
      <xdr:rowOff>14605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135255</xdr:rowOff>
    </xdr:from>
    <xdr:to>
      <xdr:col>76</xdr:col>
      <xdr:colOff>114300</xdr:colOff>
      <xdr:row>39</xdr:row>
      <xdr:rowOff>148590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8218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97790</xdr:rowOff>
    </xdr:from>
    <xdr:to>
      <xdr:col>67</xdr:col>
      <xdr:colOff>101600</xdr:colOff>
      <xdr:row>40</xdr:row>
      <xdr:rowOff>27940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135255</xdr:rowOff>
    </xdr:from>
    <xdr:to>
      <xdr:col>71</xdr:col>
      <xdr:colOff>177800</xdr:colOff>
      <xdr:row>39</xdr:row>
      <xdr:rowOff>148590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8218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5732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19067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110896</xdr:rowOff>
    </xdr:from>
    <xdr:to>
      <xdr:col>116</xdr:col>
      <xdr:colOff>114300</xdr:colOff>
      <xdr:row>40</xdr:row>
      <xdr:rowOff>41046</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133773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6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121869</xdr:rowOff>
    </xdr:from>
    <xdr:to>
      <xdr:col>112</xdr:col>
      <xdr:colOff>38100</xdr:colOff>
      <xdr:row>40</xdr:row>
      <xdr:rowOff>52019</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8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161696</xdr:rowOff>
    </xdr:from>
    <xdr:to>
      <xdr:col>116</xdr:col>
      <xdr:colOff>63500</xdr:colOff>
      <xdr:row>40</xdr:row>
      <xdr:rowOff>1219</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84824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62891</xdr:rowOff>
    </xdr:from>
    <xdr:to>
      <xdr:col>107</xdr:col>
      <xdr:colOff>101600</xdr:colOff>
      <xdr:row>40</xdr:row>
      <xdr:rowOff>164491</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xdr:rowOff>
    </xdr:from>
    <xdr:to>
      <xdr:col>111</xdr:col>
      <xdr:colOff>177800</xdr:colOff>
      <xdr:row>40</xdr:row>
      <xdr:rowOff>113691</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859219"/>
          <a:ext cx="889000" cy="1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72949</xdr:rowOff>
    </xdr:from>
    <xdr:to>
      <xdr:col>102</xdr:col>
      <xdr:colOff>165100</xdr:colOff>
      <xdr:row>41</xdr:row>
      <xdr:rowOff>3099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9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113691</xdr:rowOff>
    </xdr:from>
    <xdr:to>
      <xdr:col>107</xdr:col>
      <xdr:colOff>50800</xdr:colOff>
      <xdr:row>40</xdr:row>
      <xdr:rowOff>123749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971691"/>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15342</xdr:rowOff>
    </xdr:from>
    <xdr:to>
      <xdr:col>98</xdr:col>
      <xdr:colOff>38100</xdr:colOff>
      <xdr:row>40</xdr:row>
      <xdr:rowOff>116942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66142</xdr:rowOff>
    </xdr:from>
    <xdr:to>
      <xdr:col>102</xdr:col>
      <xdr:colOff>114300</xdr:colOff>
      <xdr:row>40</xdr:row>
      <xdr:rowOff>123749</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924142"/>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68546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5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155618</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165676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702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108069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87993</xdr:rowOff>
    </xdr:from>
    <xdr:to>
      <xdr:col>85</xdr:col>
      <xdr:colOff>177800</xdr:colOff>
      <xdr:row>61</xdr:row>
      <xdr:rowOff>18143</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110870</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138793</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38497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119017</xdr:rowOff>
    </xdr:from>
    <xdr:to>
      <xdr:col>76</xdr:col>
      <xdr:colOff>165100</xdr:colOff>
      <xdr:row>60</xdr:row>
      <xdr:rowOff>49167</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169817</xdr:rowOff>
    </xdr:from>
    <xdr:to>
      <xdr:col>81</xdr:col>
      <xdr:colOff>50800</xdr:colOff>
      <xdr:row>60</xdr:row>
      <xdr:rowOff>97972</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285367"/>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104322</xdr:rowOff>
    </xdr:from>
    <xdr:to>
      <xdr:col>72</xdr:col>
      <xdr:colOff>38100</xdr:colOff>
      <xdr:row>60</xdr:row>
      <xdr:rowOff>34472</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59</xdr:row>
      <xdr:rowOff>169817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2706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146776</xdr:rowOff>
    </xdr:from>
    <xdr:to>
      <xdr:col>67</xdr:col>
      <xdr:colOff>101600</xdr:colOff>
      <xdr:row>59</xdr:row>
      <xdr:rowOff>76926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26126</xdr:rowOff>
    </xdr:from>
    <xdr:to>
      <xdr:col>71</xdr:col>
      <xdr:colOff>177800</xdr:colOff>
      <xdr:row>59</xdr:row>
      <xdr:rowOff>155122</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141676"/>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165299</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65694</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50999</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93453</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153988</xdr:rowOff>
    </xdr:from>
    <xdr:to>
      <xdr:col>116</xdr:col>
      <xdr:colOff>114300</xdr:colOff>
      <xdr:row>62</xdr:row>
      <xdr:rowOff>84138</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1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132415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59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166751</xdr:rowOff>
    </xdr:from>
    <xdr:to>
      <xdr:col>112</xdr:col>
      <xdr:colOff>38100</xdr:colOff>
      <xdr:row>62</xdr:row>
      <xdr:rowOff>96901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33338</xdr:rowOff>
    </xdr:from>
    <xdr:to>
      <xdr:col>116</xdr:col>
      <xdr:colOff>63500</xdr:colOff>
      <xdr:row>62</xdr:row>
      <xdr:rowOff>46101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663238"/>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134176</xdr:rowOff>
    </xdr:from>
    <xdr:to>
      <xdr:col>107</xdr:col>
      <xdr:colOff>101600</xdr:colOff>
      <xdr:row>62</xdr:row>
      <xdr:rowOff>64326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13526</xdr:rowOff>
    </xdr:from>
    <xdr:to>
      <xdr:col>111</xdr:col>
      <xdr:colOff>177800</xdr:colOff>
      <xdr:row>62</xdr:row>
      <xdr:rowOff>46101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0434300" y="10643426"/>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90932</xdr:rowOff>
    </xdr:from>
    <xdr:to>
      <xdr:col>102</xdr:col>
      <xdr:colOff>165100</xdr:colOff>
      <xdr:row>62</xdr:row>
      <xdr:rowOff>21082</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141732</xdr:rowOff>
    </xdr:from>
    <xdr:to>
      <xdr:col>107</xdr:col>
      <xdr:colOff>50800</xdr:colOff>
      <xdr:row>62</xdr:row>
      <xdr:rowOff>13526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9545300" y="10600182"/>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xdr:rowOff>
    </xdr:from>
    <xdr:to>
      <xdr:col>98</xdr:col>
      <xdr:colOff>38100</xdr:colOff>
      <xdr:row>62</xdr:row>
      <xdr:rowOff>115189</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6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141732</xdr:rowOff>
    </xdr:from>
    <xdr:to>
      <xdr:col>102</xdr:col>
      <xdr:colOff>114300</xdr:colOff>
      <xdr:row>62</xdr:row>
      <xdr:rowOff>64389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600182"/>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88028</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1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55453</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68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12209</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106316</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3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E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E00-000088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E00-00008A020000}"/>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E00-00008C020000}"/>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E00-000098020000}"/>
            </a:ext>
          </a:extLst>
        </xdr:cNvPr>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74930</xdr:rowOff>
    </xdr:from>
    <xdr:to>
      <xdr:col>81</xdr:col>
      <xdr:colOff>101600</xdr:colOff>
      <xdr:row>85</xdr:row>
      <xdr:rowOff>5080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543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84</xdr:row>
      <xdr:rowOff>148589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5481300" y="145275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25400</xdr:rowOff>
    </xdr:from>
    <xdr:to>
      <xdr:col>76</xdr:col>
      <xdr:colOff>165100</xdr:colOff>
      <xdr:row>85</xdr:row>
      <xdr:rowOff>127000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4541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125730</xdr:rowOff>
    </xdr:from>
    <xdr:to>
      <xdr:col>81</xdr:col>
      <xdr:colOff>50800</xdr:colOff>
      <xdr:row>85</xdr:row>
      <xdr:rowOff>76200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4592300" y="1452753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6350</xdr:rowOff>
    </xdr:from>
    <xdr:to>
      <xdr:col>72</xdr:col>
      <xdr:colOff>38100</xdr:colOff>
      <xdr:row>85</xdr:row>
      <xdr:rowOff>107950</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365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76200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3703300" y="14630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158750</xdr:rowOff>
    </xdr:from>
    <xdr:to>
      <xdr:col>67</xdr:col>
      <xdr:colOff>101600</xdr:colOff>
      <xdr:row>85</xdr:row>
      <xdr:rowOff>88900</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76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38100</xdr:rowOff>
    </xdr:from>
    <xdr:to>
      <xdr:col>71</xdr:col>
      <xdr:colOff>177800</xdr:colOff>
      <xdr:row>85</xdr:row>
      <xdr:rowOff>57150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814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167657</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118127</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99077</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80027</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0434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63246</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9545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67818</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63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167476</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782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111942</xdr:rowOff>
    </xdr:from>
    <xdr:to>
      <xdr:col>81</xdr:col>
      <xdr:colOff>101600</xdr:colOff>
      <xdr:row>105</xdr:row>
      <xdr:rowOff>42092</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162742</xdr:rowOff>
    </xdr:from>
    <xdr:to>
      <xdr:col>85</xdr:col>
      <xdr:colOff>127000</xdr:colOff>
      <xdr:row>105</xdr:row>
      <xdr:rowOff>23949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79935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147864</xdr:rowOff>
    </xdr:from>
    <xdr:to>
      <xdr:col>76</xdr:col>
      <xdr:colOff>165100</xdr:colOff>
      <xdr:row>107</xdr:row>
      <xdr:rowOff>78014</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162742</xdr:rowOff>
    </xdr:from>
    <xdr:to>
      <xdr:col>81</xdr:col>
      <xdr:colOff>50800</xdr:colOff>
      <xdr:row>107</xdr:row>
      <xdr:rowOff>27214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flipV="1">
          <a:off x="14592300" y="17993542"/>
          <a:ext cx="8890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89081</xdr:rowOff>
    </xdr:from>
    <xdr:to>
      <xdr:col>72</xdr:col>
      <xdr:colOff>38100</xdr:colOff>
      <xdr:row>107</xdr:row>
      <xdr:rowOff>19231</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139881</xdr:rowOff>
    </xdr:from>
    <xdr:to>
      <xdr:col>76</xdr:col>
      <xdr:colOff>114300</xdr:colOff>
      <xdr:row>107</xdr:row>
      <xdr:rowOff>27214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31358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154395</xdr:rowOff>
    </xdr:from>
    <xdr:to>
      <xdr:col>67</xdr:col>
      <xdr:colOff>101600</xdr:colOff>
      <xdr:row>107</xdr:row>
      <xdr:rowOff>84545</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107</xdr:row>
      <xdr:rowOff>33745</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flipV="1">
          <a:off x="12814300" y="183135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58619</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69141</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10358</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75672</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E00-00002F030000}"/>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E00-000031030000}"/>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E00-000033030000}"/>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68263</xdr:rowOff>
    </xdr:from>
    <xdr:to>
      <xdr:col>116</xdr:col>
      <xdr:colOff>114300</xdr:colOff>
      <xdr:row>104</xdr:row>
      <xdr:rowOff>169863</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2110700" y="17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91140</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E00-00003F030000}"/>
            </a:ext>
          </a:extLst>
        </xdr:cNvPr>
        <xdr:cNvSpPr txBox="1"/>
      </xdr:nvSpPr>
      <xdr:spPr>
        <a:xfrm>
          <a:off x="22199600" y="1775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106553</xdr:rowOff>
    </xdr:from>
    <xdr:to>
      <xdr:col>112</xdr:col>
      <xdr:colOff>38100</xdr:colOff>
      <xdr:row>105</xdr:row>
      <xdr:rowOff>36703</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1272500" y="179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119063</xdr:rowOff>
    </xdr:from>
    <xdr:to>
      <xdr:col>116</xdr:col>
      <xdr:colOff>63500</xdr:colOff>
      <xdr:row>104</xdr:row>
      <xdr:rowOff>157353</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1323300" y="17949863"/>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0383500" y="179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157353</xdr:rowOff>
    </xdr:from>
    <xdr:to>
      <xdr:col>111</xdr:col>
      <xdr:colOff>177800</xdr:colOff>
      <xdr:row>105</xdr:row>
      <xdr:rowOff>3048</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flipV="1">
          <a:off x="20434300" y="1798815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3048</xdr:rowOff>
    </xdr:from>
    <xdr:to>
      <xdr:col>107</xdr:col>
      <xdr:colOff>50800</xdr:colOff>
      <xdr:row>105</xdr:row>
      <xdr:rowOff>19050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9545300" y="180052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155130</xdr:rowOff>
    </xdr:from>
    <xdr:to>
      <xdr:col>98</xdr:col>
      <xdr:colOff>38100</xdr:colOff>
      <xdr:row>105</xdr:row>
      <xdr:rowOff>85280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8605500" y="179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34480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8656300" y="1802130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120984</xdr:rowOff>
    </xdr:from>
    <xdr:ext cx="469744" cy="259045"/>
    <xdr:sp macro="" textlink="">
      <xdr:nvSpPr>
        <xdr:cNvPr id="840" name="n_1aveValue【公民館】&#10;一人当たり面積">
          <a:extLst>
            <a:ext uri="{FF2B5EF4-FFF2-40B4-BE49-F238E27FC236}">
              <a16:creationId xmlns:a16="http://schemas.microsoft.com/office/drawing/2014/main" id="{00000000-0008-0000-0E00-000048030000}"/>
            </a:ext>
          </a:extLst>
        </xdr:cNvPr>
        <xdr:cNvSpPr txBox="1"/>
      </xdr:nvSpPr>
      <xdr:spPr>
        <a:xfrm>
          <a:off x="21075727" y="1829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123271</xdr:rowOff>
    </xdr:from>
    <xdr:ext cx="469744" cy="259045"/>
    <xdr:sp macro="" textlink="">
      <xdr:nvSpPr>
        <xdr:cNvPr id="841" name="n_2aveValue【公民館】&#10;一人当たり面積">
          <a:extLst>
            <a:ext uri="{FF2B5EF4-FFF2-40B4-BE49-F238E27FC236}">
              <a16:creationId xmlns:a16="http://schemas.microsoft.com/office/drawing/2014/main" id="{00000000-0008-0000-0E00-000049030000}"/>
            </a:ext>
          </a:extLst>
        </xdr:cNvPr>
        <xdr:cNvSpPr txBox="1"/>
      </xdr:nvSpPr>
      <xdr:spPr>
        <a:xfrm>
          <a:off x="20199427" y="1829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122699</xdr:rowOff>
    </xdr:from>
    <xdr:ext cx="469744" cy="259045"/>
    <xdr:sp macro="" textlink="">
      <xdr:nvSpPr>
        <xdr:cNvPr id="842" name="n_3aveValue【公民館】&#10;一人当たり面積">
          <a:extLst>
            <a:ext uri="{FF2B5EF4-FFF2-40B4-BE49-F238E27FC236}">
              <a16:creationId xmlns:a16="http://schemas.microsoft.com/office/drawing/2014/main" id="{00000000-0008-0000-0E00-00004A030000}"/>
            </a:ext>
          </a:extLst>
        </xdr:cNvPr>
        <xdr:cNvSpPr txBox="1"/>
      </xdr:nvSpPr>
      <xdr:spPr>
        <a:xfrm>
          <a:off x="19310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150131</xdr:rowOff>
    </xdr:from>
    <xdr:ext cx="469744" cy="259045"/>
    <xdr:sp macro="" textlink="">
      <xdr:nvSpPr>
        <xdr:cNvPr id="843" name="n_4aveValue【公民館】&#10;一人当たり面積">
          <a:extLst>
            <a:ext uri="{FF2B5EF4-FFF2-40B4-BE49-F238E27FC236}">
              <a16:creationId xmlns:a16="http://schemas.microsoft.com/office/drawing/2014/main" id="{00000000-0008-0000-0E00-00004B030000}"/>
            </a:ext>
          </a:extLst>
        </xdr:cNvPr>
        <xdr:cNvSpPr txBox="1"/>
      </xdr:nvSpPr>
      <xdr:spPr>
        <a:xfrm>
          <a:off x="18421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53230</xdr:rowOff>
    </xdr:from>
    <xdr:ext cx="469744" cy="259045"/>
    <xdr:sp macro="" textlink="">
      <xdr:nvSpPr>
        <xdr:cNvPr id="844" name="n_1mainValue【公民館】&#10;一人当たり面積">
          <a:extLst>
            <a:ext uri="{FF2B5EF4-FFF2-40B4-BE49-F238E27FC236}">
              <a16:creationId xmlns:a16="http://schemas.microsoft.com/office/drawing/2014/main" id="{00000000-0008-0000-0E00-00004C030000}"/>
            </a:ext>
          </a:extLst>
        </xdr:cNvPr>
        <xdr:cNvSpPr txBox="1"/>
      </xdr:nvSpPr>
      <xdr:spPr>
        <a:xfrm>
          <a:off x="21075727" y="1771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5" name="n_2mainValue【公民館】&#10;一人当たり面積">
          <a:extLst>
            <a:ext uri="{FF2B5EF4-FFF2-40B4-BE49-F238E27FC236}">
              <a16:creationId xmlns:a16="http://schemas.microsoft.com/office/drawing/2014/main" id="{00000000-0008-0000-0E00-00004D030000}"/>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846" name="n_3mainValue【公民館】&#10;一人当たり面積">
          <a:extLst>
            <a:ext uri="{FF2B5EF4-FFF2-40B4-BE49-F238E27FC236}">
              <a16:creationId xmlns:a16="http://schemas.microsoft.com/office/drawing/2014/main" id="{00000000-0008-0000-0E00-00004E030000}"/>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101807</xdr:rowOff>
    </xdr:from>
    <xdr:ext cx="469744" cy="259045"/>
    <xdr:sp macro="" textlink="">
      <xdr:nvSpPr>
        <xdr:cNvPr id="847" name="n_4mainValue【公民館】&#10;一人当たり面積">
          <a:extLst>
            <a:ext uri="{FF2B5EF4-FFF2-40B4-BE49-F238E27FC236}">
              <a16:creationId xmlns:a16="http://schemas.microsoft.com/office/drawing/2014/main" id="{00000000-0008-0000-0E00-00004F030000}"/>
            </a:ext>
          </a:extLst>
        </xdr:cNvPr>
        <xdr:cNvSpPr txBox="1"/>
      </xdr:nvSpPr>
      <xdr:spPr>
        <a:xfrm>
          <a:off x="18421427" y="1776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【道路】については、開始固定資産台帳の作成時に取得日が不明であった路線は、道路台帳の作成日を取得日として計上しているため、有形固定資産減価償却率が平均を大きく上回っている。</a:t>
          </a:r>
        </a:p>
        <a:p>
          <a:r>
            <a:rPr lang="ja-JP" altLang="ja-JP" sz="1100">
              <a:solidFill>
                <a:schemeClr val="dk1"/>
              </a:solidFill>
              <a:effectLst/>
              <a:latin typeface="+mn-lt"/>
              <a:ea typeface="+mn-ea"/>
              <a:cs typeface="+mn-cs"/>
            </a:rPr>
            <a:t>【橋梁・トンネル】については、橋梁長寿命化計画より作成を行っているが、無記名橋については橋梁台帳作成日を取得日として計上しているため、有形固定資産減価償却率が大きく上回っている。</a:t>
          </a:r>
        </a:p>
        <a:p>
          <a:r>
            <a:rPr lang="ja-JP" altLang="ja-JP" sz="1100">
              <a:solidFill>
                <a:schemeClr val="dk1"/>
              </a:solidFill>
              <a:effectLst/>
              <a:latin typeface="+mn-lt"/>
              <a:ea typeface="+mn-ea"/>
              <a:cs typeface="+mn-cs"/>
            </a:rPr>
            <a:t>【公営住宅】については、新設工事や資本的支出に該当する改修工事等の実績はあるものの、取得からの稼働年数が比較的長い資産が多いため、平均値を上回る結果となっている。平成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年度は定住促進住宅整備により減価償却率は減少したが、令和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年度は改修事業がなかったため増加している。</a:t>
          </a:r>
        </a:p>
        <a:p>
          <a:r>
            <a:rPr lang="ja-JP" altLang="ja-JP" sz="1100">
              <a:solidFill>
                <a:schemeClr val="dk1"/>
              </a:solidFill>
              <a:effectLst/>
              <a:latin typeface="+mn-lt"/>
              <a:ea typeface="+mn-ea"/>
              <a:cs typeface="+mn-cs"/>
            </a:rPr>
            <a:t>【認定こども園・幼稚園・保育所】については、こども園が該当し、新設工事や資本的支出に該当する改修工事等の実施はあるものの、取得からの稼働年数が比較的長い資産が多いため平均値を上回る数値となっている。今後、老朽化を踏まえた施設維持等を検討する必要がある。</a:t>
          </a:r>
        </a:p>
        <a:p>
          <a:r>
            <a:rPr lang="ja-JP" altLang="ja-JP" sz="1100">
              <a:solidFill>
                <a:schemeClr val="dk1"/>
              </a:solidFill>
              <a:effectLst/>
              <a:latin typeface="+mn-lt"/>
              <a:ea typeface="+mn-ea"/>
              <a:cs typeface="+mn-cs"/>
            </a:rPr>
            <a:t>【学校施設】については、小学校・中学校が該当する。定期的に改修工事等が実施されているため類似団体平均と比較して低い割合となっている。令和２年度から小中一貫校の建設工事が開始しているため次年度以降に平均値に近づくことが予想される。</a:t>
          </a:r>
        </a:p>
        <a:p>
          <a:r>
            <a:rPr lang="ja-JP" altLang="ja-JP" sz="1100">
              <a:solidFill>
                <a:schemeClr val="dk1"/>
              </a:solidFill>
              <a:effectLst/>
              <a:latin typeface="+mn-lt"/>
              <a:ea typeface="+mn-ea"/>
              <a:cs typeface="+mn-cs"/>
            </a:rPr>
            <a:t>【公民館】については、中央公民館などが該当し、資産の老朽化に伴って、令和元年度に耐震改修工事が実施されていたため、減価償却率が減少した。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00000000-0008-0000-0F00-00004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00000000-0008-0000-0F00-000048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00000000-0008-0000-0F00-00004A00000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00000000-0008-0000-0F00-00004C000000}"/>
            </a:ext>
          </a:extLst>
        </xdr:cNvPr>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00000000-0008-0000-0F00-00004D00000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00000000-0008-0000-0F00-00005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26924</xdr:rowOff>
    </xdr:from>
    <xdr:to>
      <xdr:col>24</xdr:col>
      <xdr:colOff>114300</xdr:colOff>
      <xdr:row>59</xdr:row>
      <xdr:rowOff>128524</xdr:rowOff>
    </xdr:to>
    <xdr:sp macro="" textlink="">
      <xdr:nvSpPr>
        <xdr:cNvPr id="87" name="楕円 86">
          <a:extLst>
            <a:ext uri="{FF2B5EF4-FFF2-40B4-BE49-F238E27FC236}">
              <a16:creationId xmlns:a16="http://schemas.microsoft.com/office/drawing/2014/main" id="{00000000-0008-0000-0F00-000057000000}"/>
            </a:ext>
          </a:extLst>
        </xdr:cNvPr>
        <xdr:cNvSpPr/>
      </xdr:nvSpPr>
      <xdr:spPr>
        <a:xfrm>
          <a:off x="4584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49801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0000000-0008-0000-0F00-000058000000}"/>
            </a:ext>
          </a:extLst>
        </xdr:cNvPr>
        <xdr:cNvSpPr txBox="1"/>
      </xdr:nvSpPr>
      <xdr:spPr>
        <a:xfrm>
          <a:off x="4673600" y="999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36068</xdr:rowOff>
    </xdr:from>
    <xdr:to>
      <xdr:col>20</xdr:col>
      <xdr:colOff>38100</xdr:colOff>
      <xdr:row>60</xdr:row>
      <xdr:rowOff>137668</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3746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77724</xdr:rowOff>
    </xdr:from>
    <xdr:to>
      <xdr:col>24</xdr:col>
      <xdr:colOff>63500</xdr:colOff>
      <xdr:row>60</xdr:row>
      <xdr:rowOff>86868</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3797300" y="10193274"/>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145796</xdr:rowOff>
    </xdr:from>
    <xdr:to>
      <xdr:col>15</xdr:col>
      <xdr:colOff>101600</xdr:colOff>
      <xdr:row>61</xdr:row>
      <xdr:rowOff>75946</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2857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86868</xdr:rowOff>
    </xdr:from>
    <xdr:to>
      <xdr:col>19</xdr:col>
      <xdr:colOff>177800</xdr:colOff>
      <xdr:row>61</xdr:row>
      <xdr:rowOff>25146</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2908300" y="10373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25146</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019300" y="10424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122936</xdr:rowOff>
    </xdr:from>
    <xdr:to>
      <xdr:col>6</xdr:col>
      <xdr:colOff>38100</xdr:colOff>
      <xdr:row>60</xdr:row>
      <xdr:rowOff>53086</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079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xdr:rowOff>
    </xdr:from>
    <xdr:to>
      <xdr:col>10</xdr:col>
      <xdr:colOff>114300</xdr:colOff>
      <xdr:row>60</xdr:row>
      <xdr:rowOff>137160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130300" y="1028928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128795</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3582044" y="1041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67073</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2705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44213</xdr:rowOff>
    </xdr:from>
    <xdr:ext cx="405111" cy="259045"/>
    <xdr:sp macro="" textlink="">
      <xdr:nvSpPr>
        <xdr:cNvPr id="104" name="n_4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9277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F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F00-000081000000}"/>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F00-000083000000}"/>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F00-000085000000}"/>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18542</xdr:rowOff>
    </xdr:from>
    <xdr:to>
      <xdr:col>55</xdr:col>
      <xdr:colOff>50800</xdr:colOff>
      <xdr:row>62</xdr:row>
      <xdr:rowOff>120142</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6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41419</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49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79502</xdr:rowOff>
    </xdr:from>
    <xdr:to>
      <xdr:col>50</xdr:col>
      <xdr:colOff>165100</xdr:colOff>
      <xdr:row>63</xdr:row>
      <xdr:rowOff>9652</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69342</xdr:rowOff>
    </xdr:from>
    <xdr:to>
      <xdr:col>55</xdr:col>
      <xdr:colOff>0</xdr:colOff>
      <xdr:row>62</xdr:row>
      <xdr:rowOff>130302</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699242"/>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89789</xdr:rowOff>
    </xdr:from>
    <xdr:to>
      <xdr:col>46</xdr:col>
      <xdr:colOff>38100</xdr:colOff>
      <xdr:row>63</xdr:row>
      <xdr:rowOff>19939</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130302</xdr:rowOff>
    </xdr:from>
    <xdr:to>
      <xdr:col>50</xdr:col>
      <xdr:colOff>114300</xdr:colOff>
      <xdr:row>62</xdr:row>
      <xdr:rowOff>140589</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76020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99314</xdr:rowOff>
    </xdr:from>
    <xdr:to>
      <xdr:col>41</xdr:col>
      <xdr:colOff>101600</xdr:colOff>
      <xdr:row>63</xdr:row>
      <xdr:rowOff>29464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140589</xdr:rowOff>
    </xdr:from>
    <xdr:to>
      <xdr:col>45</xdr:col>
      <xdr:colOff>177800</xdr:colOff>
      <xdr:row>62</xdr:row>
      <xdr:rowOff>150114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7704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119507</xdr:rowOff>
    </xdr:from>
    <xdr:to>
      <xdr:col>36</xdr:col>
      <xdr:colOff>165100</xdr:colOff>
      <xdr:row>63</xdr:row>
      <xdr:rowOff>49657</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6921500" y="107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150114</xdr:rowOff>
    </xdr:from>
    <xdr:to>
      <xdr:col>41</xdr:col>
      <xdr:colOff>50800</xdr:colOff>
      <xdr:row>62</xdr:row>
      <xdr:rowOff>170307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6972300" y="1078001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F00-00009A000000}"/>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F00-00009B000000}"/>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F00-00009C000000}"/>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F00-00009D000000}"/>
            </a:ext>
          </a:extLst>
        </xdr:cNvPr>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26179</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F00-00009E000000}"/>
            </a:ext>
          </a:extLst>
        </xdr:cNvPr>
        <xdr:cNvSpPr txBox="1"/>
      </xdr:nvSpPr>
      <xdr:spPr>
        <a:xfrm>
          <a:off x="9391727" y="1048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36466</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F00-00009F000000}"/>
            </a:ext>
          </a:extLst>
        </xdr:cNvPr>
        <xdr:cNvSpPr txBox="1"/>
      </xdr:nvSpPr>
      <xdr:spPr>
        <a:xfrm>
          <a:off x="8515427" y="1049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20591</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F00-0000A0000000}"/>
            </a:ext>
          </a:extLst>
        </xdr:cNvPr>
        <xdr:cNvSpPr txBox="1"/>
      </xdr:nvSpPr>
      <xdr:spPr>
        <a:xfrm>
          <a:off x="7626427"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66184</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F00-0000A1000000}"/>
            </a:ext>
          </a:extLst>
        </xdr:cNvPr>
        <xdr:cNvSpPr txBox="1"/>
      </xdr:nvSpPr>
      <xdr:spPr>
        <a:xfrm>
          <a:off x="6737427" y="1052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F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F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F00-0000BD00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F00-0000BF000000}"/>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F00-0000CB000000}"/>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74930</xdr:rowOff>
    </xdr:from>
    <xdr:to>
      <xdr:col>20</xdr:col>
      <xdr:colOff>38100</xdr:colOff>
      <xdr:row>84</xdr:row>
      <xdr:rowOff>5080</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3746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125730</xdr:rowOff>
    </xdr:from>
    <xdr:to>
      <xdr:col>24</xdr:col>
      <xdr:colOff>63500</xdr:colOff>
      <xdr:row>83</xdr:row>
      <xdr:rowOff>154305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3797300" y="143560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125730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2908300" y="14319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23495</xdr:rowOff>
    </xdr:from>
    <xdr:to>
      <xdr:col>10</xdr:col>
      <xdr:colOff>165100</xdr:colOff>
      <xdr:row>84</xdr:row>
      <xdr:rowOff>125095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1968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84</xdr:row>
      <xdr:rowOff>74295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2019300" y="14319886"/>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128270</xdr:rowOff>
    </xdr:from>
    <xdr:to>
      <xdr:col>6</xdr:col>
      <xdr:colOff>38100</xdr:colOff>
      <xdr:row>85</xdr:row>
      <xdr:rowOff>58420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7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74295</xdr:rowOff>
    </xdr:from>
    <xdr:to>
      <xdr:col>10</xdr:col>
      <xdr:colOff>114300</xdr:colOff>
      <xdr:row>85</xdr:row>
      <xdr:rowOff>7620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1130300" y="1447609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F00-0000D400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F00-0000D5000000}"/>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F00-0000D600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F00-0000D7000000}"/>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167657</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116222</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49547</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14749</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16256</xdr:rowOff>
    </xdr:from>
    <xdr:to>
      <xdr:col>50</xdr:col>
      <xdr:colOff>165100</xdr:colOff>
      <xdr:row>84</xdr:row>
      <xdr:rowOff>117856</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44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67056</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4444472"/>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148082</xdr:rowOff>
    </xdr:from>
    <xdr:to>
      <xdr:col>46</xdr:col>
      <xdr:colOff>38100</xdr:colOff>
      <xdr:row>84</xdr:row>
      <xdr:rowOff>78232</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437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27432</xdr:rowOff>
    </xdr:from>
    <xdr:to>
      <xdr:col>50</xdr:col>
      <xdr:colOff>114300</xdr:colOff>
      <xdr:row>84</xdr:row>
      <xdr:rowOff>67056</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8750300" y="1442923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33782</xdr:rowOff>
    </xdr:from>
    <xdr:to>
      <xdr:col>41</xdr:col>
      <xdr:colOff>101600</xdr:colOff>
      <xdr:row>84</xdr:row>
      <xdr:rowOff>135382</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44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27432</xdr:rowOff>
    </xdr:from>
    <xdr:to>
      <xdr:col>45</xdr:col>
      <xdr:colOff>177800</xdr:colOff>
      <xdr:row>84</xdr:row>
      <xdr:rowOff>84582</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44292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55880</xdr:rowOff>
    </xdr:from>
    <xdr:to>
      <xdr:col>36</xdr:col>
      <xdr:colOff>165100</xdr:colOff>
      <xdr:row>84</xdr:row>
      <xdr:rowOff>157480</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84582</xdr:rowOff>
    </xdr:from>
    <xdr:to>
      <xdr:col>41</xdr:col>
      <xdr:colOff>50800</xdr:colOff>
      <xdr:row>84</xdr:row>
      <xdr:rowOff>106680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4486382"/>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134383</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94759</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126509</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45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2557</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00000000-0008-0000-0F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90896</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flipV="1">
          <a:off x="16318864" y="5920196"/>
          <a:ext cx="0" cy="1373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00000000-0008-0000-0F00-00003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37573</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00000000-0008-0000-0F00-000041010000}"/>
            </a:ext>
          </a:extLst>
        </xdr:cNvPr>
        <xdr:cNvSpPr txBox="1"/>
      </xdr:nvSpPr>
      <xdr:spPr>
        <a:xfrm>
          <a:off x="16357600" y="5695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90896</xdr:rowOff>
    </xdr:from>
    <xdr:to>
      <xdr:col>86</xdr:col>
      <xdr:colOff>25400</xdr:colOff>
      <xdr:row>34</xdr:row>
      <xdr:rowOff>90896</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59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00000000-0008-0000-0F00-000043010000}"/>
            </a:ext>
          </a:extLst>
        </xdr:cNvPr>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98878</xdr:rowOff>
    </xdr:from>
    <xdr:to>
      <xdr:col>81</xdr:col>
      <xdr:colOff>101600</xdr:colOff>
      <xdr:row>39</xdr:row>
      <xdr:rowOff>29028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5430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90715</xdr:rowOff>
    </xdr:from>
    <xdr:to>
      <xdr:col>76</xdr:col>
      <xdr:colOff>165100</xdr:colOff>
      <xdr:row>39</xdr:row>
      <xdr:rowOff>20865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4541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xdr:rowOff>
    </xdr:from>
    <xdr:to>
      <xdr:col>67</xdr:col>
      <xdr:colOff>101600</xdr:colOff>
      <xdr:row>38</xdr:row>
      <xdr:rowOff>104140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276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00000000-0008-0000-0F00-00004F010000}"/>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46627</xdr:rowOff>
    </xdr:from>
    <xdr:to>
      <xdr:col>81</xdr:col>
      <xdr:colOff>101600</xdr:colOff>
      <xdr:row>35</xdr:row>
      <xdr:rowOff>148227</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5430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97427</xdr:rowOff>
    </xdr:from>
    <xdr:to>
      <xdr:col>85</xdr:col>
      <xdr:colOff>127000</xdr:colOff>
      <xdr:row>36</xdr:row>
      <xdr:rowOff>79466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5481300" y="6098177"/>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35</xdr:row>
      <xdr:rowOff>97427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4592300" y="5944689"/>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103777</xdr:rowOff>
    </xdr:from>
    <xdr:to>
      <xdr:col>72</xdr:col>
      <xdr:colOff>38100</xdr:colOff>
      <xdr:row>34</xdr:row>
      <xdr:rowOff>33927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3652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154577</xdr:rowOff>
    </xdr:from>
    <xdr:to>
      <xdr:col>76</xdr:col>
      <xdr:colOff>114300</xdr:colOff>
      <xdr:row>34</xdr:row>
      <xdr:rowOff>115389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3703300" y="581242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20155</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11992</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4389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98533</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3500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120667</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2611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164754</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52660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50454</xdr:rowOff>
    </xdr:from>
    <xdr:ext cx="340478" cy="259045"/>
    <xdr:sp macro="" textlink="">
      <xdr:nvSpPr>
        <xdr:cNvPr id="348" name="n_3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3533061" y="553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a:extLst>
            <a:ext uri="{FF2B5EF4-FFF2-40B4-BE49-F238E27FC236}">
              <a16:creationId xmlns:a16="http://schemas.microsoft.com/office/drawing/2014/main" id="{00000000-0008-0000-0F00-00007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71" name="【一般廃棄物処理施設】&#10;一人当たり有形固定資産（償却資産）額最小値テキスト">
          <a:extLst>
            <a:ext uri="{FF2B5EF4-FFF2-40B4-BE49-F238E27FC236}">
              <a16:creationId xmlns:a16="http://schemas.microsoft.com/office/drawing/2014/main" id="{00000000-0008-0000-0F00-00007301000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73" name="【一般廃棄物処理施設】&#10;一人当たり有形固定資産（償却資産）額最大値テキスト">
          <a:extLst>
            <a:ext uri="{FF2B5EF4-FFF2-40B4-BE49-F238E27FC236}">
              <a16:creationId xmlns:a16="http://schemas.microsoft.com/office/drawing/2014/main" id="{00000000-0008-0000-0F00-000075010000}"/>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75" name="【一般廃棄物処理施設】&#10;一人当たり有形固定資産（償却資産）額平均値テキスト">
          <a:extLst>
            <a:ext uri="{FF2B5EF4-FFF2-40B4-BE49-F238E27FC236}">
              <a16:creationId xmlns:a16="http://schemas.microsoft.com/office/drawing/2014/main" id="{00000000-0008-0000-0F00-000077010000}"/>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67202</xdr:rowOff>
    </xdr:from>
    <xdr:to>
      <xdr:col>116</xdr:col>
      <xdr:colOff>114300</xdr:colOff>
      <xdr:row>41</xdr:row>
      <xdr:rowOff>168802</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2110700" y="7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153579</xdr:rowOff>
    </xdr:from>
    <xdr:ext cx="469744" cy="259045"/>
    <xdr:sp macro="" textlink="">
      <xdr:nvSpPr>
        <xdr:cNvPr id="387" name="【一般廃棄物処理施設】&#10;一人当たり有形固定資産（償却資産）額該当値テキスト">
          <a:extLst>
            <a:ext uri="{FF2B5EF4-FFF2-40B4-BE49-F238E27FC236}">
              <a16:creationId xmlns:a16="http://schemas.microsoft.com/office/drawing/2014/main" id="{00000000-0008-0000-0F00-000083010000}"/>
            </a:ext>
          </a:extLst>
        </xdr:cNvPr>
        <xdr:cNvSpPr txBox="1"/>
      </xdr:nvSpPr>
      <xdr:spPr>
        <a:xfrm>
          <a:off x="22199600" y="70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67714</xdr:rowOff>
    </xdr:from>
    <xdr:to>
      <xdr:col>112</xdr:col>
      <xdr:colOff>38100</xdr:colOff>
      <xdr:row>41</xdr:row>
      <xdr:rowOff>169314</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1272500" y="70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118002</xdr:rowOff>
    </xdr:from>
    <xdr:to>
      <xdr:col>116</xdr:col>
      <xdr:colOff>63500</xdr:colOff>
      <xdr:row>41</xdr:row>
      <xdr:rowOff>118514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1323300" y="7147452"/>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68233</xdr:rowOff>
    </xdr:from>
    <xdr:to>
      <xdr:col>107</xdr:col>
      <xdr:colOff>101600</xdr:colOff>
      <xdr:row>41</xdr:row>
      <xdr:rowOff>169833</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0383500" y="70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118514</xdr:rowOff>
    </xdr:from>
    <xdr:to>
      <xdr:col>111</xdr:col>
      <xdr:colOff>177800</xdr:colOff>
      <xdr:row>41</xdr:row>
      <xdr:rowOff>119033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0434300" y="7147964"/>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70130</xdr:rowOff>
    </xdr:from>
    <xdr:to>
      <xdr:col>102</xdr:col>
      <xdr:colOff>165100</xdr:colOff>
      <xdr:row>42</xdr:row>
      <xdr:rowOff>280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494500" y="70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119033</xdr:rowOff>
    </xdr:from>
    <xdr:to>
      <xdr:col>107</xdr:col>
      <xdr:colOff>50800</xdr:colOff>
      <xdr:row>41</xdr:row>
      <xdr:rowOff>120930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19545300" y="7148483"/>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95" name="n_2ave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97" name="n_4ave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160441</xdr:rowOff>
    </xdr:from>
    <xdr:ext cx="469744" cy="259045"/>
    <xdr:sp macro="" textlink="">
      <xdr:nvSpPr>
        <xdr:cNvPr id="398" name="n_1main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75728" y="718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160960</xdr:rowOff>
    </xdr:from>
    <xdr:ext cx="469744" cy="259045"/>
    <xdr:sp macro="" textlink="">
      <xdr:nvSpPr>
        <xdr:cNvPr id="399" name="n_2main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99428" y="71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162857</xdr:rowOff>
    </xdr:from>
    <xdr:ext cx="469744" cy="259045"/>
    <xdr:sp macro="" textlink="">
      <xdr:nvSpPr>
        <xdr:cNvPr id="400" name="n_3main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310428" y="71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00000000-0008-0000-0F00-0000B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3" name="【消防施設】&#10;有形固定資産減価償却率最小値テキスト">
          <a:extLst>
            <a:ext uri="{FF2B5EF4-FFF2-40B4-BE49-F238E27FC236}">
              <a16:creationId xmlns:a16="http://schemas.microsoft.com/office/drawing/2014/main" id="{00000000-0008-0000-0F00-0000BB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445" name="【消防施設】&#10;有形固定資産減価償却率最大値テキスト">
          <a:extLst>
            <a:ext uri="{FF2B5EF4-FFF2-40B4-BE49-F238E27FC236}">
              <a16:creationId xmlns:a16="http://schemas.microsoft.com/office/drawing/2014/main" id="{00000000-0008-0000-0F00-0000BD010000}"/>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00000000-0008-0000-0F00-0000BF01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3629</xdr:rowOff>
    </xdr:from>
    <xdr:to>
      <xdr:col>85</xdr:col>
      <xdr:colOff>177800</xdr:colOff>
      <xdr:row>81</xdr:row>
      <xdr:rowOff>105229</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6268700" y="138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26506</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00000000-0008-0000-0F00-0000CB010000}"/>
            </a:ext>
          </a:extLst>
        </xdr:cNvPr>
        <xdr:cNvSpPr txBox="1"/>
      </xdr:nvSpPr>
      <xdr:spPr>
        <a:xfrm>
          <a:off x="16357600" y="13742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64044</xdr:rowOff>
    </xdr:from>
    <xdr:to>
      <xdr:col>81</xdr:col>
      <xdr:colOff>101600</xdr:colOff>
      <xdr:row>83</xdr:row>
      <xdr:rowOff>165644</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5430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54429</xdr:rowOff>
    </xdr:from>
    <xdr:to>
      <xdr:col>85</xdr:col>
      <xdr:colOff>127000</xdr:colOff>
      <xdr:row>83</xdr:row>
      <xdr:rowOff>114844</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5481300" y="13941879"/>
          <a:ext cx="8382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8527</xdr:rowOff>
    </xdr:from>
    <xdr:to>
      <xdr:col>76</xdr:col>
      <xdr:colOff>165100</xdr:colOff>
      <xdr:row>83</xdr:row>
      <xdr:rowOff>110127</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4541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59327</xdr:rowOff>
    </xdr:from>
    <xdr:to>
      <xdr:col>81</xdr:col>
      <xdr:colOff>50800</xdr:colOff>
      <xdr:row>83</xdr:row>
      <xdr:rowOff>114844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4592300" y="142896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365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59327</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3703300" y="1423416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466" name="n_1aveValue【消防施設】&#10;有形固定資産減価償却率">
          <a:extLst>
            <a:ext uri="{FF2B5EF4-FFF2-40B4-BE49-F238E27FC236}">
              <a16:creationId xmlns:a16="http://schemas.microsoft.com/office/drawing/2014/main" id="{00000000-0008-0000-0F00-0000D2010000}"/>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467" name="n_2aveValue【消防施設】&#10;有形固定資産減価償却率">
          <a:extLst>
            <a:ext uri="{FF2B5EF4-FFF2-40B4-BE49-F238E27FC236}">
              <a16:creationId xmlns:a16="http://schemas.microsoft.com/office/drawing/2014/main" id="{00000000-0008-0000-0F00-0000D3010000}"/>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468" name="n_3aveValue【消防施設】&#10;有形固定資産減価償却率">
          <a:extLst>
            <a:ext uri="{FF2B5EF4-FFF2-40B4-BE49-F238E27FC236}">
              <a16:creationId xmlns:a16="http://schemas.microsoft.com/office/drawing/2014/main" id="{00000000-0008-0000-0F00-0000D4010000}"/>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469" name="n_4aveValue【消防施設】&#10;有形固定資産減価償却率">
          <a:extLst>
            <a:ext uri="{FF2B5EF4-FFF2-40B4-BE49-F238E27FC236}">
              <a16:creationId xmlns:a16="http://schemas.microsoft.com/office/drawing/2014/main" id="{00000000-0008-0000-0F00-0000D5010000}"/>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156771</xdr:rowOff>
    </xdr:from>
    <xdr:ext cx="405111" cy="259045"/>
    <xdr:sp macro="" textlink="">
      <xdr:nvSpPr>
        <xdr:cNvPr id="470" name="n_1mainValue【消防施設】&#10;有形固定資産減価償却率">
          <a:extLst>
            <a:ext uri="{FF2B5EF4-FFF2-40B4-BE49-F238E27FC236}">
              <a16:creationId xmlns:a16="http://schemas.microsoft.com/office/drawing/2014/main" id="{00000000-0008-0000-0F00-0000D6010000}"/>
            </a:ext>
          </a:extLst>
        </xdr:cNvPr>
        <xdr:cNvSpPr txBox="1"/>
      </xdr:nvSpPr>
      <xdr:spPr>
        <a:xfrm>
          <a:off x="152660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101254</xdr:rowOff>
    </xdr:from>
    <xdr:ext cx="405111" cy="259045"/>
    <xdr:sp macro="" textlink="">
      <xdr:nvSpPr>
        <xdr:cNvPr id="471" name="n_2mainValue【消防施設】&#10;有形固定資産減価償却率">
          <a:extLst>
            <a:ext uri="{FF2B5EF4-FFF2-40B4-BE49-F238E27FC236}">
              <a16:creationId xmlns:a16="http://schemas.microsoft.com/office/drawing/2014/main" id="{00000000-0008-0000-0F00-0000D7010000}"/>
            </a:ext>
          </a:extLst>
        </xdr:cNvPr>
        <xdr:cNvSpPr txBox="1"/>
      </xdr:nvSpPr>
      <xdr:spPr>
        <a:xfrm>
          <a:off x="14389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472" name="n_3mainValue【消防施設】&#10;有形固定資産減価償却率">
          <a:extLst>
            <a:ext uri="{FF2B5EF4-FFF2-40B4-BE49-F238E27FC236}">
              <a16:creationId xmlns:a16="http://schemas.microsoft.com/office/drawing/2014/main" id="{00000000-0008-0000-0F00-0000D801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a:extLst>
            <a:ext uri="{FF2B5EF4-FFF2-40B4-BE49-F238E27FC236}">
              <a16:creationId xmlns:a16="http://schemas.microsoft.com/office/drawing/2014/main" id="{00000000-0008-0000-0F00-0000F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7" name="【庁舎】&#10;有形固定資産減価償却率最小値テキスト">
          <a:extLst>
            <a:ext uri="{FF2B5EF4-FFF2-40B4-BE49-F238E27FC236}">
              <a16:creationId xmlns:a16="http://schemas.microsoft.com/office/drawing/2014/main" id="{00000000-0008-0000-0F00-0000FB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09" name="【庁舎】&#10;有形固定資産減価償却率最大値テキスト">
          <a:extLst>
            <a:ext uri="{FF2B5EF4-FFF2-40B4-BE49-F238E27FC236}">
              <a16:creationId xmlns:a16="http://schemas.microsoft.com/office/drawing/2014/main" id="{00000000-0008-0000-0F00-0000FD01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11" name="【庁舎】&#10;有形固定資産減価償却率平均値テキスト">
          <a:extLst>
            <a:ext uri="{FF2B5EF4-FFF2-40B4-BE49-F238E27FC236}">
              <a16:creationId xmlns:a16="http://schemas.microsoft.com/office/drawing/2014/main" id="{00000000-0008-0000-0F00-0000FF010000}"/>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123371</xdr:rowOff>
    </xdr:from>
    <xdr:to>
      <xdr:col>85</xdr:col>
      <xdr:colOff>177800</xdr:colOff>
      <xdr:row>109</xdr:row>
      <xdr:rowOff>53521</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16268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38298</xdr:rowOff>
    </xdr:from>
    <xdr:ext cx="405111" cy="259045"/>
    <xdr:sp macro="" textlink="">
      <xdr:nvSpPr>
        <xdr:cNvPr id="523" name="【庁舎】&#10;有形固定資産減価償却率該当値テキスト">
          <a:extLst>
            <a:ext uri="{FF2B5EF4-FFF2-40B4-BE49-F238E27FC236}">
              <a16:creationId xmlns:a16="http://schemas.microsoft.com/office/drawing/2014/main" id="{00000000-0008-0000-0F00-00000B020000}"/>
            </a:ext>
          </a:extLst>
        </xdr:cNvPr>
        <xdr:cNvSpPr txBox="1"/>
      </xdr:nvSpPr>
      <xdr:spPr>
        <a:xfrm>
          <a:off x="16357600" y="18554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134801</xdr:rowOff>
    </xdr:from>
    <xdr:to>
      <xdr:col>81</xdr:col>
      <xdr:colOff>101600</xdr:colOff>
      <xdr:row>109</xdr:row>
      <xdr:rowOff>64951</xdr:rowOff>
    </xdr:to>
    <xdr:sp macro="" textlink="">
      <xdr:nvSpPr>
        <xdr:cNvPr id="524" name="楕円 523">
          <a:extLst>
            <a:ext uri="{FF2B5EF4-FFF2-40B4-BE49-F238E27FC236}">
              <a16:creationId xmlns:a16="http://schemas.microsoft.com/office/drawing/2014/main" id="{00000000-0008-0000-0F00-00000C020000}"/>
            </a:ext>
          </a:extLst>
        </xdr:cNvPr>
        <xdr:cNvSpPr/>
      </xdr:nvSpPr>
      <xdr:spPr>
        <a:xfrm>
          <a:off x="15430500" y="186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14151</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5481300" y="1869077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133169</xdr:rowOff>
    </xdr:from>
    <xdr:to>
      <xdr:col>76</xdr:col>
      <xdr:colOff>165100</xdr:colOff>
      <xdr:row>109</xdr:row>
      <xdr:rowOff>63319</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14541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12519</xdr:rowOff>
    </xdr:from>
    <xdr:to>
      <xdr:col>81</xdr:col>
      <xdr:colOff>50800</xdr:colOff>
      <xdr:row>109</xdr:row>
      <xdr:rowOff>14151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4592300" y="187005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131536</xdr:rowOff>
    </xdr:from>
    <xdr:to>
      <xdr:col>72</xdr:col>
      <xdr:colOff>38100</xdr:colOff>
      <xdr:row>109</xdr:row>
      <xdr:rowOff>61686</xdr:rowOff>
    </xdr:to>
    <xdr:sp macro="" textlink="">
      <xdr:nvSpPr>
        <xdr:cNvPr id="528" name="楕円 527">
          <a:extLst>
            <a:ext uri="{FF2B5EF4-FFF2-40B4-BE49-F238E27FC236}">
              <a16:creationId xmlns:a16="http://schemas.microsoft.com/office/drawing/2014/main" id="{00000000-0008-0000-0F00-000010020000}"/>
            </a:ext>
          </a:extLst>
        </xdr:cNvPr>
        <xdr:cNvSpPr/>
      </xdr:nvSpPr>
      <xdr:spPr>
        <a:xfrm>
          <a:off x="13652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10886</xdr:rowOff>
    </xdr:from>
    <xdr:to>
      <xdr:col>76</xdr:col>
      <xdr:colOff>114300</xdr:colOff>
      <xdr:row>109</xdr:row>
      <xdr:rowOff>12519</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3703300" y="186989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10886</xdr:rowOff>
    </xdr:from>
    <xdr:to>
      <xdr:col>71</xdr:col>
      <xdr:colOff>177800</xdr:colOff>
      <xdr:row>109</xdr:row>
      <xdr:rowOff>35379</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2814300" y="186989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532" name="n_1aveValue【庁舎】&#10;有形固定資産減価償却率">
          <a:extLst>
            <a:ext uri="{FF2B5EF4-FFF2-40B4-BE49-F238E27FC236}">
              <a16:creationId xmlns:a16="http://schemas.microsoft.com/office/drawing/2014/main" id="{00000000-0008-0000-0F00-00001402000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33" name="n_2aveValue【庁舎】&#10;有形固定資産減価償却率">
          <a:extLst>
            <a:ext uri="{FF2B5EF4-FFF2-40B4-BE49-F238E27FC236}">
              <a16:creationId xmlns:a16="http://schemas.microsoft.com/office/drawing/2014/main" id="{00000000-0008-0000-0F00-00001502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534" name="n_3aveValue【庁舎】&#10;有形固定資産減価償却率">
          <a:extLst>
            <a:ext uri="{FF2B5EF4-FFF2-40B4-BE49-F238E27FC236}">
              <a16:creationId xmlns:a16="http://schemas.microsoft.com/office/drawing/2014/main" id="{00000000-0008-0000-0F00-000016020000}"/>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35" name="n_4aveValue【庁舎】&#10;有形固定資産減価償却率">
          <a:extLst>
            <a:ext uri="{FF2B5EF4-FFF2-40B4-BE49-F238E27FC236}">
              <a16:creationId xmlns:a16="http://schemas.microsoft.com/office/drawing/2014/main" id="{00000000-0008-0000-0F00-000017020000}"/>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56078</xdr:rowOff>
    </xdr:from>
    <xdr:ext cx="405111" cy="259045"/>
    <xdr:sp macro="" textlink="">
      <xdr:nvSpPr>
        <xdr:cNvPr id="536" name="n_1mainValue【庁舎】&#10;有形固定資産減価償却率">
          <a:extLst>
            <a:ext uri="{FF2B5EF4-FFF2-40B4-BE49-F238E27FC236}">
              <a16:creationId xmlns:a16="http://schemas.microsoft.com/office/drawing/2014/main" id="{00000000-0008-0000-0F00-000018020000}"/>
            </a:ext>
          </a:extLst>
        </xdr:cNvPr>
        <xdr:cNvSpPr txBox="1"/>
      </xdr:nvSpPr>
      <xdr:spPr>
        <a:xfrm>
          <a:off x="15266044" y="187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54446</xdr:rowOff>
    </xdr:from>
    <xdr:ext cx="405111" cy="259045"/>
    <xdr:sp macro="" textlink="">
      <xdr:nvSpPr>
        <xdr:cNvPr id="537" name="n_2mainValue【庁舎】&#10;有形固定資産減価償却率">
          <a:extLst>
            <a:ext uri="{FF2B5EF4-FFF2-40B4-BE49-F238E27FC236}">
              <a16:creationId xmlns:a16="http://schemas.microsoft.com/office/drawing/2014/main" id="{00000000-0008-0000-0F00-000019020000}"/>
            </a:ext>
          </a:extLst>
        </xdr:cNvPr>
        <xdr:cNvSpPr txBox="1"/>
      </xdr:nvSpPr>
      <xdr:spPr>
        <a:xfrm>
          <a:off x="143897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52813</xdr:rowOff>
    </xdr:from>
    <xdr:ext cx="405111" cy="259045"/>
    <xdr:sp macro="" textlink="">
      <xdr:nvSpPr>
        <xdr:cNvPr id="538" name="n_3mainValue【庁舎】&#10;有形固定資産減価償却率">
          <a:extLst>
            <a:ext uri="{FF2B5EF4-FFF2-40B4-BE49-F238E27FC236}">
              <a16:creationId xmlns:a16="http://schemas.microsoft.com/office/drawing/2014/main" id="{00000000-0008-0000-0F00-00001A020000}"/>
            </a:ext>
          </a:extLst>
        </xdr:cNvPr>
        <xdr:cNvSpPr txBox="1"/>
      </xdr:nvSpPr>
      <xdr:spPr>
        <a:xfrm>
          <a:off x="13500744" y="187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39" name="n_4mainValue【庁舎】&#10;有形固定資産減価償却率">
          <a:extLst>
            <a:ext uri="{FF2B5EF4-FFF2-40B4-BE49-F238E27FC236}">
              <a16:creationId xmlns:a16="http://schemas.microsoft.com/office/drawing/2014/main" id="{00000000-0008-0000-0F00-00001B02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庁舎】&#10;一人当たり面積グラフ枠">
          <a:extLst>
            <a:ext uri="{FF2B5EF4-FFF2-40B4-BE49-F238E27FC236}">
              <a16:creationId xmlns:a16="http://schemas.microsoft.com/office/drawing/2014/main" id="{00000000-0008-0000-0F00-00003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564" name="【庁舎】&#10;一人当たり面積最小値テキスト">
          <a:extLst>
            <a:ext uri="{FF2B5EF4-FFF2-40B4-BE49-F238E27FC236}">
              <a16:creationId xmlns:a16="http://schemas.microsoft.com/office/drawing/2014/main" id="{00000000-0008-0000-0F00-000034020000}"/>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566" name="【庁舎】&#10;一人当たり面積最大値テキスト">
          <a:extLst>
            <a:ext uri="{FF2B5EF4-FFF2-40B4-BE49-F238E27FC236}">
              <a16:creationId xmlns:a16="http://schemas.microsoft.com/office/drawing/2014/main" id="{00000000-0008-0000-0F00-000036020000}"/>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568" name="【庁舎】&#10;一人当たり面積平均値テキスト">
          <a:extLst>
            <a:ext uri="{FF2B5EF4-FFF2-40B4-BE49-F238E27FC236}">
              <a16:creationId xmlns:a16="http://schemas.microsoft.com/office/drawing/2014/main" id="{00000000-0008-0000-0F00-000038020000}"/>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67311</xdr:rowOff>
    </xdr:from>
    <xdr:to>
      <xdr:col>116</xdr:col>
      <xdr:colOff>114300</xdr:colOff>
      <xdr:row>106</xdr:row>
      <xdr:rowOff>168911</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221107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45738</xdr:rowOff>
    </xdr:from>
    <xdr:ext cx="469744" cy="259045"/>
    <xdr:sp macro="" textlink="">
      <xdr:nvSpPr>
        <xdr:cNvPr id="580" name="【庁舎】&#10;一人当たり面積該当値テキスト">
          <a:extLst>
            <a:ext uri="{FF2B5EF4-FFF2-40B4-BE49-F238E27FC236}">
              <a16:creationId xmlns:a16="http://schemas.microsoft.com/office/drawing/2014/main" id="{00000000-0008-0000-0F00-000044020000}"/>
            </a:ext>
          </a:extLst>
        </xdr:cNvPr>
        <xdr:cNvSpPr txBox="1"/>
      </xdr:nvSpPr>
      <xdr:spPr>
        <a:xfrm>
          <a:off x="22199600"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80011</xdr:rowOff>
    </xdr:from>
    <xdr:to>
      <xdr:col>112</xdr:col>
      <xdr:colOff>38100</xdr:colOff>
      <xdr:row>107</xdr:row>
      <xdr:rowOff>10161</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1272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118111</xdr:rowOff>
    </xdr:from>
    <xdr:to>
      <xdr:col>116</xdr:col>
      <xdr:colOff>63500</xdr:colOff>
      <xdr:row>106</xdr:row>
      <xdr:rowOff>130811</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1323300" y="182918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92711</xdr:rowOff>
    </xdr:from>
    <xdr:to>
      <xdr:col>107</xdr:col>
      <xdr:colOff>101600</xdr:colOff>
      <xdr:row>107</xdr:row>
      <xdr:rowOff>22861</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20383500" y="1826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130811</xdr:rowOff>
    </xdr:from>
    <xdr:to>
      <xdr:col>111</xdr:col>
      <xdr:colOff>177800</xdr:colOff>
      <xdr:row>106</xdr:row>
      <xdr:rowOff>143511</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0434300" y="18304511"/>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104139</xdr:rowOff>
    </xdr:from>
    <xdr:to>
      <xdr:col>102</xdr:col>
      <xdr:colOff>165100</xdr:colOff>
      <xdr:row>107</xdr:row>
      <xdr:rowOff>34289</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9494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143511</xdr:rowOff>
    </xdr:from>
    <xdr:to>
      <xdr:col>107</xdr:col>
      <xdr:colOff>50800</xdr:colOff>
      <xdr:row>106</xdr:row>
      <xdr:rowOff>154939</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9545300" y="18317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154939</xdr:rowOff>
    </xdr:from>
    <xdr:to>
      <xdr:col>102</xdr:col>
      <xdr:colOff>114300</xdr:colOff>
      <xdr:row>106</xdr:row>
      <xdr:rowOff>167639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8656300" y="183286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589" name="n_1aveValue【庁舎】&#10;一人当たり面積">
          <a:extLst>
            <a:ext uri="{FF2B5EF4-FFF2-40B4-BE49-F238E27FC236}">
              <a16:creationId xmlns:a16="http://schemas.microsoft.com/office/drawing/2014/main" id="{00000000-0008-0000-0F00-00004D020000}"/>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590" name="n_2aveValue【庁舎】&#10;一人当たり面積">
          <a:extLst>
            <a:ext uri="{FF2B5EF4-FFF2-40B4-BE49-F238E27FC236}">
              <a16:creationId xmlns:a16="http://schemas.microsoft.com/office/drawing/2014/main" id="{00000000-0008-0000-0F00-00004E020000}"/>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591" name="n_3aveValue【庁舎】&#10;一人当たり面積">
          <a:extLst>
            <a:ext uri="{FF2B5EF4-FFF2-40B4-BE49-F238E27FC236}">
              <a16:creationId xmlns:a16="http://schemas.microsoft.com/office/drawing/2014/main" id="{00000000-0008-0000-0F00-00004F020000}"/>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592" name="n_4aveValue【庁舎】&#10;一人当たり面積">
          <a:extLst>
            <a:ext uri="{FF2B5EF4-FFF2-40B4-BE49-F238E27FC236}">
              <a16:creationId xmlns:a16="http://schemas.microsoft.com/office/drawing/2014/main" id="{00000000-0008-0000-0F00-000050020000}"/>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1288</xdr:rowOff>
    </xdr:from>
    <xdr:ext cx="469744" cy="259045"/>
    <xdr:sp macro="" textlink="">
      <xdr:nvSpPr>
        <xdr:cNvPr id="593" name="n_1mainValue【庁舎】&#10;一人当たり面積">
          <a:extLst>
            <a:ext uri="{FF2B5EF4-FFF2-40B4-BE49-F238E27FC236}">
              <a16:creationId xmlns:a16="http://schemas.microsoft.com/office/drawing/2014/main" id="{00000000-0008-0000-0F00-000051020000}"/>
            </a:ext>
          </a:extLst>
        </xdr:cNvPr>
        <xdr:cNvSpPr txBox="1"/>
      </xdr:nvSpPr>
      <xdr:spPr>
        <a:xfrm>
          <a:off x="21075727" y="183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13988</xdr:rowOff>
    </xdr:from>
    <xdr:ext cx="469744" cy="259045"/>
    <xdr:sp macro="" textlink="">
      <xdr:nvSpPr>
        <xdr:cNvPr id="594" name="n_2mainValue【庁舎】&#10;一人当たり面積">
          <a:extLst>
            <a:ext uri="{FF2B5EF4-FFF2-40B4-BE49-F238E27FC236}">
              <a16:creationId xmlns:a16="http://schemas.microsoft.com/office/drawing/2014/main" id="{00000000-0008-0000-0F00-000052020000}"/>
            </a:ext>
          </a:extLst>
        </xdr:cNvPr>
        <xdr:cNvSpPr txBox="1"/>
      </xdr:nvSpPr>
      <xdr:spPr>
        <a:xfrm>
          <a:off x="20199427" y="183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25416</xdr:rowOff>
    </xdr:from>
    <xdr:ext cx="469744" cy="259045"/>
    <xdr:sp macro="" textlink="">
      <xdr:nvSpPr>
        <xdr:cNvPr id="595" name="n_3mainValue【庁舎】&#10;一人当たり面積">
          <a:extLst>
            <a:ext uri="{FF2B5EF4-FFF2-40B4-BE49-F238E27FC236}">
              <a16:creationId xmlns:a16="http://schemas.microsoft.com/office/drawing/2014/main" id="{00000000-0008-0000-0F00-000053020000}"/>
            </a:ext>
          </a:extLst>
        </xdr:cNvPr>
        <xdr:cNvSpPr txBox="1"/>
      </xdr:nvSpPr>
      <xdr:spPr>
        <a:xfrm>
          <a:off x="19310427" y="183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596" name="n_4mainValue【庁舎】&#10;一人当たり面積">
          <a:extLst>
            <a:ext uri="{FF2B5EF4-FFF2-40B4-BE49-F238E27FC236}">
              <a16:creationId xmlns:a16="http://schemas.microsoft.com/office/drawing/2014/main" id="{00000000-0008-0000-0F00-000054020000}"/>
            </a:ext>
          </a:extLst>
        </xdr:cNvPr>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【体育館・プール】は運動公園のスポーツ施設が該当する。令和２年度に津風呂湖カヌー競技場の建設工事が実施されたため減価償却率が大きく下がり平均値と並んだ。</a:t>
          </a:r>
          <a:br>
            <a:rPr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【福祉施設】は老人福祉センター・老人憩の家が該当し、平成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年度は老人福祉センターの耐震工事を行ったため減価償却率が減少したが、令和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年度は実施しなかったため上昇した。</a:t>
          </a:r>
        </a:p>
        <a:p>
          <a:r>
            <a:rPr lang="ja-JP" altLang="ja-JP" sz="1100">
              <a:solidFill>
                <a:schemeClr val="dk1"/>
              </a:solidFill>
              <a:effectLst/>
              <a:latin typeface="+mn-lt"/>
              <a:ea typeface="+mn-ea"/>
              <a:cs typeface="+mn-cs"/>
            </a:rPr>
            <a:t>【一般廃棄物処理施設】は環境ステーションが該当し、</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年度設置のため平均と比較して大幅に低い割合となっている。</a:t>
          </a:r>
        </a:p>
        <a:p>
          <a:r>
            <a:rPr lang="ja-JP" altLang="ja-JP" sz="1100">
              <a:solidFill>
                <a:schemeClr val="dk1"/>
              </a:solidFill>
              <a:effectLst/>
              <a:latin typeface="+mn-lt"/>
              <a:ea typeface="+mn-ea"/>
              <a:cs typeface="+mn-cs"/>
            </a:rPr>
            <a:t>【消防施設】は防火水槽が該当する。令和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年度に防火水槽</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吉野山</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整備防水工事が実施されたため、平均値を下回った。</a:t>
          </a:r>
        </a:p>
        <a:p>
          <a:r>
            <a:rPr lang="ja-JP" altLang="ja-JP" sz="1100">
              <a:solidFill>
                <a:schemeClr val="dk1"/>
              </a:solidFill>
              <a:effectLst/>
              <a:latin typeface="+mn-lt"/>
              <a:ea typeface="+mn-ea"/>
              <a:cs typeface="+mn-cs"/>
            </a:rPr>
            <a:t>【庁舎】は役場庁舎が該当し、</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年度に改修工事を実施したため減価償却率は減少した。ただし、減価償却率は</a:t>
          </a:r>
          <a:r>
            <a:rPr lang="en-US" altLang="ja-JP" sz="1100">
              <a:solidFill>
                <a:schemeClr val="dk1"/>
              </a:solidFill>
              <a:effectLst/>
              <a:latin typeface="+mn-lt"/>
              <a:ea typeface="+mn-ea"/>
              <a:cs typeface="+mn-cs"/>
            </a:rPr>
            <a:t>98</a:t>
          </a:r>
          <a:r>
            <a:rPr lang="ja-JP" altLang="ja-JP" sz="1100">
              <a:solidFill>
                <a:schemeClr val="dk1"/>
              </a:solidFill>
              <a:effectLst/>
              <a:latin typeface="+mn-lt"/>
              <a:ea typeface="+mn-ea"/>
              <a:cs typeface="+mn-cs"/>
            </a:rPr>
            <a:t>％で、施設維持にかかる費用が継続的に見込まれ、近い将来には庁舎の建て替えや移転等、多額の費用が必要になると見込まれる。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過疎化・少子高齢化が進み就労年齢人口が減少している。高齢化率も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％を超え、本町の主要産業である木材関連産業が縮小し税収が年々減少していく状況にある。地方交付税等の依存財源は歳入の約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％を占め、財政力指数が類似団体平均を下回る結果となっている。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域の約８割が森林であり交通も不便な地域であるが、「吉野」というブランドイメージをアピールしつつ、移住・定住促進事業や空き家対策事業など外部から人を呼び込む活力あるまちづくりをすすめ、地道な財政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改善した。これは、地方交付税や地方消費税交付金が大幅増となったためである。しかし、人件費をはじめとする経常的な経費の削減が進んでいない状況である。過疎化・少子高齢化が進行している当町では、町税収入の大幅な増加は見込めない。今後も経常収支比率を継続的に改善していくために、人件費・公債費・扶助費などの経常的な支出を削減し、財政運営のスリム化を行うことが必須である。今後は、事業自体の見直しを更に進め、事業の優先度・受益者ニーズなどを厳しく点検し、計画的に事業の廃止・縮小を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130810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0521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130810</xdr:rowOff>
    </xdr:from>
    <xdr:to>
      <xdr:col>19</xdr:col>
      <xdr:colOff>133350</xdr:colOff>
      <xdr:row>67</xdr:row>
      <xdr:rowOff>22098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465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53594</xdr:rowOff>
    </xdr:from>
    <xdr:to>
      <xdr:col>15</xdr:col>
      <xdr:colOff>82550</xdr:colOff>
      <xdr:row>67</xdr:row>
      <xdr:rowOff>22098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3692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53594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34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80010</xdr:rowOff>
    </xdr:from>
    <xdr:to>
      <xdr:col>19</xdr:col>
      <xdr:colOff>184150</xdr:colOff>
      <xdr:row>67</xdr:row>
      <xdr:rowOff>10160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166387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概ね横ばいで推移しており、ほぼ類似団体平均となっているが、増加傾向にある。職員の新規採用の抑制などによる職員数の減など行財政改革への取り組みを通じて人件費の抑制を図っている。しかし、人件費・物件費の削減スピードが人口の減少スピードに追い付い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今後も新規採用の抑制や事業の見直しなど行財政改革に継続して取り組んでいく。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1121</xdr:rowOff>
    </xdr:from>
    <xdr:to>
      <xdr:col>23</xdr:col>
      <xdr:colOff>133350</xdr:colOff>
      <xdr:row>82</xdr:row>
      <xdr:rowOff>41042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60021"/>
          <a:ext cx="838200" cy="3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147633</xdr:rowOff>
    </xdr:from>
    <xdr:to>
      <xdr:col>19</xdr:col>
      <xdr:colOff>133350</xdr:colOff>
      <xdr:row>82</xdr:row>
      <xdr:rowOff>1121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35083"/>
          <a:ext cx="889000" cy="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77470</xdr:rowOff>
    </xdr:from>
    <xdr:to>
      <xdr:col>15</xdr:col>
      <xdr:colOff>82550</xdr:colOff>
      <xdr:row>81</xdr:row>
      <xdr:rowOff>147633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64920"/>
          <a:ext cx="889000" cy="7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77470</xdr:rowOff>
    </xdr:from>
    <xdr:to>
      <xdr:col>11</xdr:col>
      <xdr:colOff>31750</xdr:colOff>
      <xdr:row>81</xdr:row>
      <xdr:rowOff>86063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964920"/>
          <a:ext cx="889000" cy="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161692</xdr:rowOff>
    </xdr:from>
    <xdr:to>
      <xdr:col>23</xdr:col>
      <xdr:colOff>184150</xdr:colOff>
      <xdr:row>82</xdr:row>
      <xdr:rowOff>91842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133769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121771</xdr:rowOff>
    </xdr:from>
    <xdr:to>
      <xdr:col>19</xdr:col>
      <xdr:colOff>184150</xdr:colOff>
      <xdr:row>82</xdr:row>
      <xdr:rowOff>51921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96833</xdr:rowOff>
    </xdr:from>
    <xdr:to>
      <xdr:col>15</xdr:col>
      <xdr:colOff>133350</xdr:colOff>
      <xdr:row>82</xdr:row>
      <xdr:rowOff>26983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11760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26670</xdr:rowOff>
    </xdr:from>
    <xdr:to>
      <xdr:col>11</xdr:col>
      <xdr:colOff>82550</xdr:colOff>
      <xdr:row>81</xdr:row>
      <xdr:rowOff>128270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138447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8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35263</xdr:rowOff>
    </xdr:from>
    <xdr:to>
      <xdr:col>7</xdr:col>
      <xdr:colOff>31750</xdr:colOff>
      <xdr:row>81</xdr:row>
      <xdr:rowOff>136863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121640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00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下回っている。過去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年いずれも類似団体平均を下回っている。今年度は、類似団体平均・全国町村平均を下回る結果となった。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93663</xdr:rowOff>
    </xdr:from>
    <xdr:to>
      <xdr:col>81</xdr:col>
      <xdr:colOff>44450</xdr:colOff>
      <xdr:row>82</xdr:row>
      <xdr:rowOff>113771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15256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93663</xdr:rowOff>
    </xdr:from>
    <xdr:to>
      <xdr:col>77</xdr:col>
      <xdr:colOff>44450</xdr:colOff>
      <xdr:row>83</xdr:row>
      <xdr:rowOff>2646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152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153988</xdr:rowOff>
    </xdr:from>
    <xdr:to>
      <xdr:col>72</xdr:col>
      <xdr:colOff>203200</xdr:colOff>
      <xdr:row>83</xdr:row>
      <xdr:rowOff>2646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128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153988</xdr:rowOff>
    </xdr:from>
    <xdr:to>
      <xdr:col>68</xdr:col>
      <xdr:colOff>152400</xdr:colOff>
      <xdr:row>83</xdr:row>
      <xdr:rowOff>12700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2128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62971</xdr:rowOff>
    </xdr:from>
    <xdr:to>
      <xdr:col>81</xdr:col>
      <xdr:colOff>95250</xdr:colOff>
      <xdr:row>82</xdr:row>
      <xdr:rowOff>164571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79498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9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42863</xdr:rowOff>
    </xdr:from>
    <xdr:to>
      <xdr:col>77</xdr:col>
      <xdr:colOff>95250</xdr:colOff>
      <xdr:row>82</xdr:row>
      <xdr:rowOff>144463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1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154640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7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123296</xdr:rowOff>
    </xdr:from>
    <xdr:to>
      <xdr:col>73</xdr:col>
      <xdr:colOff>44450</xdr:colOff>
      <xdr:row>83</xdr:row>
      <xdr:rowOff>53446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63623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103188</xdr:rowOff>
    </xdr:from>
    <xdr:to>
      <xdr:col>68</xdr:col>
      <xdr:colOff>203200</xdr:colOff>
      <xdr:row>83</xdr:row>
      <xdr:rowOff>33338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43515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人減少しているが、依然として類似団体平均を上回る結果となっている。人口減少に応じた組織のスリム化が進んでいないことを示している。つまり退職者数に比べ新規採用職員数は抑制しているが、人口減少のスピードに追い付いてい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今後は事業効率化を図り、類似団体平均の水準まで職員数を削減するなど、適正な定員管理に努める。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147727</xdr:rowOff>
    </xdr:from>
    <xdr:to>
      <xdr:col>81</xdr:col>
      <xdr:colOff>44450</xdr:colOff>
      <xdr:row>63</xdr:row>
      <xdr:rowOff>89205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777627"/>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81483</xdr:rowOff>
    </xdr:from>
    <xdr:to>
      <xdr:col>77</xdr:col>
      <xdr:colOff>44450</xdr:colOff>
      <xdr:row>63</xdr:row>
      <xdr:rowOff>89205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82833"/>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81483</xdr:rowOff>
    </xdr:from>
    <xdr:to>
      <xdr:col>72</xdr:col>
      <xdr:colOff>203200</xdr:colOff>
      <xdr:row>63</xdr:row>
      <xdr:rowOff>86309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88283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31903</xdr:rowOff>
    </xdr:from>
    <xdr:to>
      <xdr:col>68</xdr:col>
      <xdr:colOff>152400</xdr:colOff>
      <xdr:row>63</xdr:row>
      <xdr:rowOff>86309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661803"/>
          <a:ext cx="889000" cy="2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96927</xdr:rowOff>
    </xdr:from>
    <xdr:to>
      <xdr:col>81</xdr:col>
      <xdr:colOff>95250</xdr:colOff>
      <xdr:row>63</xdr:row>
      <xdr:rowOff>27077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2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69004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69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38405</xdr:rowOff>
    </xdr:from>
    <xdr:to>
      <xdr:col>77</xdr:col>
      <xdr:colOff>95250</xdr:colOff>
      <xdr:row>63</xdr:row>
      <xdr:rowOff>140005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124782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2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30683</xdr:rowOff>
    </xdr:from>
    <xdr:to>
      <xdr:col>73</xdr:col>
      <xdr:colOff>44450</xdr:colOff>
      <xdr:row>63</xdr:row>
      <xdr:rowOff>132283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117060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35509</xdr:rowOff>
    </xdr:from>
    <xdr:to>
      <xdr:col>68</xdr:col>
      <xdr:colOff>203200</xdr:colOff>
      <xdr:row>63</xdr:row>
      <xdr:rowOff>137109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121886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2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152553</xdr:rowOff>
    </xdr:from>
    <xdr:to>
      <xdr:col>64</xdr:col>
      <xdr:colOff>152400</xdr:colOff>
      <xdr:row>62</xdr:row>
      <xdr:rowOff>82703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67480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69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％改善し、類似団体平均を下回る結果となっている。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算定式の分母となる普通交付税や臨時財政対策債発行可能額など標準財政規模が増加したこと、分子となる公営企業への繰出のうち地方債償還に充てた額が減少したこと及び公債費に充当した特定財源の額が増加したことにより、指標の改善に繋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今後も緊急度や住民ニーズを的確に把握した事業の選択により、地方債に大きく頼ることのない財政運営に努める。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38523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321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137583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7919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41063</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7276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159173</xdr:rowOff>
    </xdr:from>
    <xdr:to>
      <xdr:col>77</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類似団体平均に比べ大幅に上回る結果となっている。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％改善した要因は、公営企業への繰出見込額・一部事務組合等への負担見込額、退職手当負担見込額が減少したこと及び基準財政需要額算入見込額が増加したことによる。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年度は改善したが、地方債の新規借入に伴う現在高の増加など悪化につながる要因も含まれている。地方債の残高の増加につながる新規事業については必要性の検証を十分に行い、将来世代へ過度の負担をもたらすことのないよう比率上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131173</xdr:rowOff>
    </xdr:from>
    <xdr:to>
      <xdr:col>81</xdr:col>
      <xdr:colOff>44450</xdr:colOff>
      <xdr:row>20</xdr:row>
      <xdr:rowOff>133229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88723"/>
          <a:ext cx="8382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18324</xdr:rowOff>
    </xdr:from>
    <xdr:to>
      <xdr:col>77</xdr:col>
      <xdr:colOff>44450</xdr:colOff>
      <xdr:row>20</xdr:row>
      <xdr:rowOff>133229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447324"/>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56485</xdr:rowOff>
    </xdr:from>
    <xdr:to>
      <xdr:col>72</xdr:col>
      <xdr:colOff>203200</xdr:colOff>
      <xdr:row>20</xdr:row>
      <xdr:rowOff>18324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14035"/>
          <a:ext cx="8890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56485</xdr:rowOff>
    </xdr:from>
    <xdr:to>
      <xdr:col>68</xdr:col>
      <xdr:colOff>152400</xdr:colOff>
      <xdr:row>20</xdr:row>
      <xdr:rowOff>71181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1403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80373</xdr:rowOff>
    </xdr:from>
    <xdr:to>
      <xdr:col>81</xdr:col>
      <xdr:colOff>95250</xdr:colOff>
      <xdr:row>20</xdr:row>
      <xdr:rowOff>10523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52450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1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82429</xdr:rowOff>
    </xdr:from>
    <xdr:to>
      <xdr:col>77</xdr:col>
      <xdr:colOff>95250</xdr:colOff>
      <xdr:row>21</xdr:row>
      <xdr:rowOff>12579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168806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9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138974</xdr:rowOff>
    </xdr:from>
    <xdr:to>
      <xdr:col>73</xdr:col>
      <xdr:colOff>44450</xdr:colOff>
      <xdr:row>20</xdr:row>
      <xdr:rowOff>69124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53901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5685</xdr:rowOff>
    </xdr:from>
    <xdr:to>
      <xdr:col>68</xdr:col>
      <xdr:colOff>203200</xdr:colOff>
      <xdr:row>19</xdr:row>
      <xdr:rowOff>107285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92062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4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20381</xdr:rowOff>
    </xdr:from>
    <xdr:to>
      <xdr:col>64</xdr:col>
      <xdr:colOff>152400</xdr:colOff>
      <xdr:row>20</xdr:row>
      <xdr:rowOff>121981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106758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％減少し、類似団体平均に近い値となった。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要因は、任期の定めのない常勤職員が多数退職したことによってその人件費が減少したことにある。今後も新規採用の抑制による職員数の減など行財政改革への取り組みを通じて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30661</xdr:rowOff>
    </xdr:from>
    <xdr:to>
      <xdr:col>24</xdr:col>
      <xdr:colOff>25400</xdr:colOff>
      <xdr:row>38</xdr:row>
      <xdr:rowOff>74749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374311"/>
          <a:ext cx="8382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42091</xdr:rowOff>
    </xdr:from>
    <xdr:to>
      <xdr:col>19</xdr:col>
      <xdr:colOff>187325</xdr:colOff>
      <xdr:row>38</xdr:row>
      <xdr:rowOff>74749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571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82913</xdr:rowOff>
    </xdr:from>
    <xdr:to>
      <xdr:col>15</xdr:col>
      <xdr:colOff>98425</xdr:colOff>
      <xdr:row>38</xdr:row>
      <xdr:rowOff>42091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2656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82913</xdr:rowOff>
    </xdr:from>
    <xdr:to>
      <xdr:col>11</xdr:col>
      <xdr:colOff>9525</xdr:colOff>
      <xdr:row>37</xdr:row>
      <xdr:rowOff>95976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265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151311</xdr:rowOff>
    </xdr:from>
    <xdr:to>
      <xdr:col>24</xdr:col>
      <xdr:colOff>76200</xdr:colOff>
      <xdr:row>37</xdr:row>
      <xdr:rowOff>81461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123388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9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23949</xdr:rowOff>
    </xdr:from>
    <xdr:to>
      <xdr:col>20</xdr:col>
      <xdr:colOff>38100</xdr:colOff>
      <xdr:row>38</xdr:row>
      <xdr:rowOff>125549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110326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162741</xdr:rowOff>
    </xdr:from>
    <xdr:to>
      <xdr:col>15</xdr:col>
      <xdr:colOff>149225</xdr:colOff>
      <xdr:row>38</xdr:row>
      <xdr:rowOff>92891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77668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32113</xdr:rowOff>
    </xdr:from>
    <xdr:to>
      <xdr:col>11</xdr:col>
      <xdr:colOff>60325</xdr:colOff>
      <xdr:row>37</xdr:row>
      <xdr:rowOff>133713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118490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45176</xdr:rowOff>
    </xdr:from>
    <xdr:to>
      <xdr:col>6</xdr:col>
      <xdr:colOff>171450</xdr:colOff>
      <xdr:row>37</xdr:row>
      <xdr:rowOff>146776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131553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％と類似団体平均や全国平均を下回る結果となった。今後も事務事業評価制度や・施策評価制度を通じて経常的な物件費の抑制に努める。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3556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33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143002</xdr:rowOff>
    </xdr:from>
    <xdr:to>
      <xdr:col>73</xdr:col>
      <xdr:colOff>180975</xdr:colOff>
      <xdr:row>15</xdr:row>
      <xdr:rowOff>147574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16</xdr:row>
      <xdr:rowOff>49276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14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92202</xdr:rowOff>
    </xdr:from>
    <xdr:to>
      <xdr:col>69</xdr:col>
      <xdr:colOff>142875</xdr:colOff>
      <xdr:row>16</xdr:row>
      <xdr:rowOff>22352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％となった。子育て支援や障害者総合支援、高齢者に対する支援など、社会保障に係る経費が増加したことが要因である。また、本町の令和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年度末の高齢化比率は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今後も社会保障経費の負担は増加する見込みである。以前から類似団体平均は下回っているが、容易に縮小できない経費であり、保健・医療・福祉の連携による負担抑制への取り組みを行い、比率上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55563</xdr:rowOff>
    </xdr:from>
    <xdr:to>
      <xdr:col>24</xdr:col>
      <xdr:colOff>25400</xdr:colOff>
      <xdr:row>55</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13863"/>
          <a:ext cx="8382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55563</xdr:rowOff>
    </xdr:from>
    <xdr:to>
      <xdr:col>19</xdr:col>
      <xdr:colOff>187325</xdr:colOff>
      <xdr:row>54</xdr:row>
      <xdr:rowOff>141288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138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85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85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4763</xdr:rowOff>
    </xdr:from>
    <xdr:to>
      <xdr:col>20</xdr:col>
      <xdr:colOff>38100</xdr:colOff>
      <xdr:row>54</xdr:row>
      <xdr:rowOff>106363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116540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90488</xdr:rowOff>
    </xdr:from>
    <xdr:to>
      <xdr:col>15</xdr:col>
      <xdr:colOff>149225</xdr:colOff>
      <xdr:row>55</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90488</xdr:rowOff>
    </xdr:from>
    <xdr:to>
      <xdr:col>6</xdr:col>
      <xdr:colOff>171450</xdr:colOff>
      <xdr:row>55</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4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％減少し</a:t>
          </a:r>
          <a:r>
            <a:rPr kumimoji="1" lang="en-US" altLang="ja-JP" sz="1200">
              <a:latin typeface="ＭＳ Ｐゴシック" panose="020B0600070205080204" pitchFamily="50" charset="-128"/>
              <a:ea typeface="ＭＳ Ｐゴシック" panose="020B0600070205080204" pitchFamily="50" charset="-128"/>
            </a:rPr>
            <a:t>16.0</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この比率に含まれる主なものは下水道・上水道・介護保険など特別会計への繰出金や投資及び出資金・貸付金である。介護保険特別会計や後期高齢者医療保険特別会計などに例年多額の繰出しを行っており、今後もその傾向は続くと見込まれる。今後下水道事業については独立採算の原則に基づく料金の値上げによる健全化、国民健康保険事業においても国民健康保険税の適正化を図ることなどによ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58</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118110</xdr:rowOff>
    </xdr:from>
    <xdr:to>
      <xdr:col>69</xdr:col>
      <xdr:colOff>142875</xdr:colOff>
      <xdr:row>58</xdr:row>
      <xdr:rowOff>48260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％と、依然として類似団体平均を大きく上回る結果となっている。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べて高い水準で推移している要因は、福祉・衛生・消防・戸籍の共同事務における一部事務組合への負担金、南和広域医療企業団に対する負担金が大きいことが上げられる。また、高齢化の今以上の進行により社会保障経費の増加も見込まれるため、今後の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741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19558</xdr:rowOff>
    </xdr:from>
    <xdr:to>
      <xdr:col>78</xdr:col>
      <xdr:colOff>69850</xdr:colOff>
      <xdr:row>39</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06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110998</xdr:rowOff>
    </xdr:from>
    <xdr:to>
      <xdr:col>73</xdr:col>
      <xdr:colOff>180975</xdr:colOff>
      <xdr:row>39</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797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39</xdr:row>
      <xdr:rowOff>138430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329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140208</xdr:rowOff>
    </xdr:from>
    <xdr:to>
      <xdr:col>78</xdr:col>
      <xdr:colOff>120650</xdr:colOff>
      <xdr:row>39</xdr:row>
      <xdr:rowOff>70358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55135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60198</xdr:rowOff>
    </xdr:from>
    <xdr:to>
      <xdr:col>74</xdr:col>
      <xdr:colOff>31750</xdr:colOff>
      <xdr:row>39</xdr:row>
      <xdr:rowOff>161798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146575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87630</xdr:rowOff>
    </xdr:from>
    <xdr:to>
      <xdr:col>69</xdr:col>
      <xdr:colOff>142875</xdr:colOff>
      <xdr:row>40</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前年と比べ、</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％減少している。公債費はこれまで地方債発行を抑制してきたこともあり平成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年度までは年々減少していた。しかし、平成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後、南和広域医療企業団の建設負担金などの財源として発行した多額の地方債の償還が始まったことにより増加傾向にあった。今年度は一時的に回復したが、次年度以降公債費は増加すると見込んでいる。過度な地方債の発行により過重な負担をもたらすことのないよう、各事業を点検し比率上昇を抑制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533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76</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91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161289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57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85089</xdr:rowOff>
    </xdr:from>
    <xdr:to>
      <xdr:col>11</xdr:col>
      <xdr:colOff>9525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115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44466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34289</xdr:rowOff>
    </xdr:from>
    <xdr:to>
      <xdr:col>6</xdr:col>
      <xdr:colOff>171450</xdr:colOff>
      <xdr:row>76</xdr:row>
      <xdr:rowOff>135889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146067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減少した主な要因は、人件費が減少したことである。今後も行財政改革や事業内容の見直し、特定財源を確保すること等により経常経費の支出削減及び経常収支比率の改善に努める。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130811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2296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130811</xdr:rowOff>
    </xdr:from>
    <xdr:to>
      <xdr:col>78</xdr:col>
      <xdr:colOff>69850</xdr:colOff>
      <xdr:row>80</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753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104139</xdr:rowOff>
    </xdr:from>
    <xdr:to>
      <xdr:col>73</xdr:col>
      <xdr:colOff>180975</xdr:colOff>
      <xdr:row>80</xdr:row>
      <xdr:rowOff>8889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486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54611</xdr:rowOff>
    </xdr:from>
    <xdr:to>
      <xdr:col>69</xdr:col>
      <xdr:colOff>92075</xdr:colOff>
      <xdr:row>79</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99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80011</xdr:rowOff>
    </xdr:from>
    <xdr:to>
      <xdr:col>78</xdr:col>
      <xdr:colOff>120650</xdr:colOff>
      <xdr:row>80</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166388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53339</xdr:rowOff>
    </xdr:from>
    <xdr:to>
      <xdr:col>69</xdr:col>
      <xdr:colOff>142875</xdr:colOff>
      <xdr:row>79</xdr:row>
      <xdr:rowOff>154939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139716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141562</xdr:rowOff>
    </xdr:from>
    <xdr:to>
      <xdr:col>29</xdr:col>
      <xdr:colOff>127000</xdr:colOff>
      <xdr:row>13</xdr:row>
      <xdr:rowOff>10620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246587"/>
          <a:ext cx="647700" cy="4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139779</xdr:rowOff>
    </xdr:from>
    <xdr:to>
      <xdr:col>26</xdr:col>
      <xdr:colOff>50800</xdr:colOff>
      <xdr:row>12</xdr:row>
      <xdr:rowOff>141562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44804"/>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139779</xdr:rowOff>
    </xdr:from>
    <xdr:to>
      <xdr:col>22</xdr:col>
      <xdr:colOff>114300</xdr:colOff>
      <xdr:row>13</xdr:row>
      <xdr:rowOff>131923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44804"/>
          <a:ext cx="698500" cy="16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131923</xdr:rowOff>
    </xdr:from>
    <xdr:to>
      <xdr:col>18</xdr:col>
      <xdr:colOff>177800</xdr:colOff>
      <xdr:row>14</xdr:row>
      <xdr:rowOff>67442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08398"/>
          <a:ext cx="698500" cy="106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131270</xdr:rowOff>
    </xdr:from>
    <xdr:to>
      <xdr:col>29</xdr:col>
      <xdr:colOff>177800</xdr:colOff>
      <xdr:row>13</xdr:row>
      <xdr:rowOff>61420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147797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90762</xdr:rowOff>
    </xdr:from>
    <xdr:to>
      <xdr:col>26</xdr:col>
      <xdr:colOff>101600</xdr:colOff>
      <xdr:row>13</xdr:row>
      <xdr:rowOff>20912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9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31089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6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88979</xdr:rowOff>
    </xdr:from>
    <xdr:to>
      <xdr:col>22</xdr:col>
      <xdr:colOff>165100</xdr:colOff>
      <xdr:row>13</xdr:row>
      <xdr:rowOff>19129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94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29306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81123</xdr:rowOff>
    </xdr:from>
    <xdr:to>
      <xdr:col>19</xdr:col>
      <xdr:colOff>38100</xdr:colOff>
      <xdr:row>14</xdr:row>
      <xdr:rowOff>11273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5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21450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2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16642</xdr:rowOff>
    </xdr:from>
    <xdr:to>
      <xdr:col>15</xdr:col>
      <xdr:colOff>101600</xdr:colOff>
      <xdr:row>14</xdr:row>
      <xdr:rowOff>118242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64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128419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3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108222</xdr:rowOff>
    </xdr:from>
    <xdr:to>
      <xdr:col>29</xdr:col>
      <xdr:colOff>127000</xdr:colOff>
      <xdr:row>36</xdr:row>
      <xdr:rowOff>136667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61472"/>
          <a:ext cx="6477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121444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74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108222</xdr:rowOff>
    </xdr:from>
    <xdr:to>
      <xdr:col>26</xdr:col>
      <xdr:colOff>50800</xdr:colOff>
      <xdr:row>37</xdr:row>
      <xdr:rowOff>3328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61472"/>
          <a:ext cx="698500" cy="6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80823</xdr:rowOff>
    </xdr:from>
    <xdr:to>
      <xdr:col>22</xdr:col>
      <xdr:colOff>114300</xdr:colOff>
      <xdr:row>37</xdr:row>
      <xdr:rowOff>3328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4073"/>
          <a:ext cx="698500" cy="9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80823</xdr:rowOff>
    </xdr:from>
    <xdr:to>
      <xdr:col>18</xdr:col>
      <xdr:colOff>177800</xdr:colOff>
      <xdr:row>37</xdr:row>
      <xdr:rowOff>136193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4073"/>
          <a:ext cx="698500" cy="22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85867</xdr:rowOff>
    </xdr:from>
    <xdr:to>
      <xdr:col>29</xdr:col>
      <xdr:colOff>177800</xdr:colOff>
      <xdr:row>37</xdr:row>
      <xdr:rowOff>16017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273844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57422</xdr:rowOff>
    </xdr:from>
    <xdr:to>
      <xdr:col>26</xdr:col>
      <xdr:colOff>101600</xdr:colOff>
      <xdr:row>36</xdr:row>
      <xdr:rowOff>159022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1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169199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7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123978</xdr:rowOff>
    </xdr:from>
    <xdr:to>
      <xdr:col>22</xdr:col>
      <xdr:colOff>165100</xdr:colOff>
      <xdr:row>37</xdr:row>
      <xdr:rowOff>54128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77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38905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30023</xdr:rowOff>
    </xdr:from>
    <xdr:to>
      <xdr:col>19</xdr:col>
      <xdr:colOff>38100</xdr:colOff>
      <xdr:row>36</xdr:row>
      <xdr:rowOff>131623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3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5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85393</xdr:rowOff>
    </xdr:from>
    <xdr:to>
      <xdr:col>15</xdr:col>
      <xdr:colOff>101600</xdr:colOff>
      <xdr:row>37</xdr:row>
      <xdr:rowOff>186993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1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171770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83876</xdr:rowOff>
    </xdr:from>
    <xdr:to>
      <xdr:col>24</xdr:col>
      <xdr:colOff>63500</xdr:colOff>
      <xdr:row>34</xdr:row>
      <xdr:rowOff>103223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1726"/>
          <a:ext cx="838200" cy="19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103223</xdr:rowOff>
    </xdr:from>
    <xdr:to>
      <xdr:col>19</xdr:col>
      <xdr:colOff>177800</xdr:colOff>
      <xdr:row>34</xdr:row>
      <xdr:rowOff>164869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2523"/>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164869</xdr:rowOff>
    </xdr:from>
    <xdr:to>
      <xdr:col>15</xdr:col>
      <xdr:colOff>50800</xdr:colOff>
      <xdr:row>35</xdr:row>
      <xdr:rowOff>78930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4169"/>
          <a:ext cx="889000" cy="8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78930</xdr:rowOff>
    </xdr:from>
    <xdr:to>
      <xdr:col>10</xdr:col>
      <xdr:colOff>114300</xdr:colOff>
      <xdr:row>35</xdr:row>
      <xdr:rowOff>103734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79680"/>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33076</xdr:rowOff>
    </xdr:from>
    <xdr:to>
      <xdr:col>24</xdr:col>
      <xdr:colOff>114300</xdr:colOff>
      <xdr:row>33</xdr:row>
      <xdr:rowOff>134676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55953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52423</xdr:rowOff>
    </xdr:from>
    <xdr:to>
      <xdr:col>20</xdr:col>
      <xdr:colOff>38100</xdr:colOff>
      <xdr:row>34</xdr:row>
      <xdr:rowOff>154023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170550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5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114069</xdr:rowOff>
    </xdr:from>
    <xdr:to>
      <xdr:col>15</xdr:col>
      <xdr:colOff>101600</xdr:colOff>
      <xdr:row>35</xdr:row>
      <xdr:rowOff>44219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60746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28130</xdr:rowOff>
    </xdr:from>
    <xdr:to>
      <xdr:col>10</xdr:col>
      <xdr:colOff>165100</xdr:colOff>
      <xdr:row>35</xdr:row>
      <xdr:rowOff>129730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146257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0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52934</xdr:rowOff>
    </xdr:from>
    <xdr:to>
      <xdr:col>6</xdr:col>
      <xdr:colOff>38100</xdr:colOff>
      <xdr:row>35</xdr:row>
      <xdr:rowOff>154534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171061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30106</xdr:rowOff>
    </xdr:from>
    <xdr:to>
      <xdr:col>24</xdr:col>
      <xdr:colOff>63500</xdr:colOff>
      <xdr:row>57</xdr:row>
      <xdr:rowOff>30854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02756"/>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30106</xdr:rowOff>
    </xdr:from>
    <xdr:to>
      <xdr:col>19</xdr:col>
      <xdr:colOff>177800</xdr:colOff>
      <xdr:row>57</xdr:row>
      <xdr:rowOff>50935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02756"/>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50935</xdr:rowOff>
    </xdr:from>
    <xdr:to>
      <xdr:col>15</xdr:col>
      <xdr:colOff>50800</xdr:colOff>
      <xdr:row>57</xdr:row>
      <xdr:rowOff>97745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23585"/>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61254</xdr:rowOff>
    </xdr:from>
    <xdr:to>
      <xdr:col>10</xdr:col>
      <xdr:colOff>114300</xdr:colOff>
      <xdr:row>57</xdr:row>
      <xdr:rowOff>97745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833904"/>
          <a:ext cx="8890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151504</xdr:rowOff>
    </xdr:from>
    <xdr:to>
      <xdr:col>24</xdr:col>
      <xdr:colOff>114300</xdr:colOff>
      <xdr:row>57</xdr:row>
      <xdr:rowOff>81654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129931</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150756</xdr:rowOff>
    </xdr:from>
    <xdr:to>
      <xdr:col>20</xdr:col>
      <xdr:colOff>38100</xdr:colOff>
      <xdr:row>57</xdr:row>
      <xdr:rowOff>80906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72033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xdr:rowOff>
    </xdr:from>
    <xdr:to>
      <xdr:col>15</xdr:col>
      <xdr:colOff>101600</xdr:colOff>
      <xdr:row>57</xdr:row>
      <xdr:rowOff>101735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92862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86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46945</xdr:rowOff>
    </xdr:from>
    <xdr:to>
      <xdr:col>10</xdr:col>
      <xdr:colOff>165100</xdr:colOff>
      <xdr:row>57</xdr:row>
      <xdr:rowOff>148545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139672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91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10454</xdr:rowOff>
    </xdr:from>
    <xdr:to>
      <xdr:col>6</xdr:col>
      <xdr:colOff>38100</xdr:colOff>
      <xdr:row>57</xdr:row>
      <xdr:rowOff>112054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103181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7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56283</xdr:rowOff>
    </xdr:from>
    <xdr:to>
      <xdr:col>24</xdr:col>
      <xdr:colOff>63500</xdr:colOff>
      <xdr:row>78</xdr:row>
      <xdr:rowOff>79989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29383"/>
          <a:ext cx="8382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26657</xdr:rowOff>
    </xdr:from>
    <xdr:to>
      <xdr:col>19</xdr:col>
      <xdr:colOff>177800</xdr:colOff>
      <xdr:row>78</xdr:row>
      <xdr:rowOff>56283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99757"/>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26657</xdr:rowOff>
    </xdr:from>
    <xdr:to>
      <xdr:col>15</xdr:col>
      <xdr:colOff>50800</xdr:colOff>
      <xdr:row>78</xdr:row>
      <xdr:rowOff>85111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399757"/>
          <a:ext cx="889000" cy="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65839</xdr:rowOff>
    </xdr:from>
    <xdr:to>
      <xdr:col>10</xdr:col>
      <xdr:colOff>114300</xdr:colOff>
      <xdr:row>78</xdr:row>
      <xdr:rowOff>85111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8939"/>
          <a:ext cx="889000" cy="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29189</xdr:rowOff>
    </xdr:from>
    <xdr:to>
      <xdr:col>24</xdr:col>
      <xdr:colOff>114300</xdr:colOff>
      <xdr:row>78</xdr:row>
      <xdr:rowOff>130789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115566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1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5483</xdr:rowOff>
    </xdr:from>
    <xdr:to>
      <xdr:col>20</xdr:col>
      <xdr:colOff>38100</xdr:colOff>
      <xdr:row>78</xdr:row>
      <xdr:rowOff>107083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98210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147307</xdr:rowOff>
    </xdr:from>
    <xdr:to>
      <xdr:col>15</xdr:col>
      <xdr:colOff>101600</xdr:colOff>
      <xdr:row>78</xdr:row>
      <xdr:rowOff>77457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4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68584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4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34311</xdr:rowOff>
    </xdr:from>
    <xdr:to>
      <xdr:col>10</xdr:col>
      <xdr:colOff>165100</xdr:colOff>
      <xdr:row>78</xdr:row>
      <xdr:rowOff>135911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15039</xdr:rowOff>
    </xdr:from>
    <xdr:to>
      <xdr:col>6</xdr:col>
      <xdr:colOff>38100</xdr:colOff>
      <xdr:row>78</xdr:row>
      <xdr:rowOff>116639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107766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8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108141</xdr:rowOff>
    </xdr:from>
    <xdr:to>
      <xdr:col>24</xdr:col>
      <xdr:colOff>63500</xdr:colOff>
      <xdr:row>97</xdr:row>
      <xdr:rowOff>124104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38791"/>
          <a:ext cx="8382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124104</xdr:rowOff>
    </xdr:from>
    <xdr:to>
      <xdr:col>19</xdr:col>
      <xdr:colOff>177800</xdr:colOff>
      <xdr:row>98</xdr:row>
      <xdr:rowOff>11722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54754"/>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11722</xdr:rowOff>
    </xdr:from>
    <xdr:to>
      <xdr:col>15</xdr:col>
      <xdr:colOff>50800</xdr:colOff>
      <xdr:row>98</xdr:row>
      <xdr:rowOff>67297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13822"/>
          <a:ext cx="889000" cy="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18872</xdr:rowOff>
    </xdr:from>
    <xdr:to>
      <xdr:col>10</xdr:col>
      <xdr:colOff>114300</xdr:colOff>
      <xdr:row>98</xdr:row>
      <xdr:rowOff>67297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20972"/>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57341</xdr:rowOff>
    </xdr:from>
    <xdr:to>
      <xdr:col>24</xdr:col>
      <xdr:colOff>114300</xdr:colOff>
      <xdr:row>97</xdr:row>
      <xdr:rowOff>158941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35768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73304</xdr:rowOff>
    </xdr:from>
    <xdr:to>
      <xdr:col>20</xdr:col>
      <xdr:colOff>38100</xdr:colOff>
      <xdr:row>98</xdr:row>
      <xdr:rowOff>3454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166031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132372</xdr:rowOff>
    </xdr:from>
    <xdr:to>
      <xdr:col>15</xdr:col>
      <xdr:colOff>101600</xdr:colOff>
      <xdr:row>98</xdr:row>
      <xdr:rowOff>62522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53649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16497</xdr:rowOff>
    </xdr:from>
    <xdr:to>
      <xdr:col>10</xdr:col>
      <xdr:colOff>165100</xdr:colOff>
      <xdr:row>98</xdr:row>
      <xdr:rowOff>118097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109224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139522</xdr:rowOff>
    </xdr:from>
    <xdr:to>
      <xdr:col>6</xdr:col>
      <xdr:colOff>38100</xdr:colOff>
      <xdr:row>98</xdr:row>
      <xdr:rowOff>69672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60799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137350</xdr:rowOff>
    </xdr:from>
    <xdr:to>
      <xdr:col>55</xdr:col>
      <xdr:colOff>0</xdr:colOff>
      <xdr:row>36</xdr:row>
      <xdr:rowOff>7176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623750"/>
          <a:ext cx="838200" cy="5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7176</xdr:rowOff>
    </xdr:from>
    <xdr:to>
      <xdr:col>50</xdr:col>
      <xdr:colOff>114300</xdr:colOff>
      <xdr:row>37</xdr:row>
      <xdr:rowOff>6742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79376"/>
          <a:ext cx="889000" cy="17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6742</xdr:rowOff>
    </xdr:from>
    <xdr:to>
      <xdr:col>45</xdr:col>
      <xdr:colOff>177800</xdr:colOff>
      <xdr:row>37</xdr:row>
      <xdr:rowOff>41558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50392"/>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41558</xdr:rowOff>
    </xdr:from>
    <xdr:to>
      <xdr:col>41</xdr:col>
      <xdr:colOff>50800</xdr:colOff>
      <xdr:row>37</xdr:row>
      <xdr:rowOff>99174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85208"/>
          <a:ext cx="889000" cy="5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86550</xdr:rowOff>
    </xdr:from>
    <xdr:to>
      <xdr:col>55</xdr:col>
      <xdr:colOff>50800</xdr:colOff>
      <xdr:row>33</xdr:row>
      <xdr:rowOff>16700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109427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42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127826</xdr:rowOff>
    </xdr:from>
    <xdr:to>
      <xdr:col>50</xdr:col>
      <xdr:colOff>165100</xdr:colOff>
      <xdr:row>36</xdr:row>
      <xdr:rowOff>57976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74503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9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127392</xdr:rowOff>
    </xdr:from>
    <xdr:to>
      <xdr:col>46</xdr:col>
      <xdr:colOff>38100</xdr:colOff>
      <xdr:row>37</xdr:row>
      <xdr:rowOff>57542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74069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7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162208</xdr:rowOff>
    </xdr:from>
    <xdr:to>
      <xdr:col>41</xdr:col>
      <xdr:colOff>101600</xdr:colOff>
      <xdr:row>37</xdr:row>
      <xdr:rowOff>92358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108885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48374</xdr:rowOff>
    </xdr:from>
    <xdr:to>
      <xdr:col>36</xdr:col>
      <xdr:colOff>165100</xdr:colOff>
      <xdr:row>37</xdr:row>
      <xdr:rowOff>149974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166501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6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40303</xdr:rowOff>
    </xdr:from>
    <xdr:to>
      <xdr:col>55</xdr:col>
      <xdr:colOff>0</xdr:colOff>
      <xdr:row>58</xdr:row>
      <xdr:rowOff>101762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84403"/>
          <a:ext cx="838200" cy="6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101762</xdr:rowOff>
    </xdr:from>
    <xdr:to>
      <xdr:col>50</xdr:col>
      <xdr:colOff>114300</xdr:colOff>
      <xdr:row>58</xdr:row>
      <xdr:rowOff>112675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45862"/>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112675</xdr:rowOff>
    </xdr:from>
    <xdr:to>
      <xdr:col>45</xdr:col>
      <xdr:colOff>177800</xdr:colOff>
      <xdr:row>58</xdr:row>
      <xdr:rowOff>139824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56775"/>
          <a:ext cx="889000" cy="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139824</xdr:rowOff>
    </xdr:from>
    <xdr:to>
      <xdr:col>41</xdr:col>
      <xdr:colOff>50800</xdr:colOff>
      <xdr:row>59</xdr:row>
      <xdr:rowOff>14424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083924"/>
          <a:ext cx="889000" cy="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160953</xdr:rowOff>
    </xdr:from>
    <xdr:to>
      <xdr:col>55</xdr:col>
      <xdr:colOff>50800</xdr:colOff>
      <xdr:row>58</xdr:row>
      <xdr:rowOff>91103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50962</xdr:rowOff>
    </xdr:from>
    <xdr:to>
      <xdr:col>50</xdr:col>
      <xdr:colOff>165100</xdr:colOff>
      <xdr:row>58</xdr:row>
      <xdr:rowOff>152562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143689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1008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61875</xdr:rowOff>
    </xdr:from>
    <xdr:to>
      <xdr:col>46</xdr:col>
      <xdr:colOff>38100</xdr:colOff>
      <xdr:row>58</xdr:row>
      <xdr:rowOff>163475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154602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89024</xdr:rowOff>
    </xdr:from>
    <xdr:to>
      <xdr:col>41</xdr:col>
      <xdr:colOff>101600</xdr:colOff>
      <xdr:row>59</xdr:row>
      <xdr:rowOff>19174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3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10301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135074</xdr:rowOff>
    </xdr:from>
    <xdr:to>
      <xdr:col>36</xdr:col>
      <xdr:colOff>165100</xdr:colOff>
      <xdr:row>59</xdr:row>
      <xdr:rowOff>65224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56351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77088</xdr:rowOff>
    </xdr:from>
    <xdr:to>
      <xdr:col>41</xdr:col>
      <xdr:colOff>50800</xdr:colOff>
      <xdr:row>79</xdr:row>
      <xdr:rowOff>98879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21638"/>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26288</xdr:rowOff>
    </xdr:from>
    <xdr:to>
      <xdr:col>36</xdr:col>
      <xdr:colOff>165100</xdr:colOff>
      <xdr:row>79</xdr:row>
      <xdr:rowOff>127888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119015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81927</xdr:rowOff>
    </xdr:from>
    <xdr:to>
      <xdr:col>55</xdr:col>
      <xdr:colOff>0</xdr:colOff>
      <xdr:row>94</xdr:row>
      <xdr:rowOff>133756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026777"/>
          <a:ext cx="838200" cy="2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133756</xdr:rowOff>
    </xdr:from>
    <xdr:to>
      <xdr:col>50</xdr:col>
      <xdr:colOff>114300</xdr:colOff>
      <xdr:row>95</xdr:row>
      <xdr:rowOff>1637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250056"/>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1637</xdr:rowOff>
    </xdr:from>
    <xdr:to>
      <xdr:col>45</xdr:col>
      <xdr:colOff>177800</xdr:colOff>
      <xdr:row>95</xdr:row>
      <xdr:rowOff>100203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289387"/>
          <a:ext cx="889000" cy="9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100203</xdr:rowOff>
    </xdr:from>
    <xdr:to>
      <xdr:col>41</xdr:col>
      <xdr:colOff>50800</xdr:colOff>
      <xdr:row>97</xdr:row>
      <xdr:rowOff>26874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87953"/>
          <a:ext cx="889000" cy="2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31127</xdr:rowOff>
    </xdr:from>
    <xdr:to>
      <xdr:col>55</xdr:col>
      <xdr:colOff>50800</xdr:colOff>
      <xdr:row>93</xdr:row>
      <xdr:rowOff>132727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9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54004</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82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82956</xdr:rowOff>
    </xdr:from>
    <xdr:to>
      <xdr:col>50</xdr:col>
      <xdr:colOff>165100</xdr:colOff>
      <xdr:row>95</xdr:row>
      <xdr:rowOff>13106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29633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97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122287</xdr:rowOff>
    </xdr:from>
    <xdr:to>
      <xdr:col>46</xdr:col>
      <xdr:colOff>38100</xdr:colOff>
      <xdr:row>95</xdr:row>
      <xdr:rowOff>52437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68964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1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49403</xdr:rowOff>
    </xdr:from>
    <xdr:to>
      <xdr:col>41</xdr:col>
      <xdr:colOff>101600</xdr:colOff>
      <xdr:row>95</xdr:row>
      <xdr:rowOff>151003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3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167530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1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147524</xdr:rowOff>
    </xdr:from>
    <xdr:to>
      <xdr:col>36</xdr:col>
      <xdr:colOff>165100</xdr:colOff>
      <xdr:row>97</xdr:row>
      <xdr:rowOff>77674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68801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5426</xdr:rowOff>
    </xdr:from>
    <xdr:to>
      <xdr:col>85</xdr:col>
      <xdr:colOff>127000</xdr:colOff>
      <xdr:row>38</xdr:row>
      <xdr:rowOff>11312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0526"/>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69611</xdr:rowOff>
    </xdr:from>
    <xdr:to>
      <xdr:col>81</xdr:col>
      <xdr:colOff>50800</xdr:colOff>
      <xdr:row>38</xdr:row>
      <xdr:rowOff>5426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413261"/>
          <a:ext cx="889000" cy="1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69611</xdr:rowOff>
    </xdr:from>
    <xdr:to>
      <xdr:col>76</xdr:col>
      <xdr:colOff>114300</xdr:colOff>
      <xdr:row>37</xdr:row>
      <xdr:rowOff>153325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13261"/>
          <a:ext cx="889000" cy="8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153325</xdr:rowOff>
    </xdr:from>
    <xdr:to>
      <xdr:col>71</xdr:col>
      <xdr:colOff>177800</xdr:colOff>
      <xdr:row>38</xdr:row>
      <xdr:rowOff>18707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496975"/>
          <a:ext cx="889000" cy="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131962</xdr:rowOff>
    </xdr:from>
    <xdr:to>
      <xdr:col>85</xdr:col>
      <xdr:colOff>177800</xdr:colOff>
      <xdr:row>38</xdr:row>
      <xdr:rowOff>62112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49261</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126076</xdr:rowOff>
    </xdr:from>
    <xdr:to>
      <xdr:col>81</xdr:col>
      <xdr:colOff>101600</xdr:colOff>
      <xdr:row>38</xdr:row>
      <xdr:rowOff>56226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47353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56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18811</xdr:rowOff>
    </xdr:from>
    <xdr:to>
      <xdr:col>76</xdr:col>
      <xdr:colOff>165100</xdr:colOff>
      <xdr:row>37</xdr:row>
      <xdr:rowOff>120411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136938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102525</xdr:rowOff>
    </xdr:from>
    <xdr:to>
      <xdr:col>72</xdr:col>
      <xdr:colOff>38100</xdr:colOff>
      <xdr:row>38</xdr:row>
      <xdr:rowOff>32675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23802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3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139358</xdr:rowOff>
    </xdr:from>
    <xdr:to>
      <xdr:col>67</xdr:col>
      <xdr:colOff>101600</xdr:colOff>
      <xdr:row>38</xdr:row>
      <xdr:rowOff>69507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30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60634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59415</xdr:rowOff>
    </xdr:from>
    <xdr:to>
      <xdr:col>85</xdr:col>
      <xdr:colOff>127000</xdr:colOff>
      <xdr:row>76</xdr:row>
      <xdr:rowOff>79550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89615"/>
          <a:ext cx="8382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79550</xdr:rowOff>
    </xdr:from>
    <xdr:to>
      <xdr:col>81</xdr:col>
      <xdr:colOff>50800</xdr:colOff>
      <xdr:row>76</xdr:row>
      <xdr:rowOff>107189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09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107189</xdr:rowOff>
    </xdr:from>
    <xdr:to>
      <xdr:col>76</xdr:col>
      <xdr:colOff>114300</xdr:colOff>
      <xdr:row>76</xdr:row>
      <xdr:rowOff>132787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137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132787</xdr:rowOff>
    </xdr:from>
    <xdr:to>
      <xdr:col>71</xdr:col>
      <xdr:colOff>177800</xdr:colOff>
      <xdr:row>76</xdr:row>
      <xdr:rowOff>171430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162987"/>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8615</xdr:rowOff>
    </xdr:from>
    <xdr:to>
      <xdr:col>85</xdr:col>
      <xdr:colOff>177800</xdr:colOff>
      <xdr:row>76</xdr:row>
      <xdr:rowOff>110215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0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31493</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8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28750</xdr:rowOff>
    </xdr:from>
    <xdr:to>
      <xdr:col>81</xdr:col>
      <xdr:colOff>101600</xdr:colOff>
      <xdr:row>76</xdr:row>
      <xdr:rowOff>130350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05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146878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56389</xdr:rowOff>
    </xdr:from>
    <xdr:to>
      <xdr:col>76</xdr:col>
      <xdr:colOff>165100</xdr:colOff>
      <xdr:row>76</xdr:row>
      <xdr:rowOff>157989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0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86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81987</xdr:rowOff>
    </xdr:from>
    <xdr:to>
      <xdr:col>72</xdr:col>
      <xdr:colOff>38100</xdr:colOff>
      <xdr:row>77</xdr:row>
      <xdr:rowOff>12137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28664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120630</xdr:rowOff>
    </xdr:from>
    <xdr:to>
      <xdr:col>67</xdr:col>
      <xdr:colOff>101600</xdr:colOff>
      <xdr:row>77</xdr:row>
      <xdr:rowOff>50780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41907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133579</xdr:rowOff>
    </xdr:from>
    <xdr:to>
      <xdr:col>85</xdr:col>
      <xdr:colOff>127000</xdr:colOff>
      <xdr:row>98</xdr:row>
      <xdr:rowOff>160823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35679"/>
          <a:ext cx="838200" cy="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133579</xdr:rowOff>
    </xdr:from>
    <xdr:to>
      <xdr:col>81</xdr:col>
      <xdr:colOff>50800</xdr:colOff>
      <xdr:row>98</xdr:row>
      <xdr:rowOff>147238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35679"/>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147238</xdr:rowOff>
    </xdr:from>
    <xdr:to>
      <xdr:col>76</xdr:col>
      <xdr:colOff>114300</xdr:colOff>
      <xdr:row>98</xdr:row>
      <xdr:rowOff>147754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49338"/>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147754</xdr:rowOff>
    </xdr:from>
    <xdr:to>
      <xdr:col>71</xdr:col>
      <xdr:colOff>177800</xdr:colOff>
      <xdr:row>98</xdr:row>
      <xdr:rowOff>161968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49854"/>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110023</xdr:rowOff>
    </xdr:from>
    <xdr:to>
      <xdr:col>85</xdr:col>
      <xdr:colOff>177800</xdr:colOff>
      <xdr:row>99</xdr:row>
      <xdr:rowOff>40173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29279</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82779</xdr:rowOff>
    </xdr:from>
    <xdr:to>
      <xdr:col>81</xdr:col>
      <xdr:colOff>101600</xdr:colOff>
      <xdr:row>99</xdr:row>
      <xdr:rowOff>12929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4056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96438</xdr:rowOff>
    </xdr:from>
    <xdr:to>
      <xdr:col>76</xdr:col>
      <xdr:colOff>165100</xdr:colOff>
      <xdr:row>99</xdr:row>
      <xdr:rowOff>26588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17715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96954</xdr:rowOff>
    </xdr:from>
    <xdr:to>
      <xdr:col>72</xdr:col>
      <xdr:colOff>38100</xdr:colOff>
      <xdr:row>99</xdr:row>
      <xdr:rowOff>27104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18231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111168</xdr:rowOff>
    </xdr:from>
    <xdr:to>
      <xdr:col>67</xdr:col>
      <xdr:colOff>101600</xdr:colOff>
      <xdr:row>99</xdr:row>
      <xdr:rowOff>41318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32445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25915</xdr:rowOff>
    </xdr:from>
    <xdr:to>
      <xdr:col>116</xdr:col>
      <xdr:colOff>63500</xdr:colOff>
      <xdr:row>59</xdr:row>
      <xdr:rowOff>27572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41465"/>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14370</xdr:rowOff>
    </xdr:from>
    <xdr:to>
      <xdr:col>111</xdr:col>
      <xdr:colOff>177800</xdr:colOff>
      <xdr:row>59</xdr:row>
      <xdr:rowOff>27572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29920"/>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14370</xdr:rowOff>
    </xdr:from>
    <xdr:to>
      <xdr:col>107</xdr:col>
      <xdr:colOff>50800</xdr:colOff>
      <xdr:row>59</xdr:row>
      <xdr:rowOff>17952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29920"/>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159683</xdr:rowOff>
    </xdr:from>
    <xdr:to>
      <xdr:col>102</xdr:col>
      <xdr:colOff>114300</xdr:colOff>
      <xdr:row>59</xdr:row>
      <xdr:rowOff>17952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0378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146565</xdr:rowOff>
    </xdr:from>
    <xdr:to>
      <xdr:col>116</xdr:col>
      <xdr:colOff>114300</xdr:colOff>
      <xdr:row>59</xdr:row>
      <xdr:rowOff>76715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76586</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148222</xdr:rowOff>
    </xdr:from>
    <xdr:to>
      <xdr:col>112</xdr:col>
      <xdr:colOff>38100</xdr:colOff>
      <xdr:row>59</xdr:row>
      <xdr:rowOff>78372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69499</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85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135020</xdr:rowOff>
    </xdr:from>
    <xdr:to>
      <xdr:col>107</xdr:col>
      <xdr:colOff>101600</xdr:colOff>
      <xdr:row>59</xdr:row>
      <xdr:rowOff>65170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56297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138602</xdr:rowOff>
    </xdr:from>
    <xdr:to>
      <xdr:col>102</xdr:col>
      <xdr:colOff>165100</xdr:colOff>
      <xdr:row>59</xdr:row>
      <xdr:rowOff>68752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59879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108883</xdr:rowOff>
    </xdr:from>
    <xdr:to>
      <xdr:col>98</xdr:col>
      <xdr:colOff>38100</xdr:colOff>
      <xdr:row>59</xdr:row>
      <xdr:rowOff>39033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55560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164813</xdr:rowOff>
    </xdr:from>
    <xdr:to>
      <xdr:col>116</xdr:col>
      <xdr:colOff>63500</xdr:colOff>
      <xdr:row>74</xdr:row>
      <xdr:rowOff>75660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80663"/>
          <a:ext cx="838200" cy="8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38202</xdr:rowOff>
    </xdr:from>
    <xdr:to>
      <xdr:col>111</xdr:col>
      <xdr:colOff>177800</xdr:colOff>
      <xdr:row>74</xdr:row>
      <xdr:rowOff>75660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725502"/>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38202</xdr:rowOff>
    </xdr:from>
    <xdr:to>
      <xdr:col>107</xdr:col>
      <xdr:colOff>50800</xdr:colOff>
      <xdr:row>74</xdr:row>
      <xdr:rowOff>102520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25502"/>
          <a:ext cx="889000" cy="6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88330</xdr:rowOff>
    </xdr:from>
    <xdr:to>
      <xdr:col>102</xdr:col>
      <xdr:colOff>114300</xdr:colOff>
      <xdr:row>74</xdr:row>
      <xdr:rowOff>102520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775630"/>
          <a:ext cx="889000" cy="1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114013</xdr:rowOff>
    </xdr:from>
    <xdr:to>
      <xdr:col>116</xdr:col>
      <xdr:colOff>114300</xdr:colOff>
      <xdr:row>74</xdr:row>
      <xdr:rowOff>44163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136890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24860</xdr:rowOff>
    </xdr:from>
    <xdr:to>
      <xdr:col>112</xdr:col>
      <xdr:colOff>38100</xdr:colOff>
      <xdr:row>74</xdr:row>
      <xdr:rowOff>126460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142987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158852</xdr:rowOff>
    </xdr:from>
    <xdr:to>
      <xdr:col>107</xdr:col>
      <xdr:colOff>101600</xdr:colOff>
      <xdr:row>74</xdr:row>
      <xdr:rowOff>89002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105529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4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51720</xdr:rowOff>
    </xdr:from>
    <xdr:to>
      <xdr:col>102</xdr:col>
      <xdr:colOff>165100</xdr:colOff>
      <xdr:row>74</xdr:row>
      <xdr:rowOff>153320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169847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5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37530</xdr:rowOff>
    </xdr:from>
    <xdr:to>
      <xdr:col>98</xdr:col>
      <xdr:colOff>38100</xdr:colOff>
      <xdr:row>74</xdr:row>
      <xdr:rowOff>139130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155657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0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1,055,131</a:t>
          </a:r>
          <a:r>
            <a:rPr kumimoji="1" lang="ja-JP" altLang="en-US" sz="1300">
              <a:latin typeface="ＭＳ Ｐゴシック" panose="020B0600070205080204" pitchFamily="50" charset="-128"/>
              <a:ea typeface="ＭＳ Ｐゴシック" panose="020B0600070205080204" pitchFamily="50" charset="-128"/>
            </a:rPr>
            <a:t>円となっている。住民一人当たりの主な構成項目は次のとおりである。補助費等</a:t>
          </a:r>
          <a:r>
            <a:rPr kumimoji="1" lang="en-US" altLang="ja-JP" sz="1300">
              <a:latin typeface="ＭＳ Ｐゴシック" panose="020B0600070205080204" pitchFamily="50" charset="-128"/>
              <a:ea typeface="ＭＳ Ｐゴシック" panose="020B0600070205080204" pitchFamily="50" charset="-128"/>
            </a:rPr>
            <a:t>325,514</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179,826</a:t>
          </a:r>
          <a:r>
            <a:rPr kumimoji="1" lang="ja-JP" altLang="en-US" sz="1300">
              <a:latin typeface="ＭＳ Ｐゴシック" panose="020B0600070205080204" pitchFamily="50" charset="-128"/>
              <a:ea typeface="ＭＳ Ｐゴシック" panose="020B0600070205080204" pitchFamily="50" charset="-128"/>
            </a:rPr>
            <a:t>円、普通建設事業</a:t>
          </a:r>
          <a:r>
            <a:rPr kumimoji="1" lang="en-US" altLang="ja-JP" sz="1300">
              <a:latin typeface="ＭＳ Ｐゴシック" panose="020B0600070205080204" pitchFamily="50" charset="-128"/>
              <a:ea typeface="ＭＳ Ｐゴシック" panose="020B0600070205080204" pitchFamily="50" charset="-128"/>
            </a:rPr>
            <a:t>140,873</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129,824</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98,962</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補助費等は南和広域医療企業団・奈良県広域消防組合・吉野広域行政組合への負担金などが含まれる。特に戸籍・老人福祉・衛生・消防に関する負担金が一人当たりの補助費等を大きく押し上げる原因となっている。また、今後も高齢化の進展などによる社会保障経費の増加が見込まれるため、類似団体平均に比べ高い水準で推移すると予想される。今年度は特別定額給付金事業により前年度に比べ大幅増となっている。</a:t>
          </a:r>
        </a:p>
        <a:p>
          <a:r>
            <a:rPr kumimoji="1" lang="ja-JP" altLang="en-US" sz="1300">
              <a:latin typeface="ＭＳ Ｐゴシック" panose="020B0600070205080204" pitchFamily="50" charset="-128"/>
              <a:ea typeface="ＭＳ Ｐゴシック" panose="020B0600070205080204" pitchFamily="50" charset="-128"/>
            </a:rPr>
            <a:t>人件費は、会計年度任用職員の人件費が皆増となっているため、昨年度に比べて</a:t>
          </a:r>
          <a:r>
            <a:rPr kumimoji="1" lang="en-US" altLang="ja-JP" sz="1300">
              <a:latin typeface="ＭＳ Ｐゴシック" panose="020B0600070205080204" pitchFamily="50" charset="-128"/>
              <a:ea typeface="ＭＳ Ｐゴシック" panose="020B0600070205080204" pitchFamily="50" charset="-128"/>
            </a:rPr>
            <a:t>25,039</a:t>
          </a:r>
          <a:r>
            <a:rPr kumimoji="1" lang="ja-JP" altLang="en-US" sz="1300">
              <a:latin typeface="ＭＳ Ｐゴシック" panose="020B0600070205080204" pitchFamily="50" charset="-128"/>
              <a:ea typeface="ＭＳ Ｐゴシック" panose="020B0600070205080204" pitchFamily="50" charset="-128"/>
            </a:rPr>
            <a:t>円の増加となった。人件費全体の方向性としては新規採用の抑制による職員数の減など行政改革への取組を通じて人件費の削減に努める。</a:t>
          </a:r>
        </a:p>
        <a:p>
          <a:r>
            <a:rPr kumimoji="1" lang="ja-JP" altLang="en-US" sz="1300">
              <a:latin typeface="ＭＳ Ｐゴシック" panose="020B0600070205080204" pitchFamily="50" charset="-128"/>
              <a:ea typeface="ＭＳ Ｐゴシック" panose="020B0600070205080204" pitchFamily="50" charset="-128"/>
            </a:rPr>
            <a:t>普通建設事業は小中一貫教育推進事業により新校舎を建設したため、前年度に比べ</a:t>
          </a:r>
          <a:r>
            <a:rPr kumimoji="1" lang="en-US" altLang="ja-JP" sz="1300">
              <a:latin typeface="ＭＳ Ｐゴシック" panose="020B0600070205080204" pitchFamily="50" charset="-128"/>
              <a:ea typeface="ＭＳ Ｐゴシック" panose="020B0600070205080204" pitchFamily="50" charset="-128"/>
            </a:rPr>
            <a:t>37,639</a:t>
          </a:r>
          <a:r>
            <a:rPr kumimoji="1" lang="ja-JP" altLang="en-US" sz="1300">
              <a:latin typeface="ＭＳ Ｐゴシック" panose="020B0600070205080204" pitchFamily="50" charset="-128"/>
              <a:ea typeface="ＭＳ Ｐゴシック" panose="020B0600070205080204" pitchFamily="50" charset="-128"/>
            </a:rPr>
            <a:t>円の増加となり全体的に増加傾向にある。</a:t>
          </a:r>
        </a:p>
        <a:p>
          <a:r>
            <a:rPr kumimoji="1" lang="ja-JP" altLang="en-US" sz="1300">
              <a:latin typeface="ＭＳ Ｐゴシック" panose="020B0600070205080204" pitchFamily="50" charset="-128"/>
              <a:ea typeface="ＭＳ Ｐゴシック" panose="020B0600070205080204" pitchFamily="50" charset="-128"/>
            </a:rPr>
            <a:t>物件費は、前年度に比べ減少し、類似団体平均も下回っている。事務事業評価制度・施策評価制度を通じ経常的な物件費の抑制に向け取組強化を行う。</a:t>
          </a:r>
        </a:p>
        <a:p>
          <a:r>
            <a:rPr kumimoji="1" lang="ja-JP" altLang="en-US" sz="1300">
              <a:latin typeface="ＭＳ Ｐゴシック" panose="020B0600070205080204" pitchFamily="50" charset="-128"/>
              <a:ea typeface="ＭＳ Ｐゴシック" panose="020B0600070205080204" pitchFamily="50" charset="-128"/>
            </a:rPr>
            <a:t>繰出金は毎年横ばいの状況が続いている。前年度に比べ</a:t>
          </a:r>
          <a:r>
            <a:rPr kumimoji="1" lang="en-US" altLang="ja-JP" sz="1300">
              <a:latin typeface="ＭＳ Ｐゴシック" panose="020B0600070205080204" pitchFamily="50" charset="-128"/>
              <a:ea typeface="ＭＳ Ｐゴシック" panose="020B0600070205080204" pitchFamily="50" charset="-128"/>
            </a:rPr>
            <a:t>5,040</a:t>
          </a:r>
          <a:r>
            <a:rPr kumimoji="1" lang="ja-JP" altLang="en-US" sz="1300">
              <a:latin typeface="ＭＳ Ｐゴシック" panose="020B0600070205080204" pitchFamily="50" charset="-128"/>
              <a:ea typeface="ＭＳ Ｐゴシック" panose="020B0600070205080204" pitchFamily="50" charset="-128"/>
            </a:rPr>
            <a:t>円増加となっているが、介護保険特別会計や後期高齢者医療保険特別会計などに例年多額の繰出しを行っており、今後もその傾向は続くと見込まれる。今後、各事業の経費の削減や事業の見直しなどを行い、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奈良県吉野町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6,639
6,570
95.65
7,352,764
7,005,014
311,871
3,470,949
6,065,016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66358</xdr:rowOff>
    </xdr:from>
    <xdr:to>
      <xdr:col>24</xdr:col>
      <xdr:colOff>63500</xdr:colOff>
      <xdr:row>35</xdr:row>
      <xdr:rowOff>86932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565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25400</xdr:rowOff>
    </xdr:from>
    <xdr:to>
      <xdr:col>19</xdr:col>
      <xdr:colOff>177800</xdr:colOff>
      <xdr:row>34</xdr:row>
      <xdr:rowOff>66358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470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91503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4700"/>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40449</xdr:rowOff>
    </xdr:from>
    <xdr:to>
      <xdr:col>10</xdr:col>
      <xdr:colOff>114300</xdr:colOff>
      <xdr:row>34</xdr:row>
      <xdr:rowOff>91503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69749"/>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36132</xdr:rowOff>
    </xdr:from>
    <xdr:to>
      <xdr:col>24</xdr:col>
      <xdr:colOff>114300</xdr:colOff>
      <xdr:row>35</xdr:row>
      <xdr:rowOff>137732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59009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15558</xdr:rowOff>
    </xdr:from>
    <xdr:to>
      <xdr:col>20</xdr:col>
      <xdr:colOff>38100</xdr:colOff>
      <xdr:row>34</xdr:row>
      <xdr:rowOff>117158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133685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92727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40703</xdr:rowOff>
    </xdr:from>
    <xdr:to>
      <xdr:col>10</xdr:col>
      <xdr:colOff>165100</xdr:colOff>
      <xdr:row>34</xdr:row>
      <xdr:rowOff>142303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158830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161099</xdr:rowOff>
    </xdr:from>
    <xdr:to>
      <xdr:col>6</xdr:col>
      <xdr:colOff>38100</xdr:colOff>
      <xdr:row>34</xdr:row>
      <xdr:rowOff>91249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107776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18258</xdr:rowOff>
    </xdr:from>
    <xdr:to>
      <xdr:col>24</xdr:col>
      <xdr:colOff>63500</xdr:colOff>
      <xdr:row>57</xdr:row>
      <xdr:rowOff>170107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90908"/>
          <a:ext cx="838200" cy="1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170107</xdr:rowOff>
    </xdr:from>
    <xdr:to>
      <xdr:col>19</xdr:col>
      <xdr:colOff>177800</xdr:colOff>
      <xdr:row>57</xdr:row>
      <xdr:rowOff>170285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2757"/>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170285</xdr:rowOff>
    </xdr:from>
    <xdr:to>
      <xdr:col>15</xdr:col>
      <xdr:colOff>50800</xdr:colOff>
      <xdr:row>58</xdr:row>
      <xdr:rowOff>746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2935"/>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xdr:rowOff>
    </xdr:from>
    <xdr:to>
      <xdr:col>10</xdr:col>
      <xdr:colOff>114300</xdr:colOff>
      <xdr:row>58</xdr:row>
      <xdr:rowOff>37864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4846"/>
          <a:ext cx="889000" cy="3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138908</xdr:rowOff>
    </xdr:from>
    <xdr:to>
      <xdr:col>24</xdr:col>
      <xdr:colOff>114300</xdr:colOff>
      <xdr:row>57</xdr:row>
      <xdr:rowOff>69058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119307</xdr:rowOff>
    </xdr:from>
    <xdr:to>
      <xdr:col>20</xdr:col>
      <xdr:colOff>38100</xdr:colOff>
      <xdr:row>58</xdr:row>
      <xdr:rowOff>49457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40584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119485</xdr:rowOff>
    </xdr:from>
    <xdr:to>
      <xdr:col>15</xdr:col>
      <xdr:colOff>101600</xdr:colOff>
      <xdr:row>58</xdr:row>
      <xdr:rowOff>49635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121396</xdr:rowOff>
    </xdr:from>
    <xdr:to>
      <xdr:col>10</xdr:col>
      <xdr:colOff>165100</xdr:colOff>
      <xdr:row>58</xdr:row>
      <xdr:rowOff>51546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42673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158514</xdr:rowOff>
    </xdr:from>
    <xdr:to>
      <xdr:col>6</xdr:col>
      <xdr:colOff>38100</xdr:colOff>
      <xdr:row>58</xdr:row>
      <xdr:rowOff>88664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79791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9375</xdr:rowOff>
    </xdr:from>
    <xdr:to>
      <xdr:col>24</xdr:col>
      <xdr:colOff>63500</xdr:colOff>
      <xdr:row>76</xdr:row>
      <xdr:rowOff>90520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9575"/>
          <a:ext cx="838200" cy="8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34041</xdr:rowOff>
    </xdr:from>
    <xdr:to>
      <xdr:col>19</xdr:col>
      <xdr:colOff>177800</xdr:colOff>
      <xdr:row>76</xdr:row>
      <xdr:rowOff>90520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64241"/>
          <a:ext cx="889000" cy="5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34041</xdr:rowOff>
    </xdr:from>
    <xdr:to>
      <xdr:col>15</xdr:col>
      <xdr:colOff>50800</xdr:colOff>
      <xdr:row>77</xdr:row>
      <xdr:rowOff>66342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64241"/>
          <a:ext cx="889000" cy="20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66342</xdr:rowOff>
    </xdr:from>
    <xdr:to>
      <xdr:col>10</xdr:col>
      <xdr:colOff>114300</xdr:colOff>
      <xdr:row>77</xdr:row>
      <xdr:rowOff>84265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67992"/>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130025</xdr:rowOff>
    </xdr:from>
    <xdr:to>
      <xdr:col>24</xdr:col>
      <xdr:colOff>114300</xdr:colOff>
      <xdr:row>76</xdr:row>
      <xdr:rowOff>60176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87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108452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39720</xdr:rowOff>
    </xdr:from>
    <xdr:to>
      <xdr:col>20</xdr:col>
      <xdr:colOff>38100</xdr:colOff>
      <xdr:row>76</xdr:row>
      <xdr:rowOff>141320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154691</xdr:rowOff>
    </xdr:from>
    <xdr:to>
      <xdr:col>15</xdr:col>
      <xdr:colOff>101600</xdr:colOff>
      <xdr:row>76</xdr:row>
      <xdr:rowOff>84841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101368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8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15542</xdr:rowOff>
    </xdr:from>
    <xdr:to>
      <xdr:col>10</xdr:col>
      <xdr:colOff>165100</xdr:colOff>
      <xdr:row>77</xdr:row>
      <xdr:rowOff>117142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108269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0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33465</xdr:rowOff>
    </xdr:from>
    <xdr:to>
      <xdr:col>6</xdr:col>
      <xdr:colOff>38100</xdr:colOff>
      <xdr:row>77</xdr:row>
      <xdr:rowOff>135065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126192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2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142232</xdr:rowOff>
    </xdr:from>
    <xdr:to>
      <xdr:col>24</xdr:col>
      <xdr:colOff>63500</xdr:colOff>
      <xdr:row>97</xdr:row>
      <xdr:rowOff>166249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72882"/>
          <a:ext cx="838200" cy="2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166249</xdr:rowOff>
    </xdr:from>
    <xdr:to>
      <xdr:col>19</xdr:col>
      <xdr:colOff>177800</xdr:colOff>
      <xdr:row>98</xdr:row>
      <xdr:rowOff>15987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6899"/>
          <a:ext cx="889000" cy="2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15987</xdr:rowOff>
    </xdr:from>
    <xdr:to>
      <xdr:col>15</xdr:col>
      <xdr:colOff>50800</xdr:colOff>
      <xdr:row>98</xdr:row>
      <xdr:rowOff>22617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18087"/>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155919</xdr:rowOff>
    </xdr:from>
    <xdr:to>
      <xdr:col>10</xdr:col>
      <xdr:colOff>114300</xdr:colOff>
      <xdr:row>98</xdr:row>
      <xdr:rowOff>22617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86569"/>
          <a:ext cx="889000" cy="3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91432</xdr:rowOff>
    </xdr:from>
    <xdr:to>
      <xdr:col>24</xdr:col>
      <xdr:colOff>114300</xdr:colOff>
      <xdr:row>98</xdr:row>
      <xdr:rowOff>21582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114309</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115449</xdr:rowOff>
    </xdr:from>
    <xdr:to>
      <xdr:col>20</xdr:col>
      <xdr:colOff>38100</xdr:colOff>
      <xdr:row>98</xdr:row>
      <xdr:rowOff>45599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62126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5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136637</xdr:rowOff>
    </xdr:from>
    <xdr:to>
      <xdr:col>15</xdr:col>
      <xdr:colOff>101600</xdr:colOff>
      <xdr:row>98</xdr:row>
      <xdr:rowOff>66787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83314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4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143267</xdr:rowOff>
    </xdr:from>
    <xdr:to>
      <xdr:col>10</xdr:col>
      <xdr:colOff>165100</xdr:colOff>
      <xdr:row>98</xdr:row>
      <xdr:rowOff>73417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89944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4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105119</xdr:rowOff>
    </xdr:from>
    <xdr:to>
      <xdr:col>6</xdr:col>
      <xdr:colOff>38100</xdr:colOff>
      <xdr:row>98</xdr:row>
      <xdr:rowOff>35269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51796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1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16180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31280"/>
          <a:ext cx="889000" cy="1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136830</xdr:rowOff>
    </xdr:from>
    <xdr:to>
      <xdr:col>36</xdr:col>
      <xdr:colOff>165100</xdr:colOff>
      <xdr:row>38</xdr:row>
      <xdr:rowOff>66980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83507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129787</xdr:rowOff>
    </xdr:from>
    <xdr:to>
      <xdr:col>55</xdr:col>
      <xdr:colOff>0</xdr:colOff>
      <xdr:row>57</xdr:row>
      <xdr:rowOff>149880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02437"/>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149880</xdr:rowOff>
    </xdr:from>
    <xdr:to>
      <xdr:col>50</xdr:col>
      <xdr:colOff>114300</xdr:colOff>
      <xdr:row>57</xdr:row>
      <xdr:rowOff>167338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22530"/>
          <a:ext cx="889000" cy="1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167338</xdr:rowOff>
    </xdr:from>
    <xdr:to>
      <xdr:col>45</xdr:col>
      <xdr:colOff>177800</xdr:colOff>
      <xdr:row>58</xdr:row>
      <xdr:rowOff>36502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39988"/>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36502</xdr:rowOff>
    </xdr:from>
    <xdr:to>
      <xdr:col>41</xdr:col>
      <xdr:colOff>50800</xdr:colOff>
      <xdr:row>58</xdr:row>
      <xdr:rowOff>44366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0602"/>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78987</xdr:rowOff>
    </xdr:from>
    <xdr:to>
      <xdr:col>55</xdr:col>
      <xdr:colOff>50800</xdr:colOff>
      <xdr:row>58</xdr:row>
      <xdr:rowOff>9137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57414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99080</xdr:rowOff>
    </xdr:from>
    <xdr:to>
      <xdr:col>50</xdr:col>
      <xdr:colOff>165100</xdr:colOff>
      <xdr:row>58</xdr:row>
      <xdr:rowOff>29230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20357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116538</xdr:rowOff>
    </xdr:from>
    <xdr:to>
      <xdr:col>46</xdr:col>
      <xdr:colOff>38100</xdr:colOff>
      <xdr:row>58</xdr:row>
      <xdr:rowOff>46688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37815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157152</xdr:rowOff>
    </xdr:from>
    <xdr:to>
      <xdr:col>41</xdr:col>
      <xdr:colOff>101600</xdr:colOff>
      <xdr:row>58</xdr:row>
      <xdr:rowOff>87302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78429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165016</xdr:rowOff>
    </xdr:from>
    <xdr:to>
      <xdr:col>36</xdr:col>
      <xdr:colOff>165100</xdr:colOff>
      <xdr:row>58</xdr:row>
      <xdr:rowOff>95166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3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86293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29383</xdr:rowOff>
    </xdr:from>
    <xdr:to>
      <xdr:col>55</xdr:col>
      <xdr:colOff>0</xdr:colOff>
      <xdr:row>77</xdr:row>
      <xdr:rowOff>48425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1033"/>
          <a:ext cx="8382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48425</xdr:rowOff>
    </xdr:from>
    <xdr:to>
      <xdr:col>50</xdr:col>
      <xdr:colOff>114300</xdr:colOff>
      <xdr:row>77</xdr:row>
      <xdr:rowOff>167708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50075"/>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167708</xdr:rowOff>
    </xdr:from>
    <xdr:to>
      <xdr:col>45</xdr:col>
      <xdr:colOff>177800</xdr:colOff>
      <xdr:row>78</xdr:row>
      <xdr:rowOff>9023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69358"/>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9023</xdr:rowOff>
    </xdr:from>
    <xdr:to>
      <xdr:col>41</xdr:col>
      <xdr:colOff>50800</xdr:colOff>
      <xdr:row>78</xdr:row>
      <xdr:rowOff>39363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82123"/>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150033</xdr:rowOff>
    </xdr:from>
    <xdr:to>
      <xdr:col>55</xdr:col>
      <xdr:colOff>50800</xdr:colOff>
      <xdr:row>77</xdr:row>
      <xdr:rowOff>80183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169075</xdr:rowOff>
    </xdr:from>
    <xdr:to>
      <xdr:col>50</xdr:col>
      <xdr:colOff>165100</xdr:colOff>
      <xdr:row>77</xdr:row>
      <xdr:rowOff>99225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115752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116908</xdr:rowOff>
    </xdr:from>
    <xdr:to>
      <xdr:col>46</xdr:col>
      <xdr:colOff>38100</xdr:colOff>
      <xdr:row>78</xdr:row>
      <xdr:rowOff>47058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63585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9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129673</xdr:rowOff>
    </xdr:from>
    <xdr:to>
      <xdr:col>41</xdr:col>
      <xdr:colOff>101600</xdr:colOff>
      <xdr:row>78</xdr:row>
      <xdr:rowOff>59823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76350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160013</xdr:rowOff>
    </xdr:from>
    <xdr:to>
      <xdr:col>36</xdr:col>
      <xdr:colOff>165100</xdr:colOff>
      <xdr:row>78</xdr:row>
      <xdr:rowOff>90163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81290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123796</xdr:rowOff>
    </xdr:from>
    <xdr:to>
      <xdr:col>55</xdr:col>
      <xdr:colOff>0</xdr:colOff>
      <xdr:row>97</xdr:row>
      <xdr:rowOff>125997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54446"/>
          <a:ext cx="838200" cy="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91694</xdr:rowOff>
    </xdr:from>
    <xdr:to>
      <xdr:col>50</xdr:col>
      <xdr:colOff>114300</xdr:colOff>
      <xdr:row>97</xdr:row>
      <xdr:rowOff>123796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22344"/>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130922</xdr:rowOff>
    </xdr:from>
    <xdr:to>
      <xdr:col>45</xdr:col>
      <xdr:colOff>177800</xdr:colOff>
      <xdr:row>97</xdr:row>
      <xdr:rowOff>91694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90122"/>
          <a:ext cx="889000" cy="13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130922</xdr:rowOff>
    </xdr:from>
    <xdr:to>
      <xdr:col>41</xdr:col>
      <xdr:colOff>50800</xdr:colOff>
      <xdr:row>97</xdr:row>
      <xdr:rowOff>18535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590122"/>
          <a:ext cx="889000" cy="5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75197</xdr:rowOff>
    </xdr:from>
    <xdr:to>
      <xdr:col>55</xdr:col>
      <xdr:colOff>50800</xdr:colOff>
      <xdr:row>98</xdr:row>
      <xdr:rowOff>5347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53624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72996</xdr:rowOff>
    </xdr:from>
    <xdr:to>
      <xdr:col>50</xdr:col>
      <xdr:colOff>165100</xdr:colOff>
      <xdr:row>98</xdr:row>
      <xdr:rowOff>3146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165723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40894</xdr:rowOff>
    </xdr:from>
    <xdr:to>
      <xdr:col>46</xdr:col>
      <xdr:colOff>38100</xdr:colOff>
      <xdr:row>97</xdr:row>
      <xdr:rowOff>142494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133621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80122</xdr:rowOff>
    </xdr:from>
    <xdr:to>
      <xdr:col>41</xdr:col>
      <xdr:colOff>101600</xdr:colOff>
      <xdr:row>97</xdr:row>
      <xdr:rowOff>10272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139185</xdr:rowOff>
    </xdr:from>
    <xdr:to>
      <xdr:col>36</xdr:col>
      <xdr:colOff>165100</xdr:colOff>
      <xdr:row>97</xdr:row>
      <xdr:rowOff>69335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168999</xdr:rowOff>
    </xdr:from>
    <xdr:to>
      <xdr:col>85</xdr:col>
      <xdr:colOff>127000</xdr:colOff>
      <xdr:row>35</xdr:row>
      <xdr:rowOff>92532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826849"/>
          <a:ext cx="838200" cy="2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88017</xdr:rowOff>
    </xdr:from>
    <xdr:to>
      <xdr:col>81</xdr:col>
      <xdr:colOff>50800</xdr:colOff>
      <xdr:row>35</xdr:row>
      <xdr:rowOff>92532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88767"/>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88017</xdr:rowOff>
    </xdr:from>
    <xdr:to>
      <xdr:col>76</xdr:col>
      <xdr:colOff>114300</xdr:colOff>
      <xdr:row>35</xdr:row>
      <xdr:rowOff>145720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88767"/>
          <a:ext cx="889000" cy="5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145720</xdr:rowOff>
    </xdr:from>
    <xdr:to>
      <xdr:col>71</xdr:col>
      <xdr:colOff>177800</xdr:colOff>
      <xdr:row>36</xdr:row>
      <xdr:rowOff>93332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46470"/>
          <a:ext cx="889000" cy="1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118199</xdr:rowOff>
    </xdr:from>
    <xdr:to>
      <xdr:col>85</xdr:col>
      <xdr:colOff>177800</xdr:colOff>
      <xdr:row>34</xdr:row>
      <xdr:rowOff>48349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141076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6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41732</xdr:rowOff>
    </xdr:from>
    <xdr:to>
      <xdr:col>81</xdr:col>
      <xdr:colOff>101600</xdr:colOff>
      <xdr:row>35</xdr:row>
      <xdr:rowOff>143332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159859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37217</xdr:rowOff>
    </xdr:from>
    <xdr:to>
      <xdr:col>76</xdr:col>
      <xdr:colOff>165100</xdr:colOff>
      <xdr:row>35</xdr:row>
      <xdr:rowOff>138817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155344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94920</xdr:rowOff>
    </xdr:from>
    <xdr:to>
      <xdr:col>72</xdr:col>
      <xdr:colOff>38100</xdr:colOff>
      <xdr:row>36</xdr:row>
      <xdr:rowOff>25070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41597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42532</xdr:rowOff>
    </xdr:from>
    <xdr:to>
      <xdr:col>67</xdr:col>
      <xdr:colOff>101600</xdr:colOff>
      <xdr:row>36</xdr:row>
      <xdr:rowOff>144132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160659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5553</xdr:rowOff>
    </xdr:from>
    <xdr:to>
      <xdr:col>85</xdr:col>
      <xdr:colOff>127000</xdr:colOff>
      <xdr:row>55</xdr:row>
      <xdr:rowOff>41150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63853"/>
          <a:ext cx="838200" cy="20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41150</xdr:rowOff>
    </xdr:from>
    <xdr:to>
      <xdr:col>81</xdr:col>
      <xdr:colOff>50800</xdr:colOff>
      <xdr:row>56</xdr:row>
      <xdr:rowOff>35536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470900"/>
          <a:ext cx="889000" cy="1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35536</xdr:rowOff>
    </xdr:from>
    <xdr:to>
      <xdr:col>76</xdr:col>
      <xdr:colOff>114300</xdr:colOff>
      <xdr:row>57</xdr:row>
      <xdr:rowOff>39528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36736"/>
          <a:ext cx="889000" cy="17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39528</xdr:rowOff>
    </xdr:from>
    <xdr:to>
      <xdr:col>71</xdr:col>
      <xdr:colOff>177800</xdr:colOff>
      <xdr:row>57</xdr:row>
      <xdr:rowOff>62479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2178"/>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126203</xdr:rowOff>
    </xdr:from>
    <xdr:to>
      <xdr:col>85</xdr:col>
      <xdr:colOff>177800</xdr:colOff>
      <xdr:row>54</xdr:row>
      <xdr:rowOff>56353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149080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161800</xdr:rowOff>
    </xdr:from>
    <xdr:to>
      <xdr:col>81</xdr:col>
      <xdr:colOff>101600</xdr:colOff>
      <xdr:row>55</xdr:row>
      <xdr:rowOff>91950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108477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156186</xdr:rowOff>
    </xdr:from>
    <xdr:to>
      <xdr:col>76</xdr:col>
      <xdr:colOff>165100</xdr:colOff>
      <xdr:row>56</xdr:row>
      <xdr:rowOff>86336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102863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36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160178</xdr:rowOff>
    </xdr:from>
    <xdr:to>
      <xdr:col>72</xdr:col>
      <xdr:colOff>38100</xdr:colOff>
      <xdr:row>57</xdr:row>
      <xdr:rowOff>90328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81455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11679</xdr:rowOff>
    </xdr:from>
    <xdr:to>
      <xdr:col>67</xdr:col>
      <xdr:colOff>101600</xdr:colOff>
      <xdr:row>57</xdr:row>
      <xdr:rowOff>113279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104406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7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5426</xdr:rowOff>
    </xdr:from>
    <xdr:to>
      <xdr:col>85</xdr:col>
      <xdr:colOff>127000</xdr:colOff>
      <xdr:row>78</xdr:row>
      <xdr:rowOff>11312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78526"/>
          <a:ext cx="8382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69611</xdr:rowOff>
    </xdr:from>
    <xdr:to>
      <xdr:col>81</xdr:col>
      <xdr:colOff>50800</xdr:colOff>
      <xdr:row>78</xdr:row>
      <xdr:rowOff>5426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71261"/>
          <a:ext cx="889000" cy="10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69611</xdr:rowOff>
    </xdr:from>
    <xdr:to>
      <xdr:col>76</xdr:col>
      <xdr:colOff>114300</xdr:colOff>
      <xdr:row>77</xdr:row>
      <xdr:rowOff>153324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71261"/>
          <a:ext cx="889000" cy="8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153324</xdr:rowOff>
    </xdr:from>
    <xdr:to>
      <xdr:col>71</xdr:col>
      <xdr:colOff>177800</xdr:colOff>
      <xdr:row>78</xdr:row>
      <xdr:rowOff>18707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54974"/>
          <a:ext cx="889000" cy="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131962</xdr:rowOff>
    </xdr:from>
    <xdr:to>
      <xdr:col>85</xdr:col>
      <xdr:colOff>177800</xdr:colOff>
      <xdr:row>78</xdr:row>
      <xdr:rowOff>62112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126076</xdr:rowOff>
    </xdr:from>
    <xdr:to>
      <xdr:col>81</xdr:col>
      <xdr:colOff>101600</xdr:colOff>
      <xdr:row>78</xdr:row>
      <xdr:rowOff>56226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47353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2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18811</xdr:rowOff>
    </xdr:from>
    <xdr:to>
      <xdr:col>76</xdr:col>
      <xdr:colOff>165100</xdr:colOff>
      <xdr:row>77</xdr:row>
      <xdr:rowOff>120411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136938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102524</xdr:rowOff>
    </xdr:from>
    <xdr:to>
      <xdr:col>72</xdr:col>
      <xdr:colOff>38100</xdr:colOff>
      <xdr:row>78</xdr:row>
      <xdr:rowOff>32674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0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23801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139357</xdr:rowOff>
    </xdr:from>
    <xdr:to>
      <xdr:col>67</xdr:col>
      <xdr:colOff>101600</xdr:colOff>
      <xdr:row>78</xdr:row>
      <xdr:rowOff>69507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60634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59415</xdr:rowOff>
    </xdr:from>
    <xdr:to>
      <xdr:col>85</xdr:col>
      <xdr:colOff>127000</xdr:colOff>
      <xdr:row>96</xdr:row>
      <xdr:rowOff>79550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18615"/>
          <a:ext cx="8382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79550</xdr:rowOff>
    </xdr:from>
    <xdr:to>
      <xdr:col>81</xdr:col>
      <xdr:colOff>50800</xdr:colOff>
      <xdr:row>96</xdr:row>
      <xdr:rowOff>107189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38750"/>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107189</xdr:rowOff>
    </xdr:from>
    <xdr:to>
      <xdr:col>76</xdr:col>
      <xdr:colOff>114300</xdr:colOff>
      <xdr:row>96</xdr:row>
      <xdr:rowOff>132787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66389"/>
          <a:ext cx="8890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132787</xdr:rowOff>
    </xdr:from>
    <xdr:to>
      <xdr:col>71</xdr:col>
      <xdr:colOff>177800</xdr:colOff>
      <xdr:row>96</xdr:row>
      <xdr:rowOff>171430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591987"/>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8615</xdr:rowOff>
    </xdr:from>
    <xdr:to>
      <xdr:col>85</xdr:col>
      <xdr:colOff>177800</xdr:colOff>
      <xdr:row>96</xdr:row>
      <xdr:rowOff>110215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31492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1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28750</xdr:rowOff>
    </xdr:from>
    <xdr:to>
      <xdr:col>81</xdr:col>
      <xdr:colOff>101600</xdr:colOff>
      <xdr:row>96</xdr:row>
      <xdr:rowOff>130350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146877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6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56389</xdr:rowOff>
    </xdr:from>
    <xdr:to>
      <xdr:col>76</xdr:col>
      <xdr:colOff>165100</xdr:colOff>
      <xdr:row>96</xdr:row>
      <xdr:rowOff>157989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3066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9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81987</xdr:rowOff>
    </xdr:from>
    <xdr:to>
      <xdr:col>72</xdr:col>
      <xdr:colOff>38100</xdr:colOff>
      <xdr:row>97</xdr:row>
      <xdr:rowOff>12137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28664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120630</xdr:rowOff>
    </xdr:from>
    <xdr:to>
      <xdr:col>67</xdr:col>
      <xdr:colOff>101600</xdr:colOff>
      <xdr:row>97</xdr:row>
      <xdr:rowOff>50780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41907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住民一人当たりの主な構成項目は次のとおりである。総務費</a:t>
          </a:r>
          <a:r>
            <a:rPr kumimoji="1" lang="en-US" altLang="ja-JP" sz="1300">
              <a:latin typeface="ＭＳ Ｐゴシック" panose="020B0600070205080204" pitchFamily="50" charset="-128"/>
              <a:ea typeface="ＭＳ Ｐゴシック" panose="020B0600070205080204" pitchFamily="50" charset="-128"/>
            </a:rPr>
            <a:t>259,374</a:t>
          </a:r>
          <a:r>
            <a:rPr kumimoji="1" lang="ja-JP" altLang="en-US" sz="1300">
              <a:latin typeface="ＭＳ Ｐゴシック" panose="020B0600070205080204" pitchFamily="50" charset="-128"/>
              <a:ea typeface="ＭＳ Ｐゴシック" panose="020B0600070205080204" pitchFamily="50" charset="-128"/>
            </a:rPr>
            <a:t>円、教育費</a:t>
          </a:r>
          <a:r>
            <a:rPr kumimoji="1" lang="en-US" altLang="ja-JP" sz="1300">
              <a:latin typeface="ＭＳ Ｐゴシック" panose="020B0600070205080204" pitchFamily="50" charset="-128"/>
              <a:ea typeface="ＭＳ Ｐゴシック" panose="020B0600070205080204" pitchFamily="50" charset="-128"/>
            </a:rPr>
            <a:t>179,341</a:t>
          </a:r>
          <a:r>
            <a:rPr kumimoji="1" lang="ja-JP" altLang="en-US" sz="1300">
              <a:latin typeface="ＭＳ Ｐゴシック" panose="020B0600070205080204" pitchFamily="50" charset="-128"/>
              <a:ea typeface="ＭＳ Ｐゴシック" panose="020B0600070205080204" pitchFamily="50" charset="-128"/>
            </a:rPr>
            <a:t>円、民生費</a:t>
          </a:r>
          <a:r>
            <a:rPr kumimoji="1" lang="en-US" altLang="ja-JP" sz="1300">
              <a:latin typeface="ＭＳ Ｐゴシック" panose="020B0600070205080204" pitchFamily="50" charset="-128"/>
              <a:ea typeface="ＭＳ Ｐゴシック" panose="020B0600070205080204" pitchFamily="50" charset="-128"/>
            </a:rPr>
            <a:t>172,103</a:t>
          </a:r>
          <a:r>
            <a:rPr kumimoji="1" lang="ja-JP" altLang="en-US" sz="1300">
              <a:latin typeface="ＭＳ Ｐゴシック" panose="020B0600070205080204" pitchFamily="50" charset="-128"/>
              <a:ea typeface="ＭＳ Ｐゴシック" panose="020B0600070205080204" pitchFamily="50" charset="-128"/>
            </a:rPr>
            <a:t>円、衛生費</a:t>
          </a:r>
          <a:r>
            <a:rPr kumimoji="1" lang="en-US" altLang="ja-JP" sz="1300">
              <a:latin typeface="ＭＳ Ｐゴシック" panose="020B0600070205080204" pitchFamily="50" charset="-128"/>
              <a:ea typeface="ＭＳ Ｐゴシック" panose="020B0600070205080204" pitchFamily="50" charset="-128"/>
            </a:rPr>
            <a:t>128,671</a:t>
          </a:r>
          <a:r>
            <a:rPr kumimoji="1" lang="ja-JP" altLang="en-US" sz="1300">
              <a:latin typeface="ＭＳ Ｐゴシック" panose="020B0600070205080204" pitchFamily="50" charset="-128"/>
              <a:ea typeface="ＭＳ Ｐゴシック" panose="020B0600070205080204" pitchFamily="50" charset="-128"/>
            </a:rPr>
            <a:t>円、消防費</a:t>
          </a:r>
          <a:r>
            <a:rPr kumimoji="1" lang="en-US" altLang="ja-JP" sz="1300">
              <a:latin typeface="ＭＳ Ｐゴシック" panose="020B0600070205080204" pitchFamily="50" charset="-128"/>
              <a:ea typeface="ＭＳ Ｐゴシック" panose="020B0600070205080204" pitchFamily="50" charset="-128"/>
            </a:rPr>
            <a:t>67,462</a:t>
          </a:r>
          <a:r>
            <a:rPr kumimoji="1" lang="ja-JP" altLang="en-US" sz="1300">
              <a:latin typeface="ＭＳ Ｐゴシック" panose="020B0600070205080204" pitchFamily="50" charset="-128"/>
              <a:ea typeface="ＭＳ Ｐゴシック" panose="020B0600070205080204" pitchFamily="50" charset="-128"/>
            </a:rPr>
            <a:t>円である。</a:t>
          </a:r>
        </a:p>
        <a:p>
          <a:r>
            <a:rPr kumimoji="1" lang="ja-JP" altLang="en-US" sz="1300">
              <a:latin typeface="ＭＳ Ｐゴシック" panose="020B0600070205080204" pitchFamily="50" charset="-128"/>
              <a:ea typeface="ＭＳ Ｐゴシック" panose="020B0600070205080204" pitchFamily="50" charset="-128"/>
            </a:rPr>
            <a:t>総務費は、特別定額給付金事業により</a:t>
          </a:r>
          <a:r>
            <a:rPr kumimoji="1" lang="en-US" altLang="ja-JP" sz="1300">
              <a:latin typeface="ＭＳ Ｐゴシック" panose="020B0600070205080204" pitchFamily="50" charset="-128"/>
              <a:ea typeface="ＭＳ Ｐゴシック" panose="020B0600070205080204" pitchFamily="50" charset="-128"/>
            </a:rPr>
            <a:t>92,996</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教育費は、小中一貫教育推進事業やカヌー普及事業により</a:t>
          </a:r>
          <a:r>
            <a:rPr kumimoji="1" lang="en-US" altLang="ja-JP" sz="1300">
              <a:latin typeface="ＭＳ Ｐゴシック" panose="020B0600070205080204" pitchFamily="50" charset="-128"/>
              <a:ea typeface="ＭＳ Ｐゴシック" panose="020B0600070205080204" pitchFamily="50" charset="-128"/>
            </a:rPr>
            <a:t>45,286</a:t>
          </a:r>
          <a:r>
            <a:rPr kumimoji="1" lang="ja-JP" altLang="en-US" sz="1300">
              <a:latin typeface="ＭＳ Ｐゴシック" panose="020B0600070205080204" pitchFamily="50" charset="-128"/>
              <a:ea typeface="ＭＳ Ｐゴシック" panose="020B0600070205080204" pitchFamily="50" charset="-128"/>
            </a:rPr>
            <a:t>円増加となった。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民生費には障害者総合支援事業や児童手当、福祉医療などが含まれる。前年度に比べ</a:t>
          </a:r>
          <a:r>
            <a:rPr kumimoji="1" lang="en-US" altLang="ja-JP" sz="1300">
              <a:latin typeface="ＭＳ Ｐゴシック" panose="020B0600070205080204" pitchFamily="50" charset="-128"/>
              <a:ea typeface="ＭＳ Ｐゴシック" panose="020B0600070205080204" pitchFamily="50" charset="-128"/>
            </a:rPr>
            <a:t>10,649</a:t>
          </a:r>
          <a:r>
            <a:rPr kumimoji="1" lang="ja-JP" altLang="en-US" sz="1300">
              <a:latin typeface="ＭＳ Ｐゴシック" panose="020B0600070205080204" pitchFamily="50" charset="-128"/>
              <a:ea typeface="ＭＳ Ｐゴシック" panose="020B0600070205080204" pitchFamily="50" charset="-128"/>
            </a:rPr>
            <a:t>円増加し、今後も人口の減少や高齢化が進むことによる増加が予想されることから、引き続き事業の見直しや経費の削減に努めていく。</a:t>
          </a:r>
        </a:p>
        <a:p>
          <a:r>
            <a:rPr kumimoji="1" lang="ja-JP" altLang="en-US" sz="1300">
              <a:latin typeface="ＭＳ Ｐゴシック" panose="020B0600070205080204" pitchFamily="50" charset="-128"/>
              <a:ea typeface="ＭＳ Ｐゴシック" panose="020B0600070205080204" pitchFamily="50" charset="-128"/>
            </a:rPr>
            <a:t>衛生費は、し尿処理施設施設事業やコロナ予防ワクチン接種などにより</a:t>
          </a:r>
          <a:r>
            <a:rPr kumimoji="1" lang="en-US" altLang="ja-JP" sz="1300">
              <a:latin typeface="ＭＳ Ｐゴシック" panose="020B0600070205080204" pitchFamily="50" charset="-128"/>
              <a:ea typeface="ＭＳ Ｐゴシック" panose="020B0600070205080204" pitchFamily="50" charset="-128"/>
            </a:rPr>
            <a:t>12,607</a:t>
          </a:r>
          <a:r>
            <a:rPr kumimoji="1" lang="ja-JP" altLang="en-US" sz="1300">
              <a:latin typeface="ＭＳ Ｐゴシック" panose="020B0600070205080204" pitchFamily="50" charset="-128"/>
              <a:ea typeface="ＭＳ Ｐゴシック" panose="020B0600070205080204" pitchFamily="50" charset="-128"/>
            </a:rPr>
            <a:t>円増加した。南和広域医療企業団や吉野広域行政組合への負担金、水道特別会計への繰出金、住民生活に必要不可欠なごみ処理事業やし尿収集処理事業などが含まれる。</a:t>
          </a:r>
        </a:p>
        <a:p>
          <a:r>
            <a:rPr kumimoji="1" lang="ja-JP" altLang="en-US" sz="1300">
              <a:latin typeface="ＭＳ Ｐゴシック" panose="020B0600070205080204" pitchFamily="50" charset="-128"/>
              <a:ea typeface="ＭＳ Ｐゴシック" panose="020B0600070205080204" pitchFamily="50" charset="-128"/>
            </a:rPr>
            <a:t>消防費は、災害対策事業（コロナ感染予防）や奈良県広域消防組合に対する負担金の増加により</a:t>
          </a:r>
          <a:r>
            <a:rPr kumimoji="1" lang="en-US" altLang="ja-JP" sz="1300">
              <a:latin typeface="ＭＳ Ｐゴシック" panose="020B0600070205080204" pitchFamily="50" charset="-128"/>
              <a:ea typeface="ＭＳ Ｐゴシック" panose="020B0600070205080204" pitchFamily="50" charset="-128"/>
            </a:rPr>
            <a:t>13,986</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年度については、小中一貫教育推進事業に伴う事業等の増加により、実質単年度収支は赤字となっているが、財政調整基金等の取崩しにより、実質収支は黒字となっている。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今後、事務事業の見直し、統廃合などの歳出の合理化等の行財政改革を推進し、健全な行政運営に努めていく。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全ての会計において黒字であったが、水道事業については人口減少・節水型家電製品の普及等により収入の減少が著しい状況である。これらの公営企業会計は独立採算性が原則であるため、使用料の値上げ等適正な収入の確保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経営基盤の不安定な会計については、経営の安定化・基盤強化のために特別会計の特定財源で補えない部分について一般会計が支援していく方針である。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の一般会計の財政運営を展望したとき、普通交付税を含めた一般財源は減少していくと見込まれ、各特別会計を適正に運営していく観点からも、受益者の負担水準を常に検証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7352764</v>
      </c>
      <c r="BO4" s="464"/>
      <c r="BP4" s="464"/>
      <c r="BQ4" s="464"/>
      <c r="BR4" s="464"/>
      <c r="BS4" s="464"/>
      <c r="BT4" s="464"/>
      <c r="BU4" s="465"/>
      <c r="BV4" s="463">
        <v>6315453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v>
      </c>
      <c r="CU4" s="648"/>
      <c r="CV4" s="648"/>
      <c r="CW4" s="648"/>
      <c r="CX4" s="648"/>
      <c r="CY4" s="648"/>
      <c r="CZ4" s="648"/>
      <c r="DA4" s="649"/>
      <c r="DB4" s="647">
        <v>8.8000000000000007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7005014</v>
      </c>
      <c r="BO5" s="469"/>
      <c r="BP5" s="469"/>
      <c r="BQ5" s="469"/>
      <c r="BR5" s="469"/>
      <c r="BS5" s="469"/>
      <c r="BT5" s="469"/>
      <c r="BU5" s="470"/>
      <c r="BV5" s="468">
        <v>5980490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98.5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347750</v>
      </c>
      <c r="BO6" s="469"/>
      <c r="BP6" s="469"/>
      <c r="BQ6" s="469"/>
      <c r="BR6" s="469"/>
      <c r="BS6" s="469"/>
      <c r="BT6" s="469"/>
      <c r="BU6" s="470"/>
      <c r="BV6" s="468">
        <v>334963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101.7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35879</v>
      </c>
      <c r="BO7" s="469"/>
      <c r="BP7" s="469"/>
      <c r="BQ7" s="469"/>
      <c r="BR7" s="469"/>
      <c r="BS7" s="469"/>
      <c r="BT7" s="469"/>
      <c r="BU7" s="470"/>
      <c r="BV7" s="468">
        <v>45334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3470949</v>
      </c>
      <c r="CU7" s="469"/>
      <c r="CV7" s="469"/>
      <c r="CW7" s="469"/>
      <c r="CX7" s="469"/>
      <c r="CY7" s="469"/>
      <c r="CZ7" s="469"/>
      <c r="DA7" s="470"/>
      <c r="DB7" s="468">
        <v>3285703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311871</v>
      </c>
      <c r="BO8" s="469"/>
      <c r="BP8" s="469"/>
      <c r="BQ8" s="469"/>
      <c r="BR8" s="469"/>
      <c r="BS8" s="469"/>
      <c r="BT8" s="469"/>
      <c r="BU8" s="470"/>
      <c r="BV8" s="468">
        <v>289629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6229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22242</v>
      </c>
      <c r="BO9" s="469"/>
      <c r="BP9" s="469"/>
      <c r="BQ9" s="469"/>
      <c r="BR9" s="469"/>
      <c r="BS9" s="469"/>
      <c r="BT9" s="469"/>
      <c r="BU9" s="470"/>
      <c r="BV9" s="468">
        <v>4679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12.6</v>
      </c>
      <c r="CU9" s="439"/>
      <c r="CV9" s="439"/>
      <c r="CW9" s="439"/>
      <c r="CX9" s="439"/>
      <c r="CY9" s="439"/>
      <c r="CZ9" s="439"/>
      <c r="DA9" s="440"/>
      <c r="DB9" s="438">
        <v>13.2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7399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70320</v>
      </c>
      <c r="BO10" s="469"/>
      <c r="BP10" s="469"/>
      <c r="BQ10" s="469"/>
      <c r="BR10" s="469"/>
      <c r="BS10" s="469"/>
      <c r="BT10" s="469"/>
      <c r="BU10" s="470"/>
      <c r="BV10" s="468">
        <v>100900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6639</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116</v>
      </c>
      <c r="AV12" s="526"/>
      <c r="AW12" s="526"/>
      <c r="AX12" s="526"/>
      <c r="AY12" s="448" t="s">
        <v>136</v>
      </c>
      <c r="AZ12" s="449"/>
      <c r="BA12" s="449"/>
      <c r="BB12" s="449"/>
      <c r="BC12" s="449"/>
      <c r="BD12" s="449"/>
      <c r="BE12" s="449"/>
      <c r="BF12" s="449"/>
      <c r="BG12" s="449"/>
      <c r="BH12" s="449"/>
      <c r="BI12" s="449"/>
      <c r="BJ12" s="449"/>
      <c r="BK12" s="449"/>
      <c r="BL12" s="449"/>
      <c r="BM12" s="450"/>
      <c r="BN12" s="468">
        <v>104666</v>
      </c>
      <c r="BO12" s="469"/>
      <c r="BP12" s="469"/>
      <c r="BQ12" s="469"/>
      <c r="BR12" s="469"/>
      <c r="BS12" s="469"/>
      <c r="BT12" s="469"/>
      <c r="BU12" s="470"/>
      <c r="BV12" s="468">
        <v>330000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6570</v>
      </c>
      <c r="S13" s="572"/>
      <c r="T13" s="572"/>
      <c r="U13" s="572"/>
      <c r="V13" s="573"/>
      <c r="W13" s="559" t="s">
        <v>139</v>
      </c>
      <c r="X13" s="481"/>
      <c r="Y13" s="481"/>
      <c r="Z13" s="481"/>
      <c r="AA13" s="481"/>
      <c r="AB13" s="482"/>
      <c r="AC13" s="444">
        <v>164</v>
      </c>
      <c r="AD13" s="445"/>
      <c r="AE13" s="445"/>
      <c r="AF13" s="445"/>
      <c r="AG13" s="446"/>
      <c r="AH13" s="444">
        <v>148</v>
      </c>
      <c r="AI13" s="445"/>
      <c r="AJ13" s="445"/>
      <c r="AK13" s="445"/>
      <c r="AL13" s="447"/>
      <c r="AM13" s="537" t="s">
        <v>140</v>
      </c>
      <c r="AN13" s="442"/>
      <c r="AO13" s="442"/>
      <c r="AP13" s="442"/>
      <c r="AQ13" s="442"/>
      <c r="AR13" s="442"/>
      <c r="AS13" s="442"/>
      <c r="AT13" s="443"/>
      <c r="AU13" s="525" t="s">
        <v>109</v>
      </c>
      <c r="AV13" s="526"/>
      <c r="AW13" s="526"/>
      <c r="AX13" s="526"/>
      <c r="AY13" s="448" t="s">
        <v>141</v>
      </c>
      <c r="AZ13" s="449"/>
      <c r="BA13" s="449"/>
      <c r="BB13" s="449"/>
      <c r="BC13" s="449"/>
      <c r="BD13" s="449"/>
      <c r="BE13" s="449"/>
      <c r="BF13" s="449"/>
      <c r="BG13" s="449"/>
      <c r="BH13" s="449"/>
      <c r="BI13" s="449"/>
      <c r="BJ13" s="449"/>
      <c r="BK13" s="449"/>
      <c r="BL13" s="449"/>
      <c r="BM13" s="450"/>
      <c r="BN13" s="468">
        <v>-12104</v>
      </c>
      <c r="BO13" s="469"/>
      <c r="BP13" s="469"/>
      <c r="BQ13" s="469"/>
      <c r="BR13" s="469"/>
      <c r="BS13" s="469"/>
      <c r="BT13" s="469"/>
      <c r="BU13" s="470"/>
      <c r="BV13" s="468">
        <v>-224421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8.1</v>
      </c>
      <c r="CU13" s="439"/>
      <c r="CV13" s="439"/>
      <c r="CW13" s="439"/>
      <c r="CX13" s="439"/>
      <c r="CY13" s="439"/>
      <c r="CZ13" s="439"/>
      <c r="DA13" s="440"/>
      <c r="DB13" s="438">
        <v>8.9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6868</v>
      </c>
      <c r="S14" s="572"/>
      <c r="T14" s="572"/>
      <c r="U14" s="572"/>
      <c r="V14" s="573"/>
      <c r="W14" s="574"/>
      <c r="X14" s="484"/>
      <c r="Y14" s="484"/>
      <c r="Z14" s="484"/>
      <c r="AA14" s="484"/>
      <c r="AB14" s="485"/>
      <c r="AC14" s="564">
        <v>5</v>
      </c>
      <c r="AD14" s="565"/>
      <c r="AE14" s="565"/>
      <c r="AF14" s="565"/>
      <c r="AG14" s="566"/>
      <c r="AH14" s="564">
        <v>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93.6</v>
      </c>
      <c r="CU14" s="576"/>
      <c r="CV14" s="576"/>
      <c r="CW14" s="576"/>
      <c r="CX14" s="576"/>
      <c r="CY14" s="576"/>
      <c r="CZ14" s="576"/>
      <c r="DA14" s="577"/>
      <c r="DB14" s="575">
        <v>108.7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6794</v>
      </c>
      <c r="S15" s="572"/>
      <c r="T15" s="572"/>
      <c r="U15" s="572"/>
      <c r="V15" s="573"/>
      <c r="W15" s="559" t="s">
        <v>145</v>
      </c>
      <c r="X15" s="481"/>
      <c r="Y15" s="481"/>
      <c r="Z15" s="481"/>
      <c r="AA15" s="481"/>
      <c r="AB15" s="482"/>
      <c r="AC15" s="444">
        <v>1095</v>
      </c>
      <c r="AD15" s="445"/>
      <c r="AE15" s="445"/>
      <c r="AF15" s="445"/>
      <c r="AG15" s="446"/>
      <c r="AH15" s="444">
        <v>1224</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774448</v>
      </c>
      <c r="BO15" s="464"/>
      <c r="BP15" s="464"/>
      <c r="BQ15" s="464"/>
      <c r="BR15" s="464"/>
      <c r="BS15" s="464"/>
      <c r="BT15" s="464"/>
      <c r="BU15" s="465"/>
      <c r="BV15" s="463">
        <v>747845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33.4</v>
      </c>
      <c r="AD16" s="565"/>
      <c r="AE16" s="565"/>
      <c r="AF16" s="565"/>
      <c r="AG16" s="566"/>
      <c r="AH16" s="564">
        <v>33.299999999999997</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3173969</v>
      </c>
      <c r="BO16" s="469"/>
      <c r="BP16" s="469"/>
      <c r="BQ16" s="469"/>
      <c r="BR16" s="469"/>
      <c r="BS16" s="469"/>
      <c r="BT16" s="469"/>
      <c r="BU16" s="470"/>
      <c r="BV16" s="468">
        <v>2984279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2015</v>
      </c>
      <c r="AD17" s="445"/>
      <c r="AE17" s="445"/>
      <c r="AF17" s="445"/>
      <c r="AG17" s="446"/>
      <c r="AH17" s="444">
        <v>2300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967617</v>
      </c>
      <c r="BO17" s="469"/>
      <c r="BP17" s="469"/>
      <c r="BQ17" s="469"/>
      <c r="BR17" s="469"/>
      <c r="BS17" s="469"/>
      <c r="BT17" s="469"/>
      <c r="BU17" s="470"/>
      <c r="BV17" s="468">
        <v>946625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95.65</v>
      </c>
      <c r="M18" s="533"/>
      <c r="N18" s="533"/>
      <c r="O18" s="533"/>
      <c r="P18" s="533"/>
      <c r="Q18" s="533"/>
      <c r="R18" s="534"/>
      <c r="S18" s="534"/>
      <c r="T18" s="534"/>
      <c r="U18" s="534"/>
      <c r="V18" s="535"/>
      <c r="W18" s="549"/>
      <c r="X18" s="550"/>
      <c r="Y18" s="550"/>
      <c r="Z18" s="550"/>
      <c r="AA18" s="550"/>
      <c r="AB18" s="560"/>
      <c r="AC18" s="432">
        <v>61.5</v>
      </c>
      <c r="AD18" s="433"/>
      <c r="AE18" s="433"/>
      <c r="AF18" s="433"/>
      <c r="AG18" s="536"/>
      <c r="AH18" s="432">
        <v>62.6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3270964</v>
      </c>
      <c r="BO18" s="469"/>
      <c r="BP18" s="469"/>
      <c r="BQ18" s="469"/>
      <c r="BR18" s="469"/>
      <c r="BS18" s="469"/>
      <c r="BT18" s="469"/>
      <c r="BU18" s="470"/>
      <c r="BV18" s="468">
        <v>3232587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4708760</v>
      </c>
      <c r="BO19" s="469"/>
      <c r="BP19" s="469"/>
      <c r="BQ19" s="469"/>
      <c r="BR19" s="469"/>
      <c r="BS19" s="469"/>
      <c r="BT19" s="469"/>
      <c r="BU19" s="470"/>
      <c r="BV19" s="468">
        <v>4466515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2659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6065016</v>
      </c>
      <c r="BO23" s="469"/>
      <c r="BP23" s="469"/>
      <c r="BQ23" s="469"/>
      <c r="BR23" s="469"/>
      <c r="BS23" s="469"/>
      <c r="BT23" s="469"/>
      <c r="BU23" s="470"/>
      <c r="BV23" s="468">
        <v>5807942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7470</v>
      </c>
      <c r="R24" s="445"/>
      <c r="S24" s="445"/>
      <c r="T24" s="445"/>
      <c r="U24" s="445"/>
      <c r="V24" s="446"/>
      <c r="W24" s="510"/>
      <c r="X24" s="501"/>
      <c r="Y24" s="502"/>
      <c r="Z24" s="441" t="s">
        <v>168</v>
      </c>
      <c r="AA24" s="442"/>
      <c r="AB24" s="442"/>
      <c r="AC24" s="442"/>
      <c r="AD24" s="442"/>
      <c r="AE24" s="442"/>
      <c r="AF24" s="442"/>
      <c r="AG24" s="443"/>
      <c r="AH24" s="444">
        <v>115</v>
      </c>
      <c r="AI24" s="445"/>
      <c r="AJ24" s="445"/>
      <c r="AK24" s="445"/>
      <c r="AL24" s="446"/>
      <c r="AM24" s="444">
        <v>342930</v>
      </c>
      <c r="AN24" s="445"/>
      <c r="AO24" s="445"/>
      <c r="AP24" s="445"/>
      <c r="AQ24" s="445"/>
      <c r="AR24" s="446"/>
      <c r="AS24" s="444">
        <v>2982</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5817525</v>
      </c>
      <c r="BO24" s="469"/>
      <c r="BP24" s="469"/>
      <c r="BQ24" s="469"/>
      <c r="BR24" s="469"/>
      <c r="BS24" s="469"/>
      <c r="BT24" s="469"/>
      <c r="BU24" s="470"/>
      <c r="BV24" s="468">
        <v>5530077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1</v>
      </c>
      <c r="M25" s="445"/>
      <c r="N25" s="445"/>
      <c r="O25" s="445"/>
      <c r="P25" s="446"/>
      <c r="Q25" s="444">
        <v>6165</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928592</v>
      </c>
      <c r="BO25" s="464"/>
      <c r="BP25" s="464"/>
      <c r="BQ25" s="464"/>
      <c r="BR25" s="464"/>
      <c r="BS25" s="464"/>
      <c r="BT25" s="464"/>
      <c r="BU25" s="465"/>
      <c r="BV25" s="463">
        <v>960088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5310</v>
      </c>
      <c r="R26" s="445"/>
      <c r="S26" s="445"/>
      <c r="T26" s="445"/>
      <c r="U26" s="445"/>
      <c r="V26" s="446"/>
      <c r="W26" s="510"/>
      <c r="X26" s="501"/>
      <c r="Y26" s="502"/>
      <c r="Z26" s="441" t="s">
        <v>175</v>
      </c>
      <c r="AA26" s="523"/>
      <c r="AB26" s="523"/>
      <c r="AC26" s="523"/>
      <c r="AD26" s="523"/>
      <c r="AE26" s="523"/>
      <c r="AF26" s="523"/>
      <c r="AG26" s="524"/>
      <c r="AH26" s="444">
        <v>12</v>
      </c>
      <c r="AI26" s="445"/>
      <c r="AJ26" s="445"/>
      <c r="AK26" s="445"/>
      <c r="AL26" s="446"/>
      <c r="AM26" s="444">
        <v>27624</v>
      </c>
      <c r="AN26" s="445"/>
      <c r="AO26" s="445"/>
      <c r="AP26" s="445"/>
      <c r="AQ26" s="445"/>
      <c r="AR26" s="446"/>
      <c r="AS26" s="444">
        <v>2302</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172</v>
      </c>
      <c r="BO26" s="469"/>
      <c r="BP26" s="469"/>
      <c r="BQ26" s="469"/>
      <c r="BR26" s="469"/>
      <c r="BS26" s="469"/>
      <c r="BT26" s="469"/>
      <c r="BU26" s="470"/>
      <c r="BV26" s="468" t="s">
        <v>172</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3300</v>
      </c>
      <c r="R27" s="445"/>
      <c r="S27" s="445"/>
      <c r="T27" s="445"/>
      <c r="U27" s="445"/>
      <c r="V27" s="446"/>
      <c r="W27" s="510"/>
      <c r="X27" s="501"/>
      <c r="Y27" s="502"/>
      <c r="Z27" s="441" t="s">
        <v>178</v>
      </c>
      <c r="AA27" s="442"/>
      <c r="AB27" s="442"/>
      <c r="AC27" s="442"/>
      <c r="AD27" s="442"/>
      <c r="AE27" s="442"/>
      <c r="AF27" s="442"/>
      <c r="AG27" s="443"/>
      <c r="AH27" s="444" t="s">
        <v>129</v>
      </c>
      <c r="AI27" s="445"/>
      <c r="AJ27" s="445"/>
      <c r="AK27" s="445"/>
      <c r="AL27" s="446"/>
      <c r="AM27" s="444" t="s">
        <v>172</v>
      </c>
      <c r="AN27" s="445"/>
      <c r="AO27" s="445"/>
      <c r="AP27" s="445"/>
      <c r="AQ27" s="445"/>
      <c r="AR27" s="446"/>
      <c r="AS27" s="444" t="s">
        <v>172</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357765</v>
      </c>
      <c r="BO27" s="472"/>
      <c r="BP27" s="472"/>
      <c r="BQ27" s="472"/>
      <c r="BR27" s="472"/>
      <c r="BS27" s="472"/>
      <c r="BT27" s="472"/>
      <c r="BU27" s="473"/>
      <c r="BV27" s="471">
        <v>357737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2800</v>
      </c>
      <c r="R28" s="445"/>
      <c r="S28" s="445"/>
      <c r="T28" s="445"/>
      <c r="U28" s="445"/>
      <c r="V28" s="446"/>
      <c r="W28" s="510"/>
      <c r="X28" s="501"/>
      <c r="Y28" s="502"/>
      <c r="Z28" s="441" t="s">
        <v>181</v>
      </c>
      <c r="AA28" s="442"/>
      <c r="AB28" s="442"/>
      <c r="AC28" s="442"/>
      <c r="AD28" s="442"/>
      <c r="AE28" s="442"/>
      <c r="AF28" s="442"/>
      <c r="AG28" s="443"/>
      <c r="AH28" s="444" t="s">
        <v>172</v>
      </c>
      <c r="AI28" s="445"/>
      <c r="AJ28" s="445"/>
      <c r="AK28" s="445"/>
      <c r="AL28" s="446"/>
      <c r="AM28" s="444" t="s">
        <v>172</v>
      </c>
      <c r="AN28" s="445"/>
      <c r="AO28" s="445"/>
      <c r="AP28" s="445"/>
      <c r="AQ28" s="445"/>
      <c r="AR28" s="446"/>
      <c r="AS28" s="444" t="s">
        <v>172</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449619</v>
      </c>
      <c r="BO28" s="464"/>
      <c r="BP28" s="464"/>
      <c r="BQ28" s="464"/>
      <c r="BR28" s="464"/>
      <c r="BS28" s="464"/>
      <c r="BT28" s="464"/>
      <c r="BU28" s="465"/>
      <c r="BV28" s="463">
        <v>483965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8</v>
      </c>
      <c r="M29" s="445"/>
      <c r="N29" s="445"/>
      <c r="O29" s="445"/>
      <c r="P29" s="446"/>
      <c r="Q29" s="444">
        <v>2500</v>
      </c>
      <c r="R29" s="445"/>
      <c r="S29" s="445"/>
      <c r="T29" s="445"/>
      <c r="U29" s="445"/>
      <c r="V29" s="446"/>
      <c r="W29" s="511"/>
      <c r="X29" s="512"/>
      <c r="Y29" s="513"/>
      <c r="Z29" s="441" t="s">
        <v>184</v>
      </c>
      <c r="AA29" s="442"/>
      <c r="AB29" s="442"/>
      <c r="AC29" s="442"/>
      <c r="AD29" s="442"/>
      <c r="AE29" s="442"/>
      <c r="AF29" s="442"/>
      <c r="AG29" s="443"/>
      <c r="AH29" s="444">
        <v>115</v>
      </c>
      <c r="AI29" s="445"/>
      <c r="AJ29" s="445"/>
      <c r="AK29" s="445"/>
      <c r="AL29" s="446"/>
      <c r="AM29" s="444">
        <v>342930</v>
      </c>
      <c r="AN29" s="445"/>
      <c r="AO29" s="445"/>
      <c r="AP29" s="445"/>
      <c r="AQ29" s="445"/>
      <c r="AR29" s="446"/>
      <c r="AS29" s="444">
        <v>2982</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109525</v>
      </c>
      <c r="BO29" s="469"/>
      <c r="BP29" s="469"/>
      <c r="BQ29" s="469"/>
      <c r="BR29" s="469"/>
      <c r="BS29" s="469"/>
      <c r="BT29" s="469"/>
      <c r="BU29" s="470"/>
      <c r="BV29" s="468">
        <v>124166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91.7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414780</v>
      </c>
      <c r="BO30" s="472"/>
      <c r="BP30" s="472"/>
      <c r="BQ30" s="472"/>
      <c r="BR30" s="472"/>
      <c r="BS30" s="472"/>
      <c r="BT30" s="472"/>
      <c r="BU30" s="473"/>
      <c r="BV30" s="471">
        <v>406006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194</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193</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下水道事業</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吉野町土地開発公社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　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吉野広域行政組合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介護保険特別会計　サービス事業勘定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奈良県広域水質検査センター組合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奈良県住宅新築資金等貸付金回収管理組合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奈良県後期高齢者医療広域連合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南和広域医療企業団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奈良県広域消防組合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htlUbxPJUwy44sCodLXlCmnOy801i4FiQ9M/HwYyOJENVVKGl6vuJmsEioMAcDYhIA3DZj2MoJXNb7NVasnvQ==" saltValue="RJyMwa/bserfoxYM6fN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12.06</v>
      </c>
      <c r="G34" s="33">
        <v>12.35</v>
      </c>
      <c r="H34" s="33">
        <v>8.84</v>
      </c>
      <c r="I34" s="33">
        <v>8.81</v>
      </c>
      <c r="J34" s="34">
        <v>8.98</v>
      </c>
      <c r="K34" s="22"/>
      <c r="L34" s="22"/>
      <c r="M34" s="22"/>
      <c r="N34" s="22"/>
      <c r="O34" s="22"/>
      <c r="P34" s="22"/>
    </row>
    <row r="35" spans="1:16" ht="39" customHeight="1" x14ac:dyDescent="0.15">
      <c r="A35" s="22"/>
      <c r="B35" s="35"/>
      <c r="C35" s="1244" t="s">
        <v>573</v>
      </c>
      <c r="D35" s="1245"/>
      <c r="E35" s="1246"/>
      <c r="F35" s="36">
        <v>7.84</v>
      </c>
      <c r="G35" s="37">
        <v>10.64</v>
      </c>
      <c r="H35" s="37">
        <v>9.81</v>
      </c>
      <c r="I35" s="37">
        <v>9.61</v>
      </c>
      <c r="J35" s="38">
        <v>7.1</v>
      </c>
      <c r="K35" s="22"/>
      <c r="L35" s="22"/>
      <c r="M35" s="22"/>
      <c r="N35" s="22"/>
      <c r="O35" s="22"/>
      <c r="P35" s="22"/>
    </row>
    <row r="36" spans="1:16" ht="39" customHeight="1" x14ac:dyDescent="0.15">
      <c r="A36" s="22"/>
      <c r="B36" s="35"/>
      <c r="C36" s="1244" t="s">
        <v>574</v>
      </c>
      <c r="D36" s="1245"/>
      <c r="E36" s="1246"/>
      <c r="F36" s="36" t="s">
        <v>575</v>
      </c>
      <c r="G36" s="37">
        <v>0.14000000000000001</v>
      </c>
      <c r="H36" s="37">
        <v>0.94</v>
      </c>
      <c r="I36" s="37">
        <v>2.25</v>
      </c>
      <c r="J36" s="38">
        <v>2.46</v>
      </c>
      <c r="K36" s="22"/>
      <c r="L36" s="22"/>
      <c r="M36" s="22"/>
      <c r="N36" s="22"/>
      <c r="O36" s="22"/>
      <c r="P36" s="22"/>
    </row>
    <row r="37" spans="1:16" ht="39" customHeight="1" x14ac:dyDescent="0.15">
      <c r="A37" s="22"/>
      <c r="B37" s="35"/>
      <c r="C37" s="1244" t="s">
        <v>576</v>
      </c>
      <c r="D37" s="1245"/>
      <c r="E37" s="1246"/>
      <c r="F37" s="36">
        <v>0.74</v>
      </c>
      <c r="G37" s="37">
        <v>0.42</v>
      </c>
      <c r="H37" s="37">
        <v>0.67</v>
      </c>
      <c r="I37" s="37">
        <v>1.1399999999999999</v>
      </c>
      <c r="J37" s="38">
        <v>0.75</v>
      </c>
      <c r="K37" s="22"/>
      <c r="L37" s="22"/>
      <c r="M37" s="22"/>
      <c r="N37" s="22"/>
      <c r="O37" s="22"/>
      <c r="P37" s="22"/>
    </row>
    <row r="38" spans="1:16" ht="39" customHeight="1" x14ac:dyDescent="0.15">
      <c r="A38" s="22"/>
      <c r="B38" s="35"/>
      <c r="C38" s="1244" t="s">
        <v>577</v>
      </c>
      <c r="D38" s="1245"/>
      <c r="E38" s="1246"/>
      <c r="F38" s="36">
        <v>0.25</v>
      </c>
      <c r="G38" s="37">
        <v>0.28000000000000003</v>
      </c>
      <c r="H38" s="37">
        <v>0.3</v>
      </c>
      <c r="I38" s="37">
        <v>0.24</v>
      </c>
      <c r="J38" s="38">
        <v>0.1</v>
      </c>
      <c r="K38" s="22"/>
      <c r="L38" s="22"/>
      <c r="M38" s="22"/>
      <c r="N38" s="22"/>
      <c r="O38" s="22"/>
      <c r="P38" s="22"/>
    </row>
    <row r="39" spans="1:16" ht="39" customHeight="1" x14ac:dyDescent="0.15">
      <c r="A39" s="22"/>
      <c r="B39" s="35"/>
      <c r="C39" s="1244" t="s">
        <v>578</v>
      </c>
      <c r="D39" s="1245"/>
      <c r="E39" s="1246"/>
      <c r="F39" s="36">
        <v>0</v>
      </c>
      <c r="G39" s="37">
        <v>0</v>
      </c>
      <c r="H39" s="37">
        <v>0.01</v>
      </c>
      <c r="I39" s="37">
        <v>0.01</v>
      </c>
      <c r="J39" s="38">
        <v>0.01</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582</v>
      </c>
      <c r="D43" s="1248"/>
      <c r="E43" s="1249"/>
      <c r="F43" s="41">
        <v>1.63</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k4+RRVILd4lUns1diffGh3T/vIJB2IcEw2TfNhZ/hI2tFMMY+lfEORSoVEDddzm8SxUJQd3aPwy+jlxGXKuxQ==" saltValue="g/Y9wrvAH1Udhb6cfcPv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519</v>
      </c>
      <c r="L45" s="60">
        <v>564</v>
      </c>
      <c r="M45" s="60">
        <v>584</v>
      </c>
      <c r="N45" s="60">
        <v>605</v>
      </c>
      <c r="O45" s="61">
        <v>615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174</v>
      </c>
      <c r="L48" s="64">
        <v>216</v>
      </c>
      <c r="M48" s="64">
        <v>169</v>
      </c>
      <c r="N48" s="64">
        <v>203</v>
      </c>
      <c r="O48" s="65">
        <v>184</v>
      </c>
      <c r="P48" s="48"/>
      <c r="Q48" s="48"/>
      <c r="R48" s="48"/>
      <c r="S48" s="48"/>
      <c r="T48" s="48"/>
      <c r="U48" s="48"/>
    </row>
    <row r="49" spans="1:21" ht="30.75" customHeight="1" x14ac:dyDescent="0.15">
      <c r="A49" s="48"/>
      <c r="B49" s="1272"/>
      <c r="C49" s="1273"/>
      <c r="D49" s="62"/>
      <c r="E49" s="1254" t="s">
        <v>16</v>
      </c>
      <c r="F49" s="1254"/>
      <c r="G49" s="1254"/>
      <c r="H49" s="1254"/>
      <c r="I49" s="1254"/>
      <c r="J49" s="1255"/>
      <c r="K49" s="63">
        <v>52</v>
      </c>
      <c r="L49" s="64">
        <v>93</v>
      </c>
      <c r="M49" s="64">
        <v>81</v>
      </c>
      <c r="N49" s="64">
        <v>84</v>
      </c>
      <c r="O49" s="65">
        <v>94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521</v>
      </c>
      <c r="L50" s="64" t="s">
        <v>521</v>
      </c>
      <c r="M50" s="64" t="s">
        <v>521</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582</v>
      </c>
      <c r="L52" s="64">
        <v>614</v>
      </c>
      <c r="M52" s="64">
        <v>624</v>
      </c>
      <c r="N52" s="64">
        <v>661</v>
      </c>
      <c r="O52" s="65">
        <v>682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163</v>
      </c>
      <c r="L53" s="69">
        <v>259</v>
      </c>
      <c r="M53" s="69">
        <v>210</v>
      </c>
      <c r="N53" s="69">
        <v>231</v>
      </c>
      <c r="O53" s="70">
        <v>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598</v>
      </c>
      <c r="L57" s="84" t="s">
        <v>598</v>
      </c>
      <c r="M57" s="84" t="s">
        <v>598</v>
      </c>
      <c r="N57" s="84" t="s">
        <v>598</v>
      </c>
      <c r="O57" s="85" t="s">
        <v>598</v>
      </c>
    </row>
    <row r="58" spans="1:21" ht="31.5" customHeight="1" thickBot="1" x14ac:dyDescent="0.2">
      <c r="B58" s="1262"/>
      <c r="C58" s="1263"/>
      <c r="D58" s="1267" t="s">
        <v>27</v>
      </c>
      <c r="E58" s="1268"/>
      <c r="F58" s="1268"/>
      <c r="G58" s="1268"/>
      <c r="H58" s="1268"/>
      <c r="I58" s="1268"/>
      <c r="J58" s="126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gNChZ7j87fq33atalK6HKVGvnuqaaz3MNRbpMFOHanhVTEQ1qO+h5s5UP6+Ed9YmfEIs+pkyZNYy7O+L5XTw==" saltValue="frVmMKZGuJF/+X/HIva2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5613</v>
      </c>
      <c r="J41" s="104">
        <v>5636</v>
      </c>
      <c r="K41" s="104">
        <v>5807</v>
      </c>
      <c r="L41" s="104">
        <v>5808</v>
      </c>
      <c r="M41" s="105">
        <v>6065</v>
      </c>
    </row>
    <row r="42" spans="2:13" ht="27.75" customHeight="1" x14ac:dyDescent="0.15">
      <c r="B42" s="1280"/>
      <c r="C42" s="1281"/>
      <c r="D42" s="106"/>
      <c r="E42" s="1284" t="s">
        <v>32</v>
      </c>
      <c r="F42" s="1284"/>
      <c r="G42" s="1284"/>
      <c r="H42" s="1285"/>
      <c r="I42" s="107" t="s">
        <v>521</v>
      </c>
      <c r="J42" s="108" t="s">
        <v>521</v>
      </c>
      <c r="K42" s="108" t="s">
        <v>521</v>
      </c>
      <c r="L42" s="108" t="s">
        <v>521</v>
      </c>
      <c r="M42" s="109" t="s">
        <v>521</v>
      </c>
    </row>
    <row r="43" spans="2:13" ht="27.75" customHeight="1" x14ac:dyDescent="0.15">
      <c r="B43" s="1280"/>
      <c r="C43" s="1281"/>
      <c r="D43" s="106"/>
      <c r="E43" s="1284" t="s">
        <v>33</v>
      </c>
      <c r="F43" s="1284"/>
      <c r="G43" s="1284"/>
      <c r="H43" s="1285"/>
      <c r="I43" s="107">
        <v>2982</v>
      </c>
      <c r="J43" s="108">
        <v>2115</v>
      </c>
      <c r="K43" s="108">
        <v>2105</v>
      </c>
      <c r="L43" s="108">
        <v>2282</v>
      </c>
      <c r="M43" s="109">
        <v>2133</v>
      </c>
    </row>
    <row r="44" spans="2:13" ht="27.75" customHeight="1" x14ac:dyDescent="0.15">
      <c r="B44" s="1280"/>
      <c r="C44" s="1281"/>
      <c r="D44" s="106"/>
      <c r="E44" s="1284" t="s">
        <v>34</v>
      </c>
      <c r="F44" s="1284"/>
      <c r="G44" s="1284"/>
      <c r="H44" s="1285"/>
      <c r="I44" s="107">
        <v>920</v>
      </c>
      <c r="J44" s="108">
        <v>891</v>
      </c>
      <c r="K44" s="108">
        <v>899</v>
      </c>
      <c r="L44" s="108">
        <v>717</v>
      </c>
      <c r="M44" s="109">
        <v>624</v>
      </c>
    </row>
    <row r="45" spans="2:13" ht="27.75" customHeight="1" x14ac:dyDescent="0.15">
      <c r="B45" s="1280"/>
      <c r="C45" s="1281"/>
      <c r="D45" s="106"/>
      <c r="E45" s="1284" t="s">
        <v>35</v>
      </c>
      <c r="F45" s="1284"/>
      <c r="G45" s="1284"/>
      <c r="H45" s="1285"/>
      <c r="I45" s="107">
        <v>1367</v>
      </c>
      <c r="J45" s="108">
        <v>1414</v>
      </c>
      <c r="K45" s="108">
        <v>1342</v>
      </c>
      <c r="L45" s="108">
        <v>1293</v>
      </c>
      <c r="M45" s="109">
        <v>1200</v>
      </c>
    </row>
    <row r="46" spans="2:13" ht="27.75" customHeight="1" x14ac:dyDescent="0.15">
      <c r="B46" s="1280"/>
      <c r="C46" s="1281"/>
      <c r="D46" s="110"/>
      <c r="E46" s="1284" t="s">
        <v>36</v>
      </c>
      <c r="F46" s="1284"/>
      <c r="G46" s="1284"/>
      <c r="H46" s="1285"/>
      <c r="I46" s="107" t="s">
        <v>521</v>
      </c>
      <c r="J46" s="108" t="s">
        <v>521</v>
      </c>
      <c r="K46" s="108" t="s">
        <v>521</v>
      </c>
      <c r="L46" s="108" t="s">
        <v>521</v>
      </c>
      <c r="M46" s="109" t="s">
        <v>521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1648</v>
      </c>
      <c r="J50" s="108">
        <v>1534</v>
      </c>
      <c r="K50" s="108">
        <v>1379</v>
      </c>
      <c r="L50" s="108">
        <v>1048</v>
      </c>
      <c r="M50" s="109">
        <v>1008</v>
      </c>
    </row>
    <row r="51" spans="2:13" ht="27.75" customHeight="1" x14ac:dyDescent="0.15">
      <c r="B51" s="1280"/>
      <c r="C51" s="1281"/>
      <c r="D51" s="106"/>
      <c r="E51" s="1284" t="s">
        <v>42</v>
      </c>
      <c r="F51" s="1284"/>
      <c r="G51" s="1284"/>
      <c r="H51" s="1285"/>
      <c r="I51" s="107">
        <v>87</v>
      </c>
      <c r="J51" s="108">
        <v>87</v>
      </c>
      <c r="K51" s="108">
        <v>87</v>
      </c>
      <c r="L51" s="108">
        <v>87</v>
      </c>
      <c r="M51" s="109">
        <v>87</v>
      </c>
    </row>
    <row r="52" spans="2:13" ht="27.75" customHeight="1" x14ac:dyDescent="0.15">
      <c r="B52" s="1282"/>
      <c r="C52" s="1283"/>
      <c r="D52" s="106"/>
      <c r="E52" s="1284" t="s">
        <v>43</v>
      </c>
      <c r="F52" s="1284"/>
      <c r="G52" s="1284"/>
      <c r="H52" s="1285"/>
      <c r="I52" s="107">
        <v>6368</v>
      </c>
      <c r="J52" s="108">
        <v>6164</v>
      </c>
      <c r="K52" s="108">
        <v>6111</v>
      </c>
      <c r="L52" s="108">
        <v>6092</v>
      </c>
      <c r="M52" s="109">
        <v>6292</v>
      </c>
    </row>
    <row r="53" spans="2:13" ht="27.75" customHeight="1" thickBot="1" x14ac:dyDescent="0.2">
      <c r="B53" s="1286" t="s">
        <v>44</v>
      </c>
      <c r="C53" s="1287"/>
      <c r="D53" s="113"/>
      <c r="E53" s="1288" t="s">
        <v>45</v>
      </c>
      <c r="F53" s="1288"/>
      <c r="G53" s="1288"/>
      <c r="H53" s="1289"/>
      <c r="I53" s="114">
        <v>2779</v>
      </c>
      <c r="J53" s="115">
        <v>2270</v>
      </c>
      <c r="K53" s="115">
        <v>2576</v>
      </c>
      <c r="L53" s="115">
        <v>2873</v>
      </c>
      <c r="M53" s="116">
        <v>2635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kHTPBugiqxSPeb7ndTy2Ds4TWK9K25PX9AvMgL0h7/to467FuexrUrFUkXNi6jtQC0Zieb6tbo+4eNzTpUzQ==" saltValue="nr04TeXeCMHhOs4W0/6C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713</v>
      </c>
      <c r="G55" s="128">
        <v>484</v>
      </c>
      <c r="H55" s="129">
        <v>450</v>
      </c>
    </row>
    <row r="56" spans="2:8" ht="52.5" customHeight="1" x14ac:dyDescent="0.15">
      <c r="B56" s="130"/>
      <c r="C56" s="1307" t="s">
        <v>49</v>
      </c>
      <c r="D56" s="1307"/>
      <c r="E56" s="1308"/>
      <c r="F56" s="131">
        <v>221</v>
      </c>
      <c r="G56" s="131">
        <v>124</v>
      </c>
      <c r="H56" s="132">
        <v>110</v>
      </c>
    </row>
    <row r="57" spans="2:8" ht="53.25" customHeight="1" x14ac:dyDescent="0.15">
      <c r="B57" s="130"/>
      <c r="C57" s="1309" t="s">
        <v>50</v>
      </c>
      <c r="D57" s="1309"/>
      <c r="E57" s="1310"/>
      <c r="F57" s="133">
        <v>411</v>
      </c>
      <c r="G57" s="133">
        <v>406</v>
      </c>
      <c r="H57" s="134">
        <v>415</v>
      </c>
    </row>
    <row r="58" spans="2:8" ht="45.75" customHeight="1" x14ac:dyDescent="0.15">
      <c r="B58" s="135"/>
      <c r="C58" s="1297" t="s">
        <v>599</v>
      </c>
      <c r="D58" s="1298"/>
      <c r="E58" s="1299"/>
      <c r="F58" s="136">
        <v>79</v>
      </c>
      <c r="G58" s="136">
        <v>143</v>
      </c>
      <c r="H58" s="137">
        <v>115</v>
      </c>
    </row>
    <row r="59" spans="2:8" ht="45.75" customHeight="1" x14ac:dyDescent="0.15">
      <c r="B59" s="135"/>
      <c r="C59" s="1297" t="s">
        <v>600</v>
      </c>
      <c r="D59" s="1298"/>
      <c r="E59" s="1299"/>
      <c r="F59" s="136">
        <v>70</v>
      </c>
      <c r="G59" s="136">
        <v>70</v>
      </c>
      <c r="H59" s="137">
        <v>100</v>
      </c>
    </row>
    <row r="60" spans="2:8" ht="45.75" customHeight="1" x14ac:dyDescent="0.15">
      <c r="B60" s="135"/>
      <c r="C60" s="1297" t="s">
        <v>601</v>
      </c>
      <c r="D60" s="1298"/>
      <c r="E60" s="1299"/>
      <c r="F60" s="136">
        <v>46</v>
      </c>
      <c r="G60" s="136">
        <v>50</v>
      </c>
      <c r="H60" s="137">
        <v>61</v>
      </c>
    </row>
    <row r="61" spans="2:8" ht="45.75" customHeight="1" x14ac:dyDescent="0.15">
      <c r="B61" s="135"/>
      <c r="C61" s="1297" t="s">
        <v>602</v>
      </c>
      <c r="D61" s="1298"/>
      <c r="E61" s="1299"/>
      <c r="F61" s="136">
        <v>137</v>
      </c>
      <c r="G61" s="136">
        <v>62</v>
      </c>
      <c r="H61" s="137">
        <v>44</v>
      </c>
    </row>
    <row r="62" spans="2:8" ht="45.75" customHeight="1" thickBot="1" x14ac:dyDescent="0.2">
      <c r="B62" s="138"/>
      <c r="C62" s="1300" t="s">
        <v>603</v>
      </c>
      <c r="D62" s="1301"/>
      <c r="E62" s="1302"/>
      <c r="F62" s="139" t="s">
        <v>604</v>
      </c>
      <c r="G62" s="139">
        <v>13</v>
      </c>
      <c r="H62" s="140">
        <v>38</v>
      </c>
    </row>
    <row r="63" spans="2:8" ht="52.5" customHeight="1" thickBot="1" x14ac:dyDescent="0.2">
      <c r="B63" s="141"/>
      <c r="C63" s="1303" t="s">
        <v>51</v>
      </c>
      <c r="D63" s="1303"/>
      <c r="E63" s="1304"/>
      <c r="F63" s="142">
        <v>1345</v>
      </c>
      <c r="G63" s="142">
        <v>1014</v>
      </c>
      <c r="H63" s="143">
        <v>974</v>
      </c>
    </row>
    <row r="64" spans="2:8" ht="15" customHeight="1" x14ac:dyDescent="0.15"/>
  </sheetData>
  <sheetProtection algorithmName="SHA-512" hashValue="tbqLe4IlsYlri8Z9ymNezMDVp6PsPsCYAQYB5gqUveaOs1WVFhEPUrhc2vXYILlVJOSEX1qr20IecF41Di8OHQ==" saltValue="mFdWItHFnymVrClY2ZVF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103.3</v>
      </c>
      <c r="BQ51" s="1313"/>
      <c r="BR51" s="1313"/>
      <c r="BS51" s="1313"/>
      <c r="BT51" s="1313"/>
      <c r="BU51" s="1313"/>
      <c r="BV51" s="1313"/>
      <c r="BW51" s="1313"/>
      <c r="BX51" s="1313">
        <v>87.1</v>
      </c>
      <c r="BY51" s="1313"/>
      <c r="BZ51" s="1313"/>
      <c r="CA51" s="1313"/>
      <c r="CB51" s="1313"/>
      <c r="CC51" s="1313"/>
      <c r="CD51" s="1313"/>
      <c r="CE51" s="1313"/>
      <c r="CF51" s="1313">
        <v>98.7</v>
      </c>
      <c r="CG51" s="1313"/>
      <c r="CH51" s="1313"/>
      <c r="CI51" s="1313"/>
      <c r="CJ51" s="1313"/>
      <c r="CK51" s="1313"/>
      <c r="CL51" s="1313"/>
      <c r="CM51" s="1313"/>
      <c r="CN51" s="1313">
        <v>108.7</v>
      </c>
      <c r="CO51" s="1313"/>
      <c r="CP51" s="1313"/>
      <c r="CQ51" s="1313"/>
      <c r="CR51" s="1313"/>
      <c r="CS51" s="1313"/>
      <c r="CT51" s="1313"/>
      <c r="CU51" s="1313"/>
      <c r="CV51" s="1313">
        <v>93.6</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73</v>
      </c>
      <c r="BQ53" s="1313"/>
      <c r="BR53" s="1313"/>
      <c r="BS53" s="1313"/>
      <c r="BT53" s="1313"/>
      <c r="BU53" s="1313"/>
      <c r="BV53" s="1313"/>
      <c r="BW53" s="1313"/>
      <c r="BX53" s="1313">
        <v>73.7</v>
      </c>
      <c r="BY53" s="1313"/>
      <c r="BZ53" s="1313"/>
      <c r="CA53" s="1313"/>
      <c r="CB53" s="1313"/>
      <c r="CC53" s="1313"/>
      <c r="CD53" s="1313"/>
      <c r="CE53" s="1313"/>
      <c r="CF53" s="1313">
        <v>74.5</v>
      </c>
      <c r="CG53" s="1313"/>
      <c r="CH53" s="1313"/>
      <c r="CI53" s="1313"/>
      <c r="CJ53" s="1313"/>
      <c r="CK53" s="1313"/>
      <c r="CL53" s="1313"/>
      <c r="CM53" s="1313"/>
      <c r="CN53" s="1313">
        <v>76</v>
      </c>
      <c r="CO53" s="1313"/>
      <c r="CP53" s="1313"/>
      <c r="CQ53" s="1313"/>
      <c r="CR53" s="1313"/>
      <c r="CS53" s="1313"/>
      <c r="CT53" s="1313"/>
      <c r="CU53" s="1313"/>
      <c r="CV53" s="1313">
        <v>75.400000000000006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615</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616</v>
      </c>
      <c r="BC73" s="1316"/>
      <c r="BD73" s="1316"/>
      <c r="BE73" s="1316"/>
      <c r="BF73" s="1316"/>
      <c r="BG73" s="1316"/>
      <c r="BH73" s="1316"/>
      <c r="BI73" s="1316"/>
      <c r="BJ73" s="1316"/>
      <c r="BK73" s="1316"/>
      <c r="BL73" s="1316"/>
      <c r="BM73" s="1316"/>
      <c r="BN73" s="1316"/>
      <c r="BO73" s="1316"/>
      <c r="BP73" s="1313">
        <v>103.3</v>
      </c>
      <c r="BQ73" s="1313"/>
      <c r="BR73" s="1313"/>
      <c r="BS73" s="1313"/>
      <c r="BT73" s="1313"/>
      <c r="BU73" s="1313"/>
      <c r="BV73" s="1313"/>
      <c r="BW73" s="1313"/>
      <c r="BX73" s="1313">
        <v>87.1</v>
      </c>
      <c r="BY73" s="1313"/>
      <c r="BZ73" s="1313"/>
      <c r="CA73" s="1313"/>
      <c r="CB73" s="1313"/>
      <c r="CC73" s="1313"/>
      <c r="CD73" s="1313"/>
      <c r="CE73" s="1313"/>
      <c r="CF73" s="1313">
        <v>98.7</v>
      </c>
      <c r="CG73" s="1313"/>
      <c r="CH73" s="1313"/>
      <c r="CI73" s="1313"/>
      <c r="CJ73" s="1313"/>
      <c r="CK73" s="1313"/>
      <c r="CL73" s="1313"/>
      <c r="CM73" s="1313"/>
      <c r="CN73" s="1313">
        <v>108.7</v>
      </c>
      <c r="CO73" s="1313"/>
      <c r="CP73" s="1313"/>
      <c r="CQ73" s="1313"/>
      <c r="CR73" s="1313"/>
      <c r="CS73" s="1313"/>
      <c r="CT73" s="1313"/>
      <c r="CU73" s="1313"/>
      <c r="CV73" s="1313">
        <v>93.6</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6.8</v>
      </c>
      <c r="BQ75" s="1313"/>
      <c r="BR75" s="1313"/>
      <c r="BS75" s="1313"/>
      <c r="BT75" s="1313"/>
      <c r="BU75" s="1313"/>
      <c r="BV75" s="1313"/>
      <c r="BW75" s="1313"/>
      <c r="BX75" s="1313">
        <v>7.6</v>
      </c>
      <c r="BY75" s="1313"/>
      <c r="BZ75" s="1313"/>
      <c r="CA75" s="1313"/>
      <c r="CB75" s="1313"/>
      <c r="CC75" s="1313"/>
      <c r="CD75" s="1313"/>
      <c r="CE75" s="1313"/>
      <c r="CF75" s="1313">
        <v>8</v>
      </c>
      <c r="CG75" s="1313"/>
      <c r="CH75" s="1313"/>
      <c r="CI75" s="1313"/>
      <c r="CJ75" s="1313"/>
      <c r="CK75" s="1313"/>
      <c r="CL75" s="1313"/>
      <c r="CM75" s="1313"/>
      <c r="CN75" s="1313">
        <v>8.9</v>
      </c>
      <c r="CO75" s="1313"/>
      <c r="CP75" s="1313"/>
      <c r="CQ75" s="1313"/>
      <c r="CR75" s="1313"/>
      <c r="CS75" s="1313"/>
      <c r="CT75" s="1313"/>
      <c r="CU75" s="1313"/>
      <c r="CV75" s="1313">
        <v>8.1</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616</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MuTgUtYdxICcpNvt3+HQNEJwUsl2n0l1BkXu96AHrHlBbo4P1t5SbGJDaS1wvzzweKD15PnWyMomnw4vjY8sg==" saltValue="1w0U0Qune/6V/KyJn6Ju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6zFH+k8Gg0P7vN1Ghqu/BWG6Ekmchm1TNoJ/2Gw0J93paxWBPbnEdbJG8vY7lLsE3U18+X1tVHDC07kwSALubw==" saltValue="8yvQJv/yy0eKOk+7wyH1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SzhY7iTjdCXdrGVItsDp64Bg7Hpq46rS5gxxIUHIt/OV6caWt0w3qpb45gOY0xJk+S7dj/BymPI/Z3OqAIhqfQ==" saltValue="ov1k7ioxWqgGr8lnzrcr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51722</v>
      </c>
      <c r="E3" s="162"/>
      <c r="F3" s="163">
        <v>119882</v>
      </c>
      <c r="G3" s="164"/>
      <c r="H3" s="165"/>
    </row>
    <row r="4" spans="1:8" x14ac:dyDescent="0.15">
      <c r="A4" s="166"/>
      <c r="B4" s="167"/>
      <c r="C4" s="168"/>
      <c r="D4" s="169">
        <v>26499</v>
      </c>
      <c r="E4" s="170"/>
      <c r="F4" s="171">
        <v>66481</v>
      </c>
      <c r="G4" s="172"/>
      <c r="H4" s="173"/>
    </row>
    <row r="5" spans="1:8" x14ac:dyDescent="0.15">
      <c r="A5" s="154" t="s">
        <v>555</v>
      </c>
      <c r="B5" s="159"/>
      <c r="C5" s="160"/>
      <c r="D5" s="161">
        <v>79924</v>
      </c>
      <c r="E5" s="162"/>
      <c r="F5" s="163">
        <v>116162</v>
      </c>
      <c r="G5" s="164"/>
      <c r="H5" s="165"/>
    </row>
    <row r="6" spans="1:8" x14ac:dyDescent="0.15">
      <c r="A6" s="166"/>
      <c r="B6" s="167"/>
      <c r="C6" s="168"/>
      <c r="D6" s="169">
        <v>56217</v>
      </c>
      <c r="E6" s="170"/>
      <c r="F6" s="171">
        <v>61562</v>
      </c>
      <c r="G6" s="172"/>
      <c r="H6" s="173"/>
    </row>
    <row r="7" spans="1:8" x14ac:dyDescent="0.15">
      <c r="A7" s="154" t="s">
        <v>556</v>
      </c>
      <c r="B7" s="159"/>
      <c r="C7" s="160"/>
      <c r="D7" s="161">
        <v>96551</v>
      </c>
      <c r="E7" s="162"/>
      <c r="F7" s="163">
        <v>121449</v>
      </c>
      <c r="G7" s="164"/>
      <c r="H7" s="165"/>
    </row>
    <row r="8" spans="1:8" x14ac:dyDescent="0.15">
      <c r="A8" s="166"/>
      <c r="B8" s="167"/>
      <c r="C8" s="168"/>
      <c r="D8" s="169">
        <v>45436</v>
      </c>
      <c r="E8" s="170"/>
      <c r="F8" s="171">
        <v>62922</v>
      </c>
      <c r="G8" s="172"/>
      <c r="H8" s="173"/>
    </row>
    <row r="9" spans="1:8" x14ac:dyDescent="0.15">
      <c r="A9" s="154" t="s">
        <v>557</v>
      </c>
      <c r="B9" s="159"/>
      <c r="C9" s="160"/>
      <c r="D9" s="161">
        <v>103234</v>
      </c>
      <c r="E9" s="162"/>
      <c r="F9" s="163">
        <v>145139</v>
      </c>
      <c r="G9" s="164"/>
      <c r="H9" s="165"/>
    </row>
    <row r="10" spans="1:8" x14ac:dyDescent="0.15">
      <c r="A10" s="166"/>
      <c r="B10" s="167"/>
      <c r="C10" s="168"/>
      <c r="D10" s="169">
        <v>37038</v>
      </c>
      <c r="E10" s="170"/>
      <c r="F10" s="171">
        <v>83762</v>
      </c>
      <c r="G10" s="172"/>
      <c r="H10" s="173"/>
    </row>
    <row r="11" spans="1:8" x14ac:dyDescent="0.15">
      <c r="A11" s="154" t="s">
        <v>558</v>
      </c>
      <c r="B11" s="159"/>
      <c r="C11" s="160"/>
      <c r="D11" s="161">
        <v>140873</v>
      </c>
      <c r="E11" s="162"/>
      <c r="F11" s="163">
        <v>125391</v>
      </c>
      <c r="G11" s="164"/>
      <c r="H11" s="165"/>
    </row>
    <row r="12" spans="1:8" x14ac:dyDescent="0.15">
      <c r="A12" s="166"/>
      <c r="B12" s="167"/>
      <c r="C12" s="174"/>
      <c r="D12" s="169">
        <v>23189</v>
      </c>
      <c r="E12" s="170"/>
      <c r="F12" s="171">
        <v>68516</v>
      </c>
      <c r="G12" s="172"/>
      <c r="H12" s="173"/>
    </row>
    <row r="13" spans="1:8" x14ac:dyDescent="0.15">
      <c r="A13" s="154"/>
      <c r="B13" s="159"/>
      <c r="C13" s="175"/>
      <c r="D13" s="176">
        <v>94461</v>
      </c>
      <c r="E13" s="177"/>
      <c r="F13" s="178">
        <v>125605</v>
      </c>
      <c r="G13" s="179"/>
      <c r="H13" s="165"/>
    </row>
    <row r="14" spans="1:8" x14ac:dyDescent="0.15">
      <c r="A14" s="166"/>
      <c r="B14" s="167"/>
      <c r="C14" s="168"/>
      <c r="D14" s="169">
        <v>37676</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11.55</v>
      </c>
      <c r="C19" s="180">
        <f>ROUND(VALUE(SUBSTITUTE(実質収支比率等に係る経年分析!G$48,"▲","-")),2)</f>
        <v>12.35</v>
      </c>
      <c r="D19" s="180">
        <f>ROUND(VALUE(SUBSTITUTE(実質収支比率等に係る経年分析!H$48,"▲","-")),2)</f>
        <v>8.85</v>
      </c>
      <c r="E19" s="180">
        <f>ROUND(VALUE(SUBSTITUTE(実質収支比率等に係る経年分析!I$48,"▲","-")),2)</f>
        <v>8.81</v>
      </c>
      <c r="F19" s="180">
        <f>ROUND(VALUE(SUBSTITUTE(実質収支比率等に係る経年分析!J$48,"▲","-")),2)</f>
        <v>8.99</v>
      </c>
    </row>
    <row r="20" spans="1:11" x14ac:dyDescent="0.15">
      <c r="A20" s="180" t="s">
        <v>55</v>
      </c>
      <c r="B20" s="180">
        <f>ROUND(VALUE(SUBSTITUTE(実質収支比率等に係る経年分析!F$47,"▲","-")),2)</f>
        <v>28.5</v>
      </c>
      <c r="C20" s="180">
        <f>ROUND(VALUE(SUBSTITUTE(実質収支比率等に係る経年分析!G$47,"▲","-")),2)</f>
        <v>25.31</v>
      </c>
      <c r="D20" s="180">
        <f>ROUND(VALUE(SUBSTITUTE(実質収支比率等に係る経年分析!H$47,"▲","-")),2)</f>
        <v>22.14</v>
      </c>
      <c r="E20" s="180">
        <f>ROUND(VALUE(SUBSTITUTE(実質収支比率等に係る経年分析!I$47,"▲","-")),2)</f>
        <v>14.73</v>
      </c>
      <c r="F20" s="180">
        <f>ROUND(VALUE(SUBSTITUTE(実質収支比率等に係る経年分析!J$47,"▲","-")),2)</f>
        <v>12.95</v>
      </c>
    </row>
    <row r="21" spans="1:11" x14ac:dyDescent="0.15">
      <c r="A21" s="180" t="s">
        <v>56</v>
      </c>
      <c r="B21" s="180">
        <f>IF(ISNUMBER(VALUE(SUBSTITUTE(実質収支比率等に係る経年分析!F$49,"▲","-"))),ROUND(VALUE(SUBSTITUTE(実質収支比率等に係る経年分析!F$49,"▲","-")),2),NA())</f>
        <v>2.63</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-6.55</v>
      </c>
      <c r="E21" s="180">
        <f>IF(ISNUMBER(VALUE(SUBSTITUTE(実質収支比率等に係る経年分析!I$49,"▲","-"))),ROUND(VALUE(SUBSTITUTE(実質収支比率等に係る経年分析!I$49,"▲","-")),2),NA())</f>
        <v>-6.83</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　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0.28000000000000003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介護保険特別会計　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国民健康保険特別会計</v>
      </c>
      <c r="B34" s="181">
        <f>IF(ROUND(VALUE(SUBSTITUTE(連結実質赤字比率に係る赤字・黒字の構成分析!F$36,"▲", "-")), 2) &lt; 0, ABS(ROUND(VALUE(SUBSTITUTE(連結実質赤字比率に係る赤字・黒字の構成分析!F$36,"▲", "-")), 2)), NA())</f>
        <v>0.09</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0.14000000000000001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2.46</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582</v>
      </c>
      <c r="E42" s="182"/>
      <c r="F42" s="182"/>
      <c r="G42" s="182">
        <f>'実質公債費比率（分子）の構造'!L$52</f>
        <v>614</v>
      </c>
      <c r="H42" s="182"/>
      <c r="I42" s="182"/>
      <c r="J42" s="182">
        <f>'実質公債費比率（分子）の構造'!M$52</f>
        <v>624</v>
      </c>
      <c r="K42" s="182"/>
      <c r="L42" s="182"/>
      <c r="M42" s="182">
        <f>'実質公債費比率（分子）の構造'!N$52</f>
        <v>661</v>
      </c>
      <c r="N42" s="182"/>
      <c r="O42" s="182"/>
      <c r="P42" s="182">
        <f>'実質公債費比率（分子）の構造'!O$52</f>
        <v>682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52</v>
      </c>
      <c r="C45" s="182"/>
      <c r="D45" s="182"/>
      <c r="E45" s="182">
        <f>'実質公債費比率（分子）の構造'!L$49</f>
        <v>93</v>
      </c>
      <c r="F45" s="182"/>
      <c r="G45" s="182"/>
      <c r="H45" s="182">
        <f>'実質公債費比率（分子）の構造'!M$49</f>
        <v>81</v>
      </c>
      <c r="I45" s="182"/>
      <c r="J45" s="182"/>
      <c r="K45" s="182">
        <f>'実質公債費比率（分子）の構造'!N$49</f>
        <v>84</v>
      </c>
      <c r="L45" s="182"/>
      <c r="M45" s="182"/>
      <c r="N45" s="182">
        <f>'実質公債費比率（分子）の構造'!O$49</f>
        <v>94</v>
      </c>
      <c r="O45" s="182"/>
      <c r="P45" s="182"/>
    </row>
    <row r="46" spans="1:16" x14ac:dyDescent="0.15">
      <c r="A46" s="182" t="s">
        <v>67</v>
      </c>
      <c r="B46" s="182">
        <f>'実質公債費比率（分子）の構造'!K$48</f>
        <v>174</v>
      </c>
      <c r="C46" s="182"/>
      <c r="D46" s="182"/>
      <c r="E46" s="182">
        <f>'実質公債費比率（分子）の構造'!L$48</f>
        <v>216</v>
      </c>
      <c r="F46" s="182"/>
      <c r="G46" s="182"/>
      <c r="H46" s="182">
        <f>'実質公債費比率（分子）の構造'!M$48</f>
        <v>169</v>
      </c>
      <c r="I46" s="182"/>
      <c r="J46" s="182"/>
      <c r="K46" s="182">
        <f>'実質公債費比率（分子）の構造'!N$48</f>
        <v>203</v>
      </c>
      <c r="L46" s="182"/>
      <c r="M46" s="182"/>
      <c r="N46" s="182">
        <f>'実質公債費比率（分子）の構造'!O$48</f>
        <v>184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519</v>
      </c>
      <c r="C49" s="182"/>
      <c r="D49" s="182"/>
      <c r="E49" s="182">
        <f>'実質公債費比率（分子）の構造'!L$45</f>
        <v>564</v>
      </c>
      <c r="F49" s="182"/>
      <c r="G49" s="182"/>
      <c r="H49" s="182">
        <f>'実質公債費比率（分子）の構造'!M$45</f>
        <v>584</v>
      </c>
      <c r="I49" s="182"/>
      <c r="J49" s="182"/>
      <c r="K49" s="182">
        <f>'実質公債費比率（分子）の構造'!N$45</f>
        <v>605</v>
      </c>
      <c r="L49" s="182"/>
      <c r="M49" s="182"/>
      <c r="N49" s="182">
        <f>'実質公債費比率（分子）の構造'!O$45</f>
        <v>615</v>
      </c>
      <c r="O49" s="182"/>
      <c r="P49" s="182"/>
    </row>
    <row r="50" spans="1:16" x14ac:dyDescent="0.15">
      <c r="A50" s="182" t="s">
        <v>71</v>
      </c>
      <c r="B50" s="182" t="e">
        <f>NA()</f>
        <v>#N/A</v>
      </c>
      <c r="C50" s="182">
        <f>IF(ISNUMBER('実質公債費比率（分子）の構造'!K$53),'実質公債費比率（分子）の構造'!K$53,NA())</f>
        <v>163</v>
      </c>
      <c r="D50" s="182" t="e">
        <f>NA()</f>
        <v>#N/A</v>
      </c>
      <c r="E50" s="182" t="e">
        <f>NA()</f>
        <v>#N/A</v>
      </c>
      <c r="F50" s="182">
        <f>IF(ISNUMBER('実質公債費比率（分子）の構造'!L$53),'実質公債費比率（分子）の構造'!L$53,NA())</f>
        <v>259</v>
      </c>
      <c r="G50" s="182" t="e">
        <f>NA()</f>
        <v>#N/A</v>
      </c>
      <c r="H50" s="182" t="e">
        <f>NA()</f>
        <v>#N/A</v>
      </c>
      <c r="I50" s="182">
        <f>IF(ISNUMBER('実質公債費比率（分子）の構造'!M$53),'実質公債費比率（分子）の構造'!M$53,NA())</f>
        <v>210</v>
      </c>
      <c r="J50" s="182" t="e">
        <f>NA()</f>
        <v>#N/A</v>
      </c>
      <c r="K50" s="182" t="e">
        <f>NA()</f>
        <v>#N/A</v>
      </c>
      <c r="L50" s="182">
        <f>IF(ISNUMBER('実質公債費比率（分子）の構造'!N$53),'実質公債費比率（分子）の構造'!N$53,NA())</f>
        <v>231</v>
      </c>
      <c r="M50" s="182" t="e">
        <f>NA()</f>
        <v>#N/A</v>
      </c>
      <c r="N50" s="182" t="e">
        <f>NA()</f>
        <v>#N/A</v>
      </c>
      <c r="O50" s="182">
        <f>IF(ISNUMBER('実質公債費比率（分子）の構造'!O$53),'実質公債費比率（分子）の構造'!O$53,NA())</f>
        <v>211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6368</v>
      </c>
      <c r="E56" s="181"/>
      <c r="F56" s="181"/>
      <c r="G56" s="181">
        <f>'将来負担比率（分子）の構造'!J$52</f>
        <v>6164</v>
      </c>
      <c r="H56" s="181"/>
      <c r="I56" s="181"/>
      <c r="J56" s="181">
        <f>'将来負担比率（分子）の構造'!K$52</f>
        <v>6111</v>
      </c>
      <c r="K56" s="181"/>
      <c r="L56" s="181"/>
      <c r="M56" s="181">
        <f>'将来負担比率（分子）の構造'!L$52</f>
        <v>6092</v>
      </c>
      <c r="N56" s="181"/>
      <c r="O56" s="181"/>
      <c r="P56" s="181">
        <f>'将来負担比率（分子）の構造'!M$52</f>
        <v>6292</v>
      </c>
    </row>
    <row r="57" spans="1:16" x14ac:dyDescent="0.15">
      <c r="A57" s="181" t="s">
        <v>42</v>
      </c>
      <c r="B57" s="181"/>
      <c r="C57" s="181"/>
      <c r="D57" s="181">
        <f>'将来負担比率（分子）の構造'!I$51</f>
        <v>87</v>
      </c>
      <c r="E57" s="181"/>
      <c r="F57" s="181"/>
      <c r="G57" s="181">
        <f>'将来負担比率（分子）の構造'!J$51</f>
        <v>87</v>
      </c>
      <c r="H57" s="181"/>
      <c r="I57" s="181"/>
      <c r="J57" s="181">
        <f>'将来負担比率（分子）の構造'!K$51</f>
        <v>87</v>
      </c>
      <c r="K57" s="181"/>
      <c r="L57" s="181"/>
      <c r="M57" s="181">
        <f>'将来負担比率（分子）の構造'!L$51</f>
        <v>87</v>
      </c>
      <c r="N57" s="181"/>
      <c r="O57" s="181"/>
      <c r="P57" s="181">
        <f>'将来負担比率（分子）の構造'!M$51</f>
        <v>87</v>
      </c>
    </row>
    <row r="58" spans="1:16" x14ac:dyDescent="0.15">
      <c r="A58" s="181" t="s">
        <v>41</v>
      </c>
      <c r="B58" s="181"/>
      <c r="C58" s="181"/>
      <c r="D58" s="181">
        <f>'将来負担比率（分子）の構造'!I$50</f>
        <v>1648</v>
      </c>
      <c r="E58" s="181"/>
      <c r="F58" s="181"/>
      <c r="G58" s="181">
        <f>'将来負担比率（分子）の構造'!J$50</f>
        <v>1534</v>
      </c>
      <c r="H58" s="181"/>
      <c r="I58" s="181"/>
      <c r="J58" s="181">
        <f>'将来負担比率（分子）の構造'!K$50</f>
        <v>1379</v>
      </c>
      <c r="K58" s="181"/>
      <c r="L58" s="181"/>
      <c r="M58" s="181">
        <f>'将来負担比率（分子）の構造'!L$50</f>
        <v>1048</v>
      </c>
      <c r="N58" s="181"/>
      <c r="O58" s="181"/>
      <c r="P58" s="181">
        <f>'将来負担比率（分子）の構造'!M$50</f>
        <v>1008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1367</v>
      </c>
      <c r="C62" s="181"/>
      <c r="D62" s="181"/>
      <c r="E62" s="181">
        <f>'将来負担比率（分子）の構造'!J$45</f>
        <v>1414</v>
      </c>
      <c r="F62" s="181"/>
      <c r="G62" s="181"/>
      <c r="H62" s="181">
        <f>'将来負担比率（分子）の構造'!K$45</f>
        <v>1342</v>
      </c>
      <c r="I62" s="181"/>
      <c r="J62" s="181"/>
      <c r="K62" s="181">
        <f>'将来負担比率（分子）の構造'!L$45</f>
        <v>1293</v>
      </c>
      <c r="L62" s="181"/>
      <c r="M62" s="181"/>
      <c r="N62" s="181">
        <f>'将来負担比率（分子）の構造'!M$45</f>
        <v>1200</v>
      </c>
      <c r="O62" s="181"/>
      <c r="P62" s="181"/>
    </row>
    <row r="63" spans="1:16" x14ac:dyDescent="0.15">
      <c r="A63" s="181" t="s">
        <v>34</v>
      </c>
      <c r="B63" s="181">
        <f>'将来負担比率（分子）の構造'!I$44</f>
        <v>920</v>
      </c>
      <c r="C63" s="181"/>
      <c r="D63" s="181"/>
      <c r="E63" s="181">
        <f>'将来負担比率（分子）の構造'!J$44</f>
        <v>891</v>
      </c>
      <c r="F63" s="181"/>
      <c r="G63" s="181"/>
      <c r="H63" s="181">
        <f>'将来負担比率（分子）の構造'!K$44</f>
        <v>899</v>
      </c>
      <c r="I63" s="181"/>
      <c r="J63" s="181"/>
      <c r="K63" s="181">
        <f>'将来負担比率（分子）の構造'!L$44</f>
        <v>717</v>
      </c>
      <c r="L63" s="181"/>
      <c r="M63" s="181"/>
      <c r="N63" s="181">
        <f>'将来負担比率（分子）の構造'!M$44</f>
        <v>624</v>
      </c>
      <c r="O63" s="181"/>
      <c r="P63" s="181"/>
    </row>
    <row r="64" spans="1:16" x14ac:dyDescent="0.15">
      <c r="A64" s="181" t="s">
        <v>33</v>
      </c>
      <c r="B64" s="181">
        <f>'将来負担比率（分子）の構造'!I$43</f>
        <v>2982</v>
      </c>
      <c r="C64" s="181"/>
      <c r="D64" s="181"/>
      <c r="E64" s="181">
        <f>'将来負担比率（分子）の構造'!J$43</f>
        <v>2115</v>
      </c>
      <c r="F64" s="181"/>
      <c r="G64" s="181"/>
      <c r="H64" s="181">
        <f>'将来負担比率（分子）の構造'!K$43</f>
        <v>2105</v>
      </c>
      <c r="I64" s="181"/>
      <c r="J64" s="181"/>
      <c r="K64" s="181">
        <f>'将来負担比率（分子）の構造'!L$43</f>
        <v>2282</v>
      </c>
      <c r="L64" s="181"/>
      <c r="M64" s="181"/>
      <c r="N64" s="181">
        <f>'将来負担比率（分子）の構造'!M$43</f>
        <v>2133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5613</v>
      </c>
      <c r="C66" s="181"/>
      <c r="D66" s="181"/>
      <c r="E66" s="181">
        <f>'将来負担比率（分子）の構造'!J$41</f>
        <v>5636</v>
      </c>
      <c r="F66" s="181"/>
      <c r="G66" s="181"/>
      <c r="H66" s="181">
        <f>'将来負担比率（分子）の構造'!K$41</f>
        <v>5807</v>
      </c>
      <c r="I66" s="181"/>
      <c r="J66" s="181"/>
      <c r="K66" s="181">
        <f>'将来負担比率（分子）の構造'!L$41</f>
        <v>5808</v>
      </c>
      <c r="L66" s="181"/>
      <c r="M66" s="181"/>
      <c r="N66" s="181">
        <f>'将来負担比率（分子）の構造'!M$41</f>
        <v>6065</v>
      </c>
      <c r="O66" s="181"/>
      <c r="P66" s="181"/>
    </row>
    <row r="67" spans="1:16" x14ac:dyDescent="0.15">
      <c r="A67" s="181" t="s">
        <v>75</v>
      </c>
      <c r="B67" s="181" t="e">
        <f>NA()</f>
        <v>#N/A</v>
      </c>
      <c r="C67" s="181">
        <f>IF(ISNUMBER('将来負担比率（分子）の構造'!I$53), IF('将来負担比率（分子）の構造'!I$53 &lt; 0, 0, '将来負担比率（分子）の構造'!I$53), NA())</f>
        <v>2779</v>
      </c>
      <c r="D67" s="181" t="e">
        <f>NA()</f>
        <v>#N/A</v>
      </c>
      <c r="E67" s="181" t="e">
        <f>NA()</f>
        <v>#N/A</v>
      </c>
      <c r="F67" s="181">
        <f>IF(ISNUMBER('将来負担比率（分子）の構造'!J$53), IF('将来負担比率（分子）の構造'!J$53 &lt; 0, 0, '将来負担比率（分子）の構造'!J$53), NA())</f>
        <v>2270</v>
      </c>
      <c r="G67" s="181" t="e">
        <f>NA()</f>
        <v>#N/A</v>
      </c>
      <c r="H67" s="181" t="e">
        <f>NA()</f>
        <v>#N/A</v>
      </c>
      <c r="I67" s="181">
        <f>IF(ISNUMBER('将来負担比率（分子）の構造'!K$53), IF('将来負担比率（分子）の構造'!K$53 &lt; 0, 0, '将来負担比率（分子）の構造'!K$53), NA())</f>
        <v>2576</v>
      </c>
      <c r="J67" s="181" t="e">
        <f>NA()</f>
        <v>#N/A</v>
      </c>
      <c r="K67" s="181" t="e">
        <f>NA()</f>
        <v>#N/A</v>
      </c>
      <c r="L67" s="181">
        <f>IF(ISNUMBER('将来負担比率（分子）の構造'!L$53), IF('将来負担比率（分子）の構造'!L$53 &lt; 0, 0, '将来負担比率（分子）の構造'!L$53), NA())</f>
        <v>2873</v>
      </c>
      <c r="M67" s="181" t="e">
        <f>NA()</f>
        <v>#N/A</v>
      </c>
      <c r="N67" s="181" t="e">
        <f>NA()</f>
        <v>#N/A</v>
      </c>
      <c r="O67" s="181">
        <f>IF(ISNUMBER('将来負担比率（分子）の構造'!M$53), IF('将来負担比率（分子）の構造'!M$53 &lt; 0, 0, '将来負担比率（分子）の構造'!M$53), NA())</f>
        <v>2635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713</v>
      </c>
      <c r="C72" s="185">
        <f>基金残高に係る経年分析!G55</f>
        <v>484</v>
      </c>
      <c r="D72" s="185">
        <f>基金残高に係る経年分析!H55</f>
        <v>450</v>
      </c>
    </row>
    <row r="73" spans="1:16" x14ac:dyDescent="0.15">
      <c r="A73" s="184" t="s">
        <v>78</v>
      </c>
      <c r="B73" s="185">
        <f>基金残高に係る経年分析!F56</f>
        <v>221</v>
      </c>
      <c r="C73" s="185">
        <f>基金残高に係る経年分析!G56</f>
        <v>124</v>
      </c>
      <c r="D73" s="185">
        <f>基金残高に係る経年分析!H56</f>
        <v>110</v>
      </c>
    </row>
    <row r="74" spans="1:16" x14ac:dyDescent="0.15">
      <c r="A74" s="184" t="s">
        <v>79</v>
      </c>
      <c r="B74" s="185">
        <f>基金残高に係る経年分析!F57</f>
        <v>411</v>
      </c>
      <c r="C74" s="185">
        <f>基金残高に係る経年分析!G57</f>
        <v>406</v>
      </c>
      <c r="D74" s="185">
        <f>基金残高に係る経年分析!H57</f>
        <v>415</v>
      </c>
    </row>
  </sheetData>
  <sheetProtection algorithmName="SHA-512" hashValue="PCLhDRH0AdH/wihwyDbw/0nZS++XoIjEy1AX2Z3UVaevSOtItS+bc6SEF+e5PAr+maoba5efyHN5YakE9iQYmA==" saltValue="Ilc+Vai47bPb4ryxi111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714707</v>
      </c>
      <c r="S5" s="736"/>
      <c r="T5" s="736"/>
      <c r="U5" s="736"/>
      <c r="V5" s="736"/>
      <c r="W5" s="736"/>
      <c r="X5" s="736"/>
      <c r="Y5" s="779"/>
      <c r="Z5" s="797">
        <v>9.6999999999999993</v>
      </c>
      <c r="AA5" s="797"/>
      <c r="AB5" s="797"/>
      <c r="AC5" s="797"/>
      <c r="AD5" s="798">
        <v>714707</v>
      </c>
      <c r="AE5" s="798"/>
      <c r="AF5" s="798"/>
      <c r="AG5" s="798"/>
      <c r="AH5" s="798"/>
      <c r="AI5" s="798"/>
      <c r="AJ5" s="798"/>
      <c r="AK5" s="798"/>
      <c r="AL5" s="780">
        <v>21.1</v>
      </c>
      <c r="AM5" s="751"/>
      <c r="AN5" s="751"/>
      <c r="AO5" s="781"/>
      <c r="AP5" s="746" t="s">
        <v>225</v>
      </c>
      <c r="AQ5" s="747"/>
      <c r="AR5" s="747"/>
      <c r="AS5" s="747"/>
      <c r="AT5" s="747"/>
      <c r="AU5" s="747"/>
      <c r="AV5" s="747"/>
      <c r="AW5" s="747"/>
      <c r="AX5" s="747"/>
      <c r="AY5" s="747"/>
      <c r="AZ5" s="747"/>
      <c r="BA5" s="747"/>
      <c r="BB5" s="747"/>
      <c r="BC5" s="747"/>
      <c r="BD5" s="747"/>
      <c r="BE5" s="747"/>
      <c r="BF5" s="748"/>
      <c r="BG5" s="680">
        <v>714627</v>
      </c>
      <c r="BH5" s="681"/>
      <c r="BI5" s="681"/>
      <c r="BJ5" s="681"/>
      <c r="BK5" s="681"/>
      <c r="BL5" s="681"/>
      <c r="BM5" s="681"/>
      <c r="BN5" s="682"/>
      <c r="BO5" s="713">
        <v>100</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73175</v>
      </c>
      <c r="S6" s="681"/>
      <c r="T6" s="681"/>
      <c r="U6" s="681"/>
      <c r="V6" s="681"/>
      <c r="W6" s="681"/>
      <c r="X6" s="681"/>
      <c r="Y6" s="682"/>
      <c r="Z6" s="713">
        <v>1</v>
      </c>
      <c r="AA6" s="713"/>
      <c r="AB6" s="713"/>
      <c r="AC6" s="713"/>
      <c r="AD6" s="714">
        <v>73175</v>
      </c>
      <c r="AE6" s="714"/>
      <c r="AF6" s="714"/>
      <c r="AG6" s="714"/>
      <c r="AH6" s="714"/>
      <c r="AI6" s="714"/>
      <c r="AJ6" s="714"/>
      <c r="AK6" s="714"/>
      <c r="AL6" s="683">
        <v>2.2000000000000002</v>
      </c>
      <c r="AM6" s="684"/>
      <c r="AN6" s="684"/>
      <c r="AO6" s="715"/>
      <c r="AP6" s="677" t="s">
        <v>231</v>
      </c>
      <c r="AQ6" s="678"/>
      <c r="AR6" s="678"/>
      <c r="AS6" s="678"/>
      <c r="AT6" s="678"/>
      <c r="AU6" s="678"/>
      <c r="AV6" s="678"/>
      <c r="AW6" s="678"/>
      <c r="AX6" s="678"/>
      <c r="AY6" s="678"/>
      <c r="AZ6" s="678"/>
      <c r="BA6" s="678"/>
      <c r="BB6" s="678"/>
      <c r="BC6" s="678"/>
      <c r="BD6" s="678"/>
      <c r="BE6" s="678"/>
      <c r="BF6" s="679"/>
      <c r="BG6" s="680">
        <v>714627</v>
      </c>
      <c r="BH6" s="681"/>
      <c r="BI6" s="681"/>
      <c r="BJ6" s="681"/>
      <c r="BK6" s="681"/>
      <c r="BL6" s="681"/>
      <c r="BM6" s="681"/>
      <c r="BN6" s="682"/>
      <c r="BO6" s="713">
        <v>100</v>
      </c>
      <c r="BP6" s="713"/>
      <c r="BQ6" s="713"/>
      <c r="BR6" s="713"/>
      <c r="BS6" s="714" t="s">
        <v>129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62256</v>
      </c>
      <c r="CS6" s="681"/>
      <c r="CT6" s="681"/>
      <c r="CU6" s="681"/>
      <c r="CV6" s="681"/>
      <c r="CW6" s="681"/>
      <c r="CX6" s="681"/>
      <c r="CY6" s="682"/>
      <c r="CZ6" s="780">
        <v>0.9</v>
      </c>
      <c r="DA6" s="751"/>
      <c r="DB6" s="751"/>
      <c r="DC6" s="783"/>
      <c r="DD6" s="686" t="s">
        <v>233</v>
      </c>
      <c r="DE6" s="681"/>
      <c r="DF6" s="681"/>
      <c r="DG6" s="681"/>
      <c r="DH6" s="681"/>
      <c r="DI6" s="681"/>
      <c r="DJ6" s="681"/>
      <c r="DK6" s="681"/>
      <c r="DL6" s="681"/>
      <c r="DM6" s="681"/>
      <c r="DN6" s="681"/>
      <c r="DO6" s="681"/>
      <c r="DP6" s="682"/>
      <c r="DQ6" s="686">
        <v>62256</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1040</v>
      </c>
      <c r="S7" s="681"/>
      <c r="T7" s="681"/>
      <c r="U7" s="681"/>
      <c r="V7" s="681"/>
      <c r="W7" s="681"/>
      <c r="X7" s="681"/>
      <c r="Y7" s="682"/>
      <c r="Z7" s="713">
        <v>0</v>
      </c>
      <c r="AA7" s="713"/>
      <c r="AB7" s="713"/>
      <c r="AC7" s="713"/>
      <c r="AD7" s="714">
        <v>1040</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302478</v>
      </c>
      <c r="BH7" s="681"/>
      <c r="BI7" s="681"/>
      <c r="BJ7" s="681"/>
      <c r="BK7" s="681"/>
      <c r="BL7" s="681"/>
      <c r="BM7" s="681"/>
      <c r="BN7" s="682"/>
      <c r="BO7" s="713">
        <v>42.3</v>
      </c>
      <c r="BP7" s="713"/>
      <c r="BQ7" s="713"/>
      <c r="BR7" s="713"/>
      <c r="BS7" s="714" t="s">
        <v>226</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1721983</v>
      </c>
      <c r="CS7" s="681"/>
      <c r="CT7" s="681"/>
      <c r="CU7" s="681"/>
      <c r="CV7" s="681"/>
      <c r="CW7" s="681"/>
      <c r="CX7" s="681"/>
      <c r="CY7" s="682"/>
      <c r="CZ7" s="713">
        <v>24.6</v>
      </c>
      <c r="DA7" s="713"/>
      <c r="DB7" s="713"/>
      <c r="DC7" s="713"/>
      <c r="DD7" s="686">
        <v>48401</v>
      </c>
      <c r="DE7" s="681"/>
      <c r="DF7" s="681"/>
      <c r="DG7" s="681"/>
      <c r="DH7" s="681"/>
      <c r="DI7" s="681"/>
      <c r="DJ7" s="681"/>
      <c r="DK7" s="681"/>
      <c r="DL7" s="681"/>
      <c r="DM7" s="681"/>
      <c r="DN7" s="681"/>
      <c r="DO7" s="681"/>
      <c r="DP7" s="682"/>
      <c r="DQ7" s="686">
        <v>775565</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5392</v>
      </c>
      <c r="S8" s="681"/>
      <c r="T8" s="681"/>
      <c r="U8" s="681"/>
      <c r="V8" s="681"/>
      <c r="W8" s="681"/>
      <c r="X8" s="681"/>
      <c r="Y8" s="682"/>
      <c r="Z8" s="713">
        <v>0.1</v>
      </c>
      <c r="AA8" s="713"/>
      <c r="AB8" s="713"/>
      <c r="AC8" s="713"/>
      <c r="AD8" s="714">
        <v>5392</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11423</v>
      </c>
      <c r="BH8" s="681"/>
      <c r="BI8" s="681"/>
      <c r="BJ8" s="681"/>
      <c r="BK8" s="681"/>
      <c r="BL8" s="681"/>
      <c r="BM8" s="681"/>
      <c r="BN8" s="682"/>
      <c r="BO8" s="713">
        <v>1.6</v>
      </c>
      <c r="BP8" s="713"/>
      <c r="BQ8" s="713"/>
      <c r="BR8" s="713"/>
      <c r="BS8" s="686" t="s">
        <v>226</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1142591</v>
      </c>
      <c r="CS8" s="681"/>
      <c r="CT8" s="681"/>
      <c r="CU8" s="681"/>
      <c r="CV8" s="681"/>
      <c r="CW8" s="681"/>
      <c r="CX8" s="681"/>
      <c r="CY8" s="682"/>
      <c r="CZ8" s="713">
        <v>16.3</v>
      </c>
      <c r="DA8" s="713"/>
      <c r="DB8" s="713"/>
      <c r="DC8" s="713"/>
      <c r="DD8" s="686">
        <v>1256</v>
      </c>
      <c r="DE8" s="681"/>
      <c r="DF8" s="681"/>
      <c r="DG8" s="681"/>
      <c r="DH8" s="681"/>
      <c r="DI8" s="681"/>
      <c r="DJ8" s="681"/>
      <c r="DK8" s="681"/>
      <c r="DL8" s="681"/>
      <c r="DM8" s="681"/>
      <c r="DN8" s="681"/>
      <c r="DO8" s="681"/>
      <c r="DP8" s="682"/>
      <c r="DQ8" s="686">
        <v>744807</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5882</v>
      </c>
      <c r="S9" s="681"/>
      <c r="T9" s="681"/>
      <c r="U9" s="681"/>
      <c r="V9" s="681"/>
      <c r="W9" s="681"/>
      <c r="X9" s="681"/>
      <c r="Y9" s="682"/>
      <c r="Z9" s="713">
        <v>0.1</v>
      </c>
      <c r="AA9" s="713"/>
      <c r="AB9" s="713"/>
      <c r="AC9" s="713"/>
      <c r="AD9" s="714">
        <v>5882</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247590</v>
      </c>
      <c r="BH9" s="681"/>
      <c r="BI9" s="681"/>
      <c r="BJ9" s="681"/>
      <c r="BK9" s="681"/>
      <c r="BL9" s="681"/>
      <c r="BM9" s="681"/>
      <c r="BN9" s="682"/>
      <c r="BO9" s="713">
        <v>34.6</v>
      </c>
      <c r="BP9" s="713"/>
      <c r="BQ9" s="713"/>
      <c r="BR9" s="713"/>
      <c r="BS9" s="686" t="s">
        <v>226</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854245</v>
      </c>
      <c r="CS9" s="681"/>
      <c r="CT9" s="681"/>
      <c r="CU9" s="681"/>
      <c r="CV9" s="681"/>
      <c r="CW9" s="681"/>
      <c r="CX9" s="681"/>
      <c r="CY9" s="682"/>
      <c r="CZ9" s="713">
        <v>12.2</v>
      </c>
      <c r="DA9" s="713"/>
      <c r="DB9" s="713"/>
      <c r="DC9" s="713"/>
      <c r="DD9" s="686">
        <v>1806</v>
      </c>
      <c r="DE9" s="681"/>
      <c r="DF9" s="681"/>
      <c r="DG9" s="681"/>
      <c r="DH9" s="681"/>
      <c r="DI9" s="681"/>
      <c r="DJ9" s="681"/>
      <c r="DK9" s="681"/>
      <c r="DL9" s="681"/>
      <c r="DM9" s="681"/>
      <c r="DN9" s="681"/>
      <c r="DO9" s="681"/>
      <c r="DP9" s="682"/>
      <c r="DQ9" s="686">
        <v>759408</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226</v>
      </c>
      <c r="S10" s="681"/>
      <c r="T10" s="681"/>
      <c r="U10" s="681"/>
      <c r="V10" s="681"/>
      <c r="W10" s="681"/>
      <c r="X10" s="681"/>
      <c r="Y10" s="682"/>
      <c r="Z10" s="713" t="s">
        <v>129</v>
      </c>
      <c r="AA10" s="713"/>
      <c r="AB10" s="713"/>
      <c r="AC10" s="713"/>
      <c r="AD10" s="714" t="s">
        <v>226</v>
      </c>
      <c r="AE10" s="714"/>
      <c r="AF10" s="714"/>
      <c r="AG10" s="714"/>
      <c r="AH10" s="714"/>
      <c r="AI10" s="714"/>
      <c r="AJ10" s="714"/>
      <c r="AK10" s="714"/>
      <c r="AL10" s="683" t="s">
        <v>226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16460</v>
      </c>
      <c r="BH10" s="681"/>
      <c r="BI10" s="681"/>
      <c r="BJ10" s="681"/>
      <c r="BK10" s="681"/>
      <c r="BL10" s="681"/>
      <c r="BM10" s="681"/>
      <c r="BN10" s="682"/>
      <c r="BO10" s="713">
        <v>2.2999999999999998</v>
      </c>
      <c r="BP10" s="713"/>
      <c r="BQ10" s="713"/>
      <c r="BR10" s="713"/>
      <c r="BS10" s="686" t="s">
        <v>226</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233</v>
      </c>
      <c r="CS10" s="681"/>
      <c r="CT10" s="681"/>
      <c r="CU10" s="681"/>
      <c r="CV10" s="681"/>
      <c r="CW10" s="681"/>
      <c r="CX10" s="681"/>
      <c r="CY10" s="682"/>
      <c r="CZ10" s="713" t="s">
        <v>226</v>
      </c>
      <c r="DA10" s="713"/>
      <c r="DB10" s="713"/>
      <c r="DC10" s="713"/>
      <c r="DD10" s="686" t="s">
        <v>226</v>
      </c>
      <c r="DE10" s="681"/>
      <c r="DF10" s="681"/>
      <c r="DG10" s="681"/>
      <c r="DH10" s="681"/>
      <c r="DI10" s="681"/>
      <c r="DJ10" s="681"/>
      <c r="DK10" s="681"/>
      <c r="DL10" s="681"/>
      <c r="DM10" s="681"/>
      <c r="DN10" s="681"/>
      <c r="DO10" s="681"/>
      <c r="DP10" s="682"/>
      <c r="DQ10" s="686" t="s">
        <v>226</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158205</v>
      </c>
      <c r="S11" s="681"/>
      <c r="T11" s="681"/>
      <c r="U11" s="681"/>
      <c r="V11" s="681"/>
      <c r="W11" s="681"/>
      <c r="X11" s="681"/>
      <c r="Y11" s="682"/>
      <c r="Z11" s="683">
        <v>2.2000000000000002</v>
      </c>
      <c r="AA11" s="684"/>
      <c r="AB11" s="684"/>
      <c r="AC11" s="685"/>
      <c r="AD11" s="686">
        <v>158205</v>
      </c>
      <c r="AE11" s="681"/>
      <c r="AF11" s="681"/>
      <c r="AG11" s="681"/>
      <c r="AH11" s="681"/>
      <c r="AI11" s="681"/>
      <c r="AJ11" s="681"/>
      <c r="AK11" s="682"/>
      <c r="AL11" s="683">
        <v>4.7</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27005</v>
      </c>
      <c r="BH11" s="681"/>
      <c r="BI11" s="681"/>
      <c r="BJ11" s="681"/>
      <c r="BK11" s="681"/>
      <c r="BL11" s="681"/>
      <c r="BM11" s="681"/>
      <c r="BN11" s="682"/>
      <c r="BO11" s="713">
        <v>3.8</v>
      </c>
      <c r="BP11" s="713"/>
      <c r="BQ11" s="713"/>
      <c r="BR11" s="713"/>
      <c r="BS11" s="686" t="s">
        <v>233</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224402</v>
      </c>
      <c r="CS11" s="681"/>
      <c r="CT11" s="681"/>
      <c r="CU11" s="681"/>
      <c r="CV11" s="681"/>
      <c r="CW11" s="681"/>
      <c r="CX11" s="681"/>
      <c r="CY11" s="682"/>
      <c r="CZ11" s="713">
        <v>3.2</v>
      </c>
      <c r="DA11" s="713"/>
      <c r="DB11" s="713"/>
      <c r="DC11" s="713"/>
      <c r="DD11" s="686">
        <v>3473</v>
      </c>
      <c r="DE11" s="681"/>
      <c r="DF11" s="681"/>
      <c r="DG11" s="681"/>
      <c r="DH11" s="681"/>
      <c r="DI11" s="681"/>
      <c r="DJ11" s="681"/>
      <c r="DK11" s="681"/>
      <c r="DL11" s="681"/>
      <c r="DM11" s="681"/>
      <c r="DN11" s="681"/>
      <c r="DO11" s="681"/>
      <c r="DP11" s="682"/>
      <c r="DQ11" s="686">
        <v>120622</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21126</v>
      </c>
      <c r="S12" s="681"/>
      <c r="T12" s="681"/>
      <c r="U12" s="681"/>
      <c r="V12" s="681"/>
      <c r="W12" s="681"/>
      <c r="X12" s="681"/>
      <c r="Y12" s="682"/>
      <c r="Z12" s="713">
        <v>0.3</v>
      </c>
      <c r="AA12" s="713"/>
      <c r="AB12" s="713"/>
      <c r="AC12" s="713"/>
      <c r="AD12" s="714">
        <v>21126</v>
      </c>
      <c r="AE12" s="714"/>
      <c r="AF12" s="714"/>
      <c r="AG12" s="714"/>
      <c r="AH12" s="714"/>
      <c r="AI12" s="714"/>
      <c r="AJ12" s="714"/>
      <c r="AK12" s="714"/>
      <c r="AL12" s="683">
        <v>0.6</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349867</v>
      </c>
      <c r="BH12" s="681"/>
      <c r="BI12" s="681"/>
      <c r="BJ12" s="681"/>
      <c r="BK12" s="681"/>
      <c r="BL12" s="681"/>
      <c r="BM12" s="681"/>
      <c r="BN12" s="682"/>
      <c r="BO12" s="713">
        <v>49</v>
      </c>
      <c r="BP12" s="713"/>
      <c r="BQ12" s="713"/>
      <c r="BR12" s="713"/>
      <c r="BS12" s="686" t="s">
        <v>226</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409157</v>
      </c>
      <c r="CS12" s="681"/>
      <c r="CT12" s="681"/>
      <c r="CU12" s="681"/>
      <c r="CV12" s="681"/>
      <c r="CW12" s="681"/>
      <c r="CX12" s="681"/>
      <c r="CY12" s="682"/>
      <c r="CZ12" s="713">
        <v>5.8</v>
      </c>
      <c r="DA12" s="713"/>
      <c r="DB12" s="713"/>
      <c r="DC12" s="713"/>
      <c r="DD12" s="686">
        <v>12511</v>
      </c>
      <c r="DE12" s="681"/>
      <c r="DF12" s="681"/>
      <c r="DG12" s="681"/>
      <c r="DH12" s="681"/>
      <c r="DI12" s="681"/>
      <c r="DJ12" s="681"/>
      <c r="DK12" s="681"/>
      <c r="DL12" s="681"/>
      <c r="DM12" s="681"/>
      <c r="DN12" s="681"/>
      <c r="DO12" s="681"/>
      <c r="DP12" s="682"/>
      <c r="DQ12" s="686">
        <v>271840</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233</v>
      </c>
      <c r="AA13" s="713"/>
      <c r="AB13" s="713"/>
      <c r="AC13" s="713"/>
      <c r="AD13" s="714" t="s">
        <v>226</v>
      </c>
      <c r="AE13" s="714"/>
      <c r="AF13" s="714"/>
      <c r="AG13" s="714"/>
      <c r="AH13" s="714"/>
      <c r="AI13" s="714"/>
      <c r="AJ13" s="714"/>
      <c r="AK13" s="714"/>
      <c r="AL13" s="683" t="s">
        <v>172</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348612</v>
      </c>
      <c r="BH13" s="681"/>
      <c r="BI13" s="681"/>
      <c r="BJ13" s="681"/>
      <c r="BK13" s="681"/>
      <c r="BL13" s="681"/>
      <c r="BM13" s="681"/>
      <c r="BN13" s="682"/>
      <c r="BO13" s="713">
        <v>48.8</v>
      </c>
      <c r="BP13" s="713"/>
      <c r="BQ13" s="713"/>
      <c r="BR13" s="713"/>
      <c r="BS13" s="686" t="s">
        <v>233</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320982</v>
      </c>
      <c r="CS13" s="681"/>
      <c r="CT13" s="681"/>
      <c r="CU13" s="681"/>
      <c r="CV13" s="681"/>
      <c r="CW13" s="681"/>
      <c r="CX13" s="681"/>
      <c r="CY13" s="682"/>
      <c r="CZ13" s="713">
        <v>4.5999999999999996</v>
      </c>
      <c r="DA13" s="713"/>
      <c r="DB13" s="713"/>
      <c r="DC13" s="713"/>
      <c r="DD13" s="686">
        <v>63036</v>
      </c>
      <c r="DE13" s="681"/>
      <c r="DF13" s="681"/>
      <c r="DG13" s="681"/>
      <c r="DH13" s="681"/>
      <c r="DI13" s="681"/>
      <c r="DJ13" s="681"/>
      <c r="DK13" s="681"/>
      <c r="DL13" s="681"/>
      <c r="DM13" s="681"/>
      <c r="DN13" s="681"/>
      <c r="DO13" s="681"/>
      <c r="DP13" s="682"/>
      <c r="DQ13" s="686">
        <v>228657</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172</v>
      </c>
      <c r="AA14" s="713"/>
      <c r="AB14" s="713"/>
      <c r="AC14" s="713"/>
      <c r="AD14" s="714" t="s">
        <v>233</v>
      </c>
      <c r="AE14" s="714"/>
      <c r="AF14" s="714"/>
      <c r="AG14" s="714"/>
      <c r="AH14" s="714"/>
      <c r="AI14" s="714"/>
      <c r="AJ14" s="714"/>
      <c r="AK14" s="714"/>
      <c r="AL14" s="683" t="s">
        <v>233</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27436</v>
      </c>
      <c r="BH14" s="681"/>
      <c r="BI14" s="681"/>
      <c r="BJ14" s="681"/>
      <c r="BK14" s="681"/>
      <c r="BL14" s="681"/>
      <c r="BM14" s="681"/>
      <c r="BN14" s="682"/>
      <c r="BO14" s="713">
        <v>3.8</v>
      </c>
      <c r="BP14" s="713"/>
      <c r="BQ14" s="713"/>
      <c r="BR14" s="713"/>
      <c r="BS14" s="686" t="s">
        <v>226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447882</v>
      </c>
      <c r="CS14" s="681"/>
      <c r="CT14" s="681"/>
      <c r="CU14" s="681"/>
      <c r="CV14" s="681"/>
      <c r="CW14" s="681"/>
      <c r="CX14" s="681"/>
      <c r="CY14" s="682"/>
      <c r="CZ14" s="713">
        <v>6.4</v>
      </c>
      <c r="DA14" s="713"/>
      <c r="DB14" s="713"/>
      <c r="DC14" s="713"/>
      <c r="DD14" s="686">
        <v>28602</v>
      </c>
      <c r="DE14" s="681"/>
      <c r="DF14" s="681"/>
      <c r="DG14" s="681"/>
      <c r="DH14" s="681"/>
      <c r="DI14" s="681"/>
      <c r="DJ14" s="681"/>
      <c r="DK14" s="681"/>
      <c r="DL14" s="681"/>
      <c r="DM14" s="681"/>
      <c r="DN14" s="681"/>
      <c r="DO14" s="681"/>
      <c r="DP14" s="682"/>
      <c r="DQ14" s="686">
        <v>394649</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226</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34846</v>
      </c>
      <c r="BH15" s="681"/>
      <c r="BI15" s="681"/>
      <c r="BJ15" s="681"/>
      <c r="BK15" s="681"/>
      <c r="BL15" s="681"/>
      <c r="BM15" s="681"/>
      <c r="BN15" s="682"/>
      <c r="BO15" s="713">
        <v>4.9000000000000004</v>
      </c>
      <c r="BP15" s="713"/>
      <c r="BQ15" s="713"/>
      <c r="BR15" s="713"/>
      <c r="BS15" s="686" t="s">
        <v>172</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1190646</v>
      </c>
      <c r="CS15" s="681"/>
      <c r="CT15" s="681"/>
      <c r="CU15" s="681"/>
      <c r="CV15" s="681"/>
      <c r="CW15" s="681"/>
      <c r="CX15" s="681"/>
      <c r="CY15" s="682"/>
      <c r="CZ15" s="713">
        <v>17</v>
      </c>
      <c r="DA15" s="713"/>
      <c r="DB15" s="713"/>
      <c r="DC15" s="713"/>
      <c r="DD15" s="686">
        <v>776171</v>
      </c>
      <c r="DE15" s="681"/>
      <c r="DF15" s="681"/>
      <c r="DG15" s="681"/>
      <c r="DH15" s="681"/>
      <c r="DI15" s="681"/>
      <c r="DJ15" s="681"/>
      <c r="DK15" s="681"/>
      <c r="DL15" s="681"/>
      <c r="DM15" s="681"/>
      <c r="DN15" s="681"/>
      <c r="DO15" s="681"/>
      <c r="DP15" s="682"/>
      <c r="DQ15" s="686">
        <v>399380</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4770</v>
      </c>
      <c r="S16" s="681"/>
      <c r="T16" s="681"/>
      <c r="U16" s="681"/>
      <c r="V16" s="681"/>
      <c r="W16" s="681"/>
      <c r="X16" s="681"/>
      <c r="Y16" s="682"/>
      <c r="Z16" s="713">
        <v>0.1</v>
      </c>
      <c r="AA16" s="713"/>
      <c r="AB16" s="713"/>
      <c r="AC16" s="713"/>
      <c r="AD16" s="714">
        <v>4770</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172</v>
      </c>
      <c r="BP16" s="713"/>
      <c r="BQ16" s="713"/>
      <c r="BR16" s="713"/>
      <c r="BS16" s="686" t="s">
        <v>129</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16365</v>
      </c>
      <c r="CS16" s="681"/>
      <c r="CT16" s="681"/>
      <c r="CU16" s="681"/>
      <c r="CV16" s="681"/>
      <c r="CW16" s="681"/>
      <c r="CX16" s="681"/>
      <c r="CY16" s="682"/>
      <c r="CZ16" s="713">
        <v>0.2</v>
      </c>
      <c r="DA16" s="713"/>
      <c r="DB16" s="713"/>
      <c r="DC16" s="713"/>
      <c r="DD16" s="686" t="s">
        <v>226</v>
      </c>
      <c r="DE16" s="681"/>
      <c r="DF16" s="681"/>
      <c r="DG16" s="681"/>
      <c r="DH16" s="681"/>
      <c r="DI16" s="681"/>
      <c r="DJ16" s="681"/>
      <c r="DK16" s="681"/>
      <c r="DL16" s="681"/>
      <c r="DM16" s="681"/>
      <c r="DN16" s="681"/>
      <c r="DO16" s="681"/>
      <c r="DP16" s="682"/>
      <c r="DQ16" s="686">
        <v>12060</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2785</v>
      </c>
      <c r="S17" s="681"/>
      <c r="T17" s="681"/>
      <c r="U17" s="681"/>
      <c r="V17" s="681"/>
      <c r="W17" s="681"/>
      <c r="X17" s="681"/>
      <c r="Y17" s="682"/>
      <c r="Z17" s="713">
        <v>0</v>
      </c>
      <c r="AA17" s="713"/>
      <c r="AB17" s="713"/>
      <c r="AC17" s="713"/>
      <c r="AD17" s="714">
        <v>2785</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233</v>
      </c>
      <c r="BP17" s="713"/>
      <c r="BQ17" s="713"/>
      <c r="BR17" s="713"/>
      <c r="BS17" s="686" t="s">
        <v>129</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614505</v>
      </c>
      <c r="CS17" s="681"/>
      <c r="CT17" s="681"/>
      <c r="CU17" s="681"/>
      <c r="CV17" s="681"/>
      <c r="CW17" s="681"/>
      <c r="CX17" s="681"/>
      <c r="CY17" s="682"/>
      <c r="CZ17" s="713">
        <v>8.8000000000000007</v>
      </c>
      <c r="DA17" s="713"/>
      <c r="DB17" s="713"/>
      <c r="DC17" s="713"/>
      <c r="DD17" s="686" t="s">
        <v>233</v>
      </c>
      <c r="DE17" s="681"/>
      <c r="DF17" s="681"/>
      <c r="DG17" s="681"/>
      <c r="DH17" s="681"/>
      <c r="DI17" s="681"/>
      <c r="DJ17" s="681"/>
      <c r="DK17" s="681"/>
      <c r="DL17" s="681"/>
      <c r="DM17" s="681"/>
      <c r="DN17" s="681"/>
      <c r="DO17" s="681"/>
      <c r="DP17" s="682"/>
      <c r="DQ17" s="686">
        <v>591766</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3701</v>
      </c>
      <c r="S18" s="681"/>
      <c r="T18" s="681"/>
      <c r="U18" s="681"/>
      <c r="V18" s="681"/>
      <c r="W18" s="681"/>
      <c r="X18" s="681"/>
      <c r="Y18" s="682"/>
      <c r="Z18" s="713">
        <v>0.1</v>
      </c>
      <c r="AA18" s="713"/>
      <c r="AB18" s="713"/>
      <c r="AC18" s="713"/>
      <c r="AD18" s="714">
        <v>3701</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226</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226</v>
      </c>
      <c r="CS18" s="681"/>
      <c r="CT18" s="681"/>
      <c r="CU18" s="681"/>
      <c r="CV18" s="681"/>
      <c r="CW18" s="681"/>
      <c r="CX18" s="681"/>
      <c r="CY18" s="682"/>
      <c r="CZ18" s="713" t="s">
        <v>233</v>
      </c>
      <c r="DA18" s="713"/>
      <c r="DB18" s="713"/>
      <c r="DC18" s="713"/>
      <c r="DD18" s="686" t="s">
        <v>226</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848</v>
      </c>
      <c r="S19" s="681"/>
      <c r="T19" s="681"/>
      <c r="U19" s="681"/>
      <c r="V19" s="681"/>
      <c r="W19" s="681"/>
      <c r="X19" s="681"/>
      <c r="Y19" s="682"/>
      <c r="Z19" s="713">
        <v>0</v>
      </c>
      <c r="AA19" s="713"/>
      <c r="AB19" s="713"/>
      <c r="AC19" s="713"/>
      <c r="AD19" s="714">
        <v>848</v>
      </c>
      <c r="AE19" s="714"/>
      <c r="AF19" s="714"/>
      <c r="AG19" s="714"/>
      <c r="AH19" s="714"/>
      <c r="AI19" s="714"/>
      <c r="AJ19" s="714"/>
      <c r="AK19" s="714"/>
      <c r="AL19" s="683">
        <v>0</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80</v>
      </c>
      <c r="BH19" s="681"/>
      <c r="BI19" s="681"/>
      <c r="BJ19" s="681"/>
      <c r="BK19" s="681"/>
      <c r="BL19" s="681"/>
      <c r="BM19" s="681"/>
      <c r="BN19" s="682"/>
      <c r="BO19" s="713">
        <v>0</v>
      </c>
      <c r="BP19" s="713"/>
      <c r="BQ19" s="713"/>
      <c r="BR19" s="713"/>
      <c r="BS19" s="686" t="s">
        <v>233</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226</v>
      </c>
      <c r="CS19" s="681"/>
      <c r="CT19" s="681"/>
      <c r="CU19" s="681"/>
      <c r="CV19" s="681"/>
      <c r="CW19" s="681"/>
      <c r="CX19" s="681"/>
      <c r="CY19" s="682"/>
      <c r="CZ19" s="713" t="s">
        <v>226</v>
      </c>
      <c r="DA19" s="713"/>
      <c r="DB19" s="713"/>
      <c r="DC19" s="713"/>
      <c r="DD19" s="686" t="s">
        <v>129</v>
      </c>
      <c r="DE19" s="681"/>
      <c r="DF19" s="681"/>
      <c r="DG19" s="681"/>
      <c r="DH19" s="681"/>
      <c r="DI19" s="681"/>
      <c r="DJ19" s="681"/>
      <c r="DK19" s="681"/>
      <c r="DL19" s="681"/>
      <c r="DM19" s="681"/>
      <c r="DN19" s="681"/>
      <c r="DO19" s="681"/>
      <c r="DP19" s="682"/>
      <c r="DQ19" s="686" t="s">
        <v>226</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2305</v>
      </c>
      <c r="S20" s="681"/>
      <c r="T20" s="681"/>
      <c r="U20" s="681"/>
      <c r="V20" s="681"/>
      <c r="W20" s="681"/>
      <c r="X20" s="681"/>
      <c r="Y20" s="682"/>
      <c r="Z20" s="713">
        <v>0</v>
      </c>
      <c r="AA20" s="713"/>
      <c r="AB20" s="713"/>
      <c r="AC20" s="713"/>
      <c r="AD20" s="714">
        <v>2305</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80</v>
      </c>
      <c r="BH20" s="681"/>
      <c r="BI20" s="681"/>
      <c r="BJ20" s="681"/>
      <c r="BK20" s="681"/>
      <c r="BL20" s="681"/>
      <c r="BM20" s="681"/>
      <c r="BN20" s="682"/>
      <c r="BO20" s="713">
        <v>0</v>
      </c>
      <c r="BP20" s="713"/>
      <c r="BQ20" s="713"/>
      <c r="BR20" s="713"/>
      <c r="BS20" s="686" t="s">
        <v>226</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7005014</v>
      </c>
      <c r="CS20" s="681"/>
      <c r="CT20" s="681"/>
      <c r="CU20" s="681"/>
      <c r="CV20" s="681"/>
      <c r="CW20" s="681"/>
      <c r="CX20" s="681"/>
      <c r="CY20" s="682"/>
      <c r="CZ20" s="713">
        <v>100</v>
      </c>
      <c r="DA20" s="713"/>
      <c r="DB20" s="713"/>
      <c r="DC20" s="713"/>
      <c r="DD20" s="686">
        <v>935256</v>
      </c>
      <c r="DE20" s="681"/>
      <c r="DF20" s="681"/>
      <c r="DG20" s="681"/>
      <c r="DH20" s="681"/>
      <c r="DI20" s="681"/>
      <c r="DJ20" s="681"/>
      <c r="DK20" s="681"/>
      <c r="DL20" s="681"/>
      <c r="DM20" s="681"/>
      <c r="DN20" s="681"/>
      <c r="DO20" s="681"/>
      <c r="DP20" s="682"/>
      <c r="DQ20" s="686">
        <v>4361010</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548</v>
      </c>
      <c r="S21" s="681"/>
      <c r="T21" s="681"/>
      <c r="U21" s="681"/>
      <c r="V21" s="681"/>
      <c r="W21" s="681"/>
      <c r="X21" s="681"/>
      <c r="Y21" s="682"/>
      <c r="Z21" s="713">
        <v>0</v>
      </c>
      <c r="AA21" s="713"/>
      <c r="AB21" s="713"/>
      <c r="AC21" s="713"/>
      <c r="AD21" s="714">
        <v>548</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80</v>
      </c>
      <c r="BH21" s="681"/>
      <c r="BI21" s="681"/>
      <c r="BJ21" s="681"/>
      <c r="BK21" s="681"/>
      <c r="BL21" s="681"/>
      <c r="BM21" s="681"/>
      <c r="BN21" s="682"/>
      <c r="BO21" s="713">
        <v>0</v>
      </c>
      <c r="BP21" s="713"/>
      <c r="BQ21" s="713"/>
      <c r="BR21" s="713"/>
      <c r="BS21" s="686" t="s">
        <v>226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2791924</v>
      </c>
      <c r="S22" s="681"/>
      <c r="T22" s="681"/>
      <c r="U22" s="681"/>
      <c r="V22" s="681"/>
      <c r="W22" s="681"/>
      <c r="X22" s="681"/>
      <c r="Y22" s="682"/>
      <c r="Z22" s="713">
        <v>38</v>
      </c>
      <c r="AA22" s="713"/>
      <c r="AB22" s="713"/>
      <c r="AC22" s="713"/>
      <c r="AD22" s="714">
        <v>2397899</v>
      </c>
      <c r="AE22" s="714"/>
      <c r="AF22" s="714"/>
      <c r="AG22" s="714"/>
      <c r="AH22" s="714"/>
      <c r="AI22" s="714"/>
      <c r="AJ22" s="714"/>
      <c r="AK22" s="714"/>
      <c r="AL22" s="683">
        <v>70.599999999999994</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226</v>
      </c>
      <c r="BP22" s="713"/>
      <c r="BQ22" s="713"/>
      <c r="BR22" s="713"/>
      <c r="BS22" s="686" t="s">
        <v>172</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2397899</v>
      </c>
      <c r="S23" s="681"/>
      <c r="T23" s="681"/>
      <c r="U23" s="681"/>
      <c r="V23" s="681"/>
      <c r="W23" s="681"/>
      <c r="X23" s="681"/>
      <c r="Y23" s="682"/>
      <c r="Z23" s="713">
        <v>32.6</v>
      </c>
      <c r="AA23" s="713"/>
      <c r="AB23" s="713"/>
      <c r="AC23" s="713"/>
      <c r="AD23" s="714">
        <v>2397899</v>
      </c>
      <c r="AE23" s="714"/>
      <c r="AF23" s="714"/>
      <c r="AG23" s="714"/>
      <c r="AH23" s="714"/>
      <c r="AI23" s="714"/>
      <c r="AJ23" s="714"/>
      <c r="AK23" s="714"/>
      <c r="AL23" s="683">
        <v>70.599999999999994</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172</v>
      </c>
      <c r="BH23" s="681"/>
      <c r="BI23" s="681"/>
      <c r="BJ23" s="681"/>
      <c r="BK23" s="681"/>
      <c r="BL23" s="681"/>
      <c r="BM23" s="681"/>
      <c r="BN23" s="682"/>
      <c r="BO23" s="713" t="s">
        <v>233</v>
      </c>
      <c r="BP23" s="713"/>
      <c r="BQ23" s="713"/>
      <c r="BR23" s="713"/>
      <c r="BS23" s="686" t="s">
        <v>172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394025</v>
      </c>
      <c r="S24" s="681"/>
      <c r="T24" s="681"/>
      <c r="U24" s="681"/>
      <c r="V24" s="681"/>
      <c r="W24" s="681"/>
      <c r="X24" s="681"/>
      <c r="Y24" s="682"/>
      <c r="Z24" s="713">
        <v>5.4</v>
      </c>
      <c r="AA24" s="713"/>
      <c r="AB24" s="713"/>
      <c r="AC24" s="713"/>
      <c r="AD24" s="714" t="s">
        <v>233</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233</v>
      </c>
      <c r="BP24" s="713"/>
      <c r="BQ24" s="713"/>
      <c r="BR24" s="713"/>
      <c r="BS24" s="686" t="s">
        <v>226</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2153496</v>
      </c>
      <c r="CS24" s="736"/>
      <c r="CT24" s="736"/>
      <c r="CU24" s="736"/>
      <c r="CV24" s="736"/>
      <c r="CW24" s="736"/>
      <c r="CX24" s="736"/>
      <c r="CY24" s="779"/>
      <c r="CZ24" s="780">
        <v>30.7</v>
      </c>
      <c r="DA24" s="751"/>
      <c r="DB24" s="751"/>
      <c r="DC24" s="783"/>
      <c r="DD24" s="778">
        <v>1815326</v>
      </c>
      <c r="DE24" s="736"/>
      <c r="DF24" s="736"/>
      <c r="DG24" s="736"/>
      <c r="DH24" s="736"/>
      <c r="DI24" s="736"/>
      <c r="DJ24" s="736"/>
      <c r="DK24" s="779"/>
      <c r="DL24" s="778">
        <v>1643565</v>
      </c>
      <c r="DM24" s="736"/>
      <c r="DN24" s="736"/>
      <c r="DO24" s="736"/>
      <c r="DP24" s="736"/>
      <c r="DQ24" s="736"/>
      <c r="DR24" s="736"/>
      <c r="DS24" s="736"/>
      <c r="DT24" s="736"/>
      <c r="DU24" s="736"/>
      <c r="DV24" s="779"/>
      <c r="DW24" s="780">
        <v>47</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233</v>
      </c>
      <c r="AA25" s="713"/>
      <c r="AB25" s="713"/>
      <c r="AC25" s="713"/>
      <c r="AD25" s="714" t="s">
        <v>226</v>
      </c>
      <c r="AE25" s="714"/>
      <c r="AF25" s="714"/>
      <c r="AG25" s="714"/>
      <c r="AH25" s="714"/>
      <c r="AI25" s="714"/>
      <c r="AJ25" s="714"/>
      <c r="AK25" s="714"/>
      <c r="AL25" s="683" t="s">
        <v>233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226</v>
      </c>
      <c r="BH25" s="681"/>
      <c r="BI25" s="681"/>
      <c r="BJ25" s="681"/>
      <c r="BK25" s="681"/>
      <c r="BL25" s="681"/>
      <c r="BM25" s="681"/>
      <c r="BN25" s="682"/>
      <c r="BO25" s="713" t="s">
        <v>233</v>
      </c>
      <c r="BP25" s="713"/>
      <c r="BQ25" s="713"/>
      <c r="BR25" s="713"/>
      <c r="BS25" s="686" t="s">
        <v>233</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1193863</v>
      </c>
      <c r="CS25" s="699"/>
      <c r="CT25" s="699"/>
      <c r="CU25" s="699"/>
      <c r="CV25" s="699"/>
      <c r="CW25" s="699"/>
      <c r="CX25" s="699"/>
      <c r="CY25" s="700"/>
      <c r="CZ25" s="683">
        <v>17</v>
      </c>
      <c r="DA25" s="701"/>
      <c r="DB25" s="701"/>
      <c r="DC25" s="702"/>
      <c r="DD25" s="686">
        <v>1111893</v>
      </c>
      <c r="DE25" s="699"/>
      <c r="DF25" s="699"/>
      <c r="DG25" s="699"/>
      <c r="DH25" s="699"/>
      <c r="DI25" s="699"/>
      <c r="DJ25" s="699"/>
      <c r="DK25" s="700"/>
      <c r="DL25" s="686">
        <v>940132</v>
      </c>
      <c r="DM25" s="699"/>
      <c r="DN25" s="699"/>
      <c r="DO25" s="699"/>
      <c r="DP25" s="699"/>
      <c r="DQ25" s="699"/>
      <c r="DR25" s="699"/>
      <c r="DS25" s="699"/>
      <c r="DT25" s="699"/>
      <c r="DU25" s="699"/>
      <c r="DV25" s="700"/>
      <c r="DW25" s="683">
        <v>26.9</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3782707</v>
      </c>
      <c r="S26" s="681"/>
      <c r="T26" s="681"/>
      <c r="U26" s="681"/>
      <c r="V26" s="681"/>
      <c r="W26" s="681"/>
      <c r="X26" s="681"/>
      <c r="Y26" s="682"/>
      <c r="Z26" s="713">
        <v>51.4</v>
      </c>
      <c r="AA26" s="713"/>
      <c r="AB26" s="713"/>
      <c r="AC26" s="713"/>
      <c r="AD26" s="714">
        <v>3388682</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226</v>
      </c>
      <c r="BH26" s="681"/>
      <c r="BI26" s="681"/>
      <c r="BJ26" s="681"/>
      <c r="BK26" s="681"/>
      <c r="BL26" s="681"/>
      <c r="BM26" s="681"/>
      <c r="BN26" s="682"/>
      <c r="BO26" s="713" t="s">
        <v>226</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699623</v>
      </c>
      <c r="CS26" s="681"/>
      <c r="CT26" s="681"/>
      <c r="CU26" s="681"/>
      <c r="CV26" s="681"/>
      <c r="CW26" s="681"/>
      <c r="CX26" s="681"/>
      <c r="CY26" s="682"/>
      <c r="CZ26" s="683">
        <v>10</v>
      </c>
      <c r="DA26" s="701"/>
      <c r="DB26" s="701"/>
      <c r="DC26" s="702"/>
      <c r="DD26" s="686">
        <v>636183</v>
      </c>
      <c r="DE26" s="681"/>
      <c r="DF26" s="681"/>
      <c r="DG26" s="681"/>
      <c r="DH26" s="681"/>
      <c r="DI26" s="681"/>
      <c r="DJ26" s="681"/>
      <c r="DK26" s="682"/>
      <c r="DL26" s="686" t="s">
        <v>226</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880</v>
      </c>
      <c r="S27" s="681"/>
      <c r="T27" s="681"/>
      <c r="U27" s="681"/>
      <c r="V27" s="681"/>
      <c r="W27" s="681"/>
      <c r="X27" s="681"/>
      <c r="Y27" s="682"/>
      <c r="Z27" s="713">
        <v>0</v>
      </c>
      <c r="AA27" s="713"/>
      <c r="AB27" s="713"/>
      <c r="AC27" s="713"/>
      <c r="AD27" s="714">
        <v>880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714707</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345128</v>
      </c>
      <c r="CS27" s="699"/>
      <c r="CT27" s="699"/>
      <c r="CU27" s="699"/>
      <c r="CV27" s="699"/>
      <c r="CW27" s="699"/>
      <c r="CX27" s="699"/>
      <c r="CY27" s="700"/>
      <c r="CZ27" s="683">
        <v>4.9000000000000004</v>
      </c>
      <c r="DA27" s="701"/>
      <c r="DB27" s="701"/>
      <c r="DC27" s="702"/>
      <c r="DD27" s="686">
        <v>111667</v>
      </c>
      <c r="DE27" s="699"/>
      <c r="DF27" s="699"/>
      <c r="DG27" s="699"/>
      <c r="DH27" s="699"/>
      <c r="DI27" s="699"/>
      <c r="DJ27" s="699"/>
      <c r="DK27" s="700"/>
      <c r="DL27" s="686">
        <v>111667</v>
      </c>
      <c r="DM27" s="699"/>
      <c r="DN27" s="699"/>
      <c r="DO27" s="699"/>
      <c r="DP27" s="699"/>
      <c r="DQ27" s="699"/>
      <c r="DR27" s="699"/>
      <c r="DS27" s="699"/>
      <c r="DT27" s="699"/>
      <c r="DU27" s="699"/>
      <c r="DV27" s="700"/>
      <c r="DW27" s="683">
        <v>3.2</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25413</v>
      </c>
      <c r="S28" s="681"/>
      <c r="T28" s="681"/>
      <c r="U28" s="681"/>
      <c r="V28" s="681"/>
      <c r="W28" s="681"/>
      <c r="X28" s="681"/>
      <c r="Y28" s="682"/>
      <c r="Z28" s="713">
        <v>0.3</v>
      </c>
      <c r="AA28" s="713"/>
      <c r="AB28" s="713"/>
      <c r="AC28" s="713"/>
      <c r="AD28" s="714">
        <v>4636</v>
      </c>
      <c r="AE28" s="714"/>
      <c r="AF28" s="714"/>
      <c r="AG28" s="714"/>
      <c r="AH28" s="714"/>
      <c r="AI28" s="714"/>
      <c r="AJ28" s="714"/>
      <c r="AK28" s="714"/>
      <c r="AL28" s="683">
        <v>0.1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614505</v>
      </c>
      <c r="CS28" s="681"/>
      <c r="CT28" s="681"/>
      <c r="CU28" s="681"/>
      <c r="CV28" s="681"/>
      <c r="CW28" s="681"/>
      <c r="CX28" s="681"/>
      <c r="CY28" s="682"/>
      <c r="CZ28" s="683">
        <v>8.8000000000000007</v>
      </c>
      <c r="DA28" s="701"/>
      <c r="DB28" s="701"/>
      <c r="DC28" s="702"/>
      <c r="DD28" s="686">
        <v>591766</v>
      </c>
      <c r="DE28" s="681"/>
      <c r="DF28" s="681"/>
      <c r="DG28" s="681"/>
      <c r="DH28" s="681"/>
      <c r="DI28" s="681"/>
      <c r="DJ28" s="681"/>
      <c r="DK28" s="682"/>
      <c r="DL28" s="686">
        <v>591766</v>
      </c>
      <c r="DM28" s="681"/>
      <c r="DN28" s="681"/>
      <c r="DO28" s="681"/>
      <c r="DP28" s="681"/>
      <c r="DQ28" s="681"/>
      <c r="DR28" s="681"/>
      <c r="DS28" s="681"/>
      <c r="DT28" s="681"/>
      <c r="DU28" s="681"/>
      <c r="DV28" s="682"/>
      <c r="DW28" s="683">
        <v>16.899999999999999</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43276</v>
      </c>
      <c r="S29" s="681"/>
      <c r="T29" s="681"/>
      <c r="U29" s="681"/>
      <c r="V29" s="681"/>
      <c r="W29" s="681"/>
      <c r="X29" s="681"/>
      <c r="Y29" s="682"/>
      <c r="Z29" s="713">
        <v>0.6</v>
      </c>
      <c r="AA29" s="713"/>
      <c r="AB29" s="713"/>
      <c r="AC29" s="713"/>
      <c r="AD29" s="714" t="s">
        <v>226</v>
      </c>
      <c r="AE29" s="714"/>
      <c r="AF29" s="714"/>
      <c r="AG29" s="714"/>
      <c r="AH29" s="714"/>
      <c r="AI29" s="714"/>
      <c r="AJ29" s="714"/>
      <c r="AK29" s="714"/>
      <c r="AL29" s="683" t="s">
        <v>129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614499</v>
      </c>
      <c r="CS29" s="699"/>
      <c r="CT29" s="699"/>
      <c r="CU29" s="699"/>
      <c r="CV29" s="699"/>
      <c r="CW29" s="699"/>
      <c r="CX29" s="699"/>
      <c r="CY29" s="700"/>
      <c r="CZ29" s="683">
        <v>8.8000000000000007</v>
      </c>
      <c r="DA29" s="701"/>
      <c r="DB29" s="701"/>
      <c r="DC29" s="702"/>
      <c r="DD29" s="686">
        <v>591760</v>
      </c>
      <c r="DE29" s="699"/>
      <c r="DF29" s="699"/>
      <c r="DG29" s="699"/>
      <c r="DH29" s="699"/>
      <c r="DI29" s="699"/>
      <c r="DJ29" s="699"/>
      <c r="DK29" s="700"/>
      <c r="DL29" s="686">
        <v>591760</v>
      </c>
      <c r="DM29" s="699"/>
      <c r="DN29" s="699"/>
      <c r="DO29" s="699"/>
      <c r="DP29" s="699"/>
      <c r="DQ29" s="699"/>
      <c r="DR29" s="699"/>
      <c r="DS29" s="699"/>
      <c r="DT29" s="699"/>
      <c r="DU29" s="699"/>
      <c r="DV29" s="700"/>
      <c r="DW29" s="683">
        <v>16.899999999999999</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32005</v>
      </c>
      <c r="S30" s="681"/>
      <c r="T30" s="681"/>
      <c r="U30" s="681"/>
      <c r="V30" s="681"/>
      <c r="W30" s="681"/>
      <c r="X30" s="681"/>
      <c r="Y30" s="682"/>
      <c r="Z30" s="713">
        <v>0.4</v>
      </c>
      <c r="AA30" s="713"/>
      <c r="AB30" s="713"/>
      <c r="AC30" s="713"/>
      <c r="AD30" s="714" t="s">
        <v>129</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596326</v>
      </c>
      <c r="CS30" s="681"/>
      <c r="CT30" s="681"/>
      <c r="CU30" s="681"/>
      <c r="CV30" s="681"/>
      <c r="CW30" s="681"/>
      <c r="CX30" s="681"/>
      <c r="CY30" s="682"/>
      <c r="CZ30" s="683">
        <v>8.5</v>
      </c>
      <c r="DA30" s="701"/>
      <c r="DB30" s="701"/>
      <c r="DC30" s="702"/>
      <c r="DD30" s="686">
        <v>573587</v>
      </c>
      <c r="DE30" s="681"/>
      <c r="DF30" s="681"/>
      <c r="DG30" s="681"/>
      <c r="DH30" s="681"/>
      <c r="DI30" s="681"/>
      <c r="DJ30" s="681"/>
      <c r="DK30" s="682"/>
      <c r="DL30" s="686">
        <v>573587</v>
      </c>
      <c r="DM30" s="681"/>
      <c r="DN30" s="681"/>
      <c r="DO30" s="681"/>
      <c r="DP30" s="681"/>
      <c r="DQ30" s="681"/>
      <c r="DR30" s="681"/>
      <c r="DS30" s="681"/>
      <c r="DT30" s="681"/>
      <c r="DU30" s="681"/>
      <c r="DV30" s="682"/>
      <c r="DW30" s="683">
        <v>16.399999999999999</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1462571</v>
      </c>
      <c r="S31" s="681"/>
      <c r="T31" s="681"/>
      <c r="U31" s="681"/>
      <c r="V31" s="681"/>
      <c r="W31" s="681"/>
      <c r="X31" s="681"/>
      <c r="Y31" s="682"/>
      <c r="Z31" s="713">
        <v>19.899999999999999</v>
      </c>
      <c r="AA31" s="713"/>
      <c r="AB31" s="713"/>
      <c r="AC31" s="713"/>
      <c r="AD31" s="714" t="s">
        <v>226</v>
      </c>
      <c r="AE31" s="714"/>
      <c r="AF31" s="714"/>
      <c r="AG31" s="714"/>
      <c r="AH31" s="714"/>
      <c r="AI31" s="714"/>
      <c r="AJ31" s="714"/>
      <c r="AK31" s="714"/>
      <c r="AL31" s="683" t="s">
        <v>226</v>
      </c>
      <c r="AM31" s="684"/>
      <c r="AN31" s="684"/>
      <c r="AO31" s="715"/>
      <c r="AP31" s="756" t="s">
        <v>310</v>
      </c>
      <c r="AQ31" s="757"/>
      <c r="AR31" s="757"/>
      <c r="AS31" s="757"/>
      <c r="AT31" s="762" t="s">
        <v>311</v>
      </c>
      <c r="AU31" s="231"/>
      <c r="AV31" s="231"/>
      <c r="AW31" s="231"/>
      <c r="AX31" s="746" t="s">
        <v>184</v>
      </c>
      <c r="AY31" s="747"/>
      <c r="AZ31" s="747"/>
      <c r="BA31" s="747"/>
      <c r="BB31" s="747"/>
      <c r="BC31" s="747"/>
      <c r="BD31" s="747"/>
      <c r="BE31" s="747"/>
      <c r="BF31" s="748"/>
      <c r="BG31" s="749">
        <v>98.7</v>
      </c>
      <c r="BH31" s="750"/>
      <c r="BI31" s="750"/>
      <c r="BJ31" s="750"/>
      <c r="BK31" s="750"/>
      <c r="BL31" s="750"/>
      <c r="BM31" s="751">
        <v>95.8</v>
      </c>
      <c r="BN31" s="750"/>
      <c r="BO31" s="750"/>
      <c r="BP31" s="750"/>
      <c r="BQ31" s="752"/>
      <c r="BR31" s="749">
        <v>99.2</v>
      </c>
      <c r="BS31" s="750"/>
      <c r="BT31" s="750"/>
      <c r="BU31" s="750"/>
      <c r="BV31" s="750"/>
      <c r="BW31" s="750"/>
      <c r="BX31" s="751">
        <v>94</v>
      </c>
      <c r="BY31" s="750"/>
      <c r="BZ31" s="750"/>
      <c r="CA31" s="750"/>
      <c r="CB31" s="752"/>
      <c r="CD31" s="767"/>
      <c r="CE31" s="768"/>
      <c r="CF31" s="719" t="s">
        <v>312</v>
      </c>
      <c r="CG31" s="720"/>
      <c r="CH31" s="720"/>
      <c r="CI31" s="720"/>
      <c r="CJ31" s="720"/>
      <c r="CK31" s="720"/>
      <c r="CL31" s="720"/>
      <c r="CM31" s="720"/>
      <c r="CN31" s="720"/>
      <c r="CO31" s="720"/>
      <c r="CP31" s="720"/>
      <c r="CQ31" s="721"/>
      <c r="CR31" s="680">
        <v>18173</v>
      </c>
      <c r="CS31" s="699"/>
      <c r="CT31" s="699"/>
      <c r="CU31" s="699"/>
      <c r="CV31" s="699"/>
      <c r="CW31" s="699"/>
      <c r="CX31" s="699"/>
      <c r="CY31" s="700"/>
      <c r="CZ31" s="683">
        <v>0.3</v>
      </c>
      <c r="DA31" s="701"/>
      <c r="DB31" s="701"/>
      <c r="DC31" s="702"/>
      <c r="DD31" s="686">
        <v>18173</v>
      </c>
      <c r="DE31" s="699"/>
      <c r="DF31" s="699"/>
      <c r="DG31" s="699"/>
      <c r="DH31" s="699"/>
      <c r="DI31" s="699"/>
      <c r="DJ31" s="699"/>
      <c r="DK31" s="700"/>
      <c r="DL31" s="686">
        <v>18173</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226</v>
      </c>
      <c r="S32" s="681"/>
      <c r="T32" s="681"/>
      <c r="U32" s="681"/>
      <c r="V32" s="681"/>
      <c r="W32" s="681"/>
      <c r="X32" s="681"/>
      <c r="Y32" s="682"/>
      <c r="Z32" s="713" t="s">
        <v>172</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99.5</v>
      </c>
      <c r="BH32" s="699"/>
      <c r="BI32" s="699"/>
      <c r="BJ32" s="699"/>
      <c r="BK32" s="699"/>
      <c r="BL32" s="699"/>
      <c r="BM32" s="684">
        <v>97.7</v>
      </c>
      <c r="BN32" s="745"/>
      <c r="BO32" s="745"/>
      <c r="BP32" s="745"/>
      <c r="BQ32" s="726"/>
      <c r="BR32" s="753">
        <v>99.6</v>
      </c>
      <c r="BS32" s="699"/>
      <c r="BT32" s="699"/>
      <c r="BU32" s="699"/>
      <c r="BV32" s="699"/>
      <c r="BW32" s="699"/>
      <c r="BX32" s="684">
        <v>92.2</v>
      </c>
      <c r="BY32" s="745"/>
      <c r="BZ32" s="745"/>
      <c r="CA32" s="745"/>
      <c r="CB32" s="726"/>
      <c r="CD32" s="769"/>
      <c r="CE32" s="770"/>
      <c r="CF32" s="719" t="s">
        <v>316</v>
      </c>
      <c r="CG32" s="720"/>
      <c r="CH32" s="720"/>
      <c r="CI32" s="720"/>
      <c r="CJ32" s="720"/>
      <c r="CK32" s="720"/>
      <c r="CL32" s="720"/>
      <c r="CM32" s="720"/>
      <c r="CN32" s="720"/>
      <c r="CO32" s="720"/>
      <c r="CP32" s="720"/>
      <c r="CQ32" s="721"/>
      <c r="CR32" s="680">
        <v>6</v>
      </c>
      <c r="CS32" s="681"/>
      <c r="CT32" s="681"/>
      <c r="CU32" s="681"/>
      <c r="CV32" s="681"/>
      <c r="CW32" s="681"/>
      <c r="CX32" s="681"/>
      <c r="CY32" s="682"/>
      <c r="CZ32" s="683">
        <v>0</v>
      </c>
      <c r="DA32" s="701"/>
      <c r="DB32" s="701"/>
      <c r="DC32" s="702"/>
      <c r="DD32" s="686">
        <v>6</v>
      </c>
      <c r="DE32" s="681"/>
      <c r="DF32" s="681"/>
      <c r="DG32" s="681"/>
      <c r="DH32" s="681"/>
      <c r="DI32" s="681"/>
      <c r="DJ32" s="681"/>
      <c r="DK32" s="682"/>
      <c r="DL32" s="686">
        <v>6</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299587</v>
      </c>
      <c r="S33" s="681"/>
      <c r="T33" s="681"/>
      <c r="U33" s="681"/>
      <c r="V33" s="681"/>
      <c r="W33" s="681"/>
      <c r="X33" s="681"/>
      <c r="Y33" s="682"/>
      <c r="Z33" s="713">
        <v>4.0999999999999996</v>
      </c>
      <c r="AA33" s="713"/>
      <c r="AB33" s="713"/>
      <c r="AC33" s="713"/>
      <c r="AD33" s="714" t="s">
        <v>226</v>
      </c>
      <c r="AE33" s="714"/>
      <c r="AF33" s="714"/>
      <c r="AG33" s="714"/>
      <c r="AH33" s="714"/>
      <c r="AI33" s="714"/>
      <c r="AJ33" s="714"/>
      <c r="AK33" s="714"/>
      <c r="AL33" s="683" t="s">
        <v>172</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v>
      </c>
      <c r="BH33" s="665"/>
      <c r="BI33" s="665"/>
      <c r="BJ33" s="665"/>
      <c r="BK33" s="665"/>
      <c r="BL33" s="665"/>
      <c r="BM33" s="707">
        <v>93.8</v>
      </c>
      <c r="BN33" s="665"/>
      <c r="BO33" s="665"/>
      <c r="BP33" s="665"/>
      <c r="BQ33" s="709"/>
      <c r="BR33" s="744">
        <v>98.8</v>
      </c>
      <c r="BS33" s="665"/>
      <c r="BT33" s="665"/>
      <c r="BU33" s="665"/>
      <c r="BV33" s="665"/>
      <c r="BW33" s="665"/>
      <c r="BX33" s="707">
        <v>94.7</v>
      </c>
      <c r="BY33" s="665"/>
      <c r="BZ33" s="665"/>
      <c r="CA33" s="665"/>
      <c r="CB33" s="709"/>
      <c r="CD33" s="719" t="s">
        <v>319</v>
      </c>
      <c r="CE33" s="720"/>
      <c r="CF33" s="720"/>
      <c r="CG33" s="720"/>
      <c r="CH33" s="720"/>
      <c r="CI33" s="720"/>
      <c r="CJ33" s="720"/>
      <c r="CK33" s="720"/>
      <c r="CL33" s="720"/>
      <c r="CM33" s="720"/>
      <c r="CN33" s="720"/>
      <c r="CO33" s="720"/>
      <c r="CP33" s="720"/>
      <c r="CQ33" s="721"/>
      <c r="CR33" s="680">
        <v>3899897</v>
      </c>
      <c r="CS33" s="699"/>
      <c r="CT33" s="699"/>
      <c r="CU33" s="699"/>
      <c r="CV33" s="699"/>
      <c r="CW33" s="699"/>
      <c r="CX33" s="699"/>
      <c r="CY33" s="700"/>
      <c r="CZ33" s="683">
        <v>55.7</v>
      </c>
      <c r="DA33" s="701"/>
      <c r="DB33" s="701"/>
      <c r="DC33" s="702"/>
      <c r="DD33" s="686">
        <v>2444504</v>
      </c>
      <c r="DE33" s="699"/>
      <c r="DF33" s="699"/>
      <c r="DG33" s="699"/>
      <c r="DH33" s="699"/>
      <c r="DI33" s="699"/>
      <c r="DJ33" s="699"/>
      <c r="DK33" s="700"/>
      <c r="DL33" s="686">
        <v>1627399</v>
      </c>
      <c r="DM33" s="699"/>
      <c r="DN33" s="699"/>
      <c r="DO33" s="699"/>
      <c r="DP33" s="699"/>
      <c r="DQ33" s="699"/>
      <c r="DR33" s="699"/>
      <c r="DS33" s="699"/>
      <c r="DT33" s="699"/>
      <c r="DU33" s="699"/>
      <c r="DV33" s="700"/>
      <c r="DW33" s="683">
        <v>46.5</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34630</v>
      </c>
      <c r="S34" s="681"/>
      <c r="T34" s="681"/>
      <c r="U34" s="681"/>
      <c r="V34" s="681"/>
      <c r="W34" s="681"/>
      <c r="X34" s="681"/>
      <c r="Y34" s="682"/>
      <c r="Z34" s="713">
        <v>0.5</v>
      </c>
      <c r="AA34" s="713"/>
      <c r="AB34" s="713"/>
      <c r="AC34" s="713"/>
      <c r="AD34" s="714" t="s">
        <v>226</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835384</v>
      </c>
      <c r="CS34" s="681"/>
      <c r="CT34" s="681"/>
      <c r="CU34" s="681"/>
      <c r="CV34" s="681"/>
      <c r="CW34" s="681"/>
      <c r="CX34" s="681"/>
      <c r="CY34" s="682"/>
      <c r="CZ34" s="683">
        <v>11.9</v>
      </c>
      <c r="DA34" s="701"/>
      <c r="DB34" s="701"/>
      <c r="DC34" s="702"/>
      <c r="DD34" s="686">
        <v>494205</v>
      </c>
      <c r="DE34" s="681"/>
      <c r="DF34" s="681"/>
      <c r="DG34" s="681"/>
      <c r="DH34" s="681"/>
      <c r="DI34" s="681"/>
      <c r="DJ34" s="681"/>
      <c r="DK34" s="682"/>
      <c r="DL34" s="686">
        <v>341225</v>
      </c>
      <c r="DM34" s="681"/>
      <c r="DN34" s="681"/>
      <c r="DO34" s="681"/>
      <c r="DP34" s="681"/>
      <c r="DQ34" s="681"/>
      <c r="DR34" s="681"/>
      <c r="DS34" s="681"/>
      <c r="DT34" s="681"/>
      <c r="DU34" s="681"/>
      <c r="DV34" s="682"/>
      <c r="DW34" s="683">
        <v>9.8000000000000007</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92668</v>
      </c>
      <c r="S35" s="681"/>
      <c r="T35" s="681"/>
      <c r="U35" s="681"/>
      <c r="V35" s="681"/>
      <c r="W35" s="681"/>
      <c r="X35" s="681"/>
      <c r="Y35" s="682"/>
      <c r="Z35" s="713">
        <v>1.3</v>
      </c>
      <c r="AA35" s="713"/>
      <c r="AB35" s="713"/>
      <c r="AC35" s="713"/>
      <c r="AD35" s="714" t="s">
        <v>172</v>
      </c>
      <c r="AE35" s="714"/>
      <c r="AF35" s="714"/>
      <c r="AG35" s="714"/>
      <c r="AH35" s="714"/>
      <c r="AI35" s="714"/>
      <c r="AJ35" s="714"/>
      <c r="AK35" s="714"/>
      <c r="AL35" s="683" t="s">
        <v>129</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17339</v>
      </c>
      <c r="CS35" s="699"/>
      <c r="CT35" s="699"/>
      <c r="CU35" s="699"/>
      <c r="CV35" s="699"/>
      <c r="CW35" s="699"/>
      <c r="CX35" s="699"/>
      <c r="CY35" s="700"/>
      <c r="CZ35" s="683">
        <v>0.2</v>
      </c>
      <c r="DA35" s="701"/>
      <c r="DB35" s="701"/>
      <c r="DC35" s="702"/>
      <c r="DD35" s="686">
        <v>12468</v>
      </c>
      <c r="DE35" s="699"/>
      <c r="DF35" s="699"/>
      <c r="DG35" s="699"/>
      <c r="DH35" s="699"/>
      <c r="DI35" s="699"/>
      <c r="DJ35" s="699"/>
      <c r="DK35" s="700"/>
      <c r="DL35" s="686">
        <v>11978</v>
      </c>
      <c r="DM35" s="699"/>
      <c r="DN35" s="699"/>
      <c r="DO35" s="699"/>
      <c r="DP35" s="699"/>
      <c r="DQ35" s="699"/>
      <c r="DR35" s="699"/>
      <c r="DS35" s="699"/>
      <c r="DT35" s="699"/>
      <c r="DU35" s="699"/>
      <c r="DV35" s="700"/>
      <c r="DW35" s="683">
        <v>0.3</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262832</v>
      </c>
      <c r="S36" s="681"/>
      <c r="T36" s="681"/>
      <c r="U36" s="681"/>
      <c r="V36" s="681"/>
      <c r="W36" s="681"/>
      <c r="X36" s="681"/>
      <c r="Y36" s="682"/>
      <c r="Z36" s="713">
        <v>3.6</v>
      </c>
      <c r="AA36" s="713"/>
      <c r="AB36" s="713"/>
      <c r="AC36" s="713"/>
      <c r="AD36" s="714" t="s">
        <v>226</v>
      </c>
      <c r="AE36" s="714"/>
      <c r="AF36" s="714"/>
      <c r="AG36" s="714"/>
      <c r="AH36" s="714"/>
      <c r="AI36" s="714"/>
      <c r="AJ36" s="714"/>
      <c r="AK36" s="714"/>
      <c r="AL36" s="683" t="s">
        <v>226</v>
      </c>
      <c r="AM36" s="684"/>
      <c r="AN36" s="684"/>
      <c r="AO36" s="715"/>
      <c r="AP36" s="235"/>
      <c r="AQ36" s="732" t="s">
        <v>327</v>
      </c>
      <c r="AR36" s="733"/>
      <c r="AS36" s="733"/>
      <c r="AT36" s="733"/>
      <c r="AU36" s="733"/>
      <c r="AV36" s="733"/>
      <c r="AW36" s="733"/>
      <c r="AX36" s="733"/>
      <c r="AY36" s="734"/>
      <c r="AZ36" s="735">
        <v>1003420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102150</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2161085</v>
      </c>
      <c r="CS36" s="681"/>
      <c r="CT36" s="681"/>
      <c r="CU36" s="681"/>
      <c r="CV36" s="681"/>
      <c r="CW36" s="681"/>
      <c r="CX36" s="681"/>
      <c r="CY36" s="682"/>
      <c r="CZ36" s="683">
        <v>30.9</v>
      </c>
      <c r="DA36" s="701"/>
      <c r="DB36" s="701"/>
      <c r="DC36" s="702"/>
      <c r="DD36" s="686">
        <v>1209307</v>
      </c>
      <c r="DE36" s="681"/>
      <c r="DF36" s="681"/>
      <c r="DG36" s="681"/>
      <c r="DH36" s="681"/>
      <c r="DI36" s="681"/>
      <c r="DJ36" s="681"/>
      <c r="DK36" s="682"/>
      <c r="DL36" s="686">
        <v>724994</v>
      </c>
      <c r="DM36" s="681"/>
      <c r="DN36" s="681"/>
      <c r="DO36" s="681"/>
      <c r="DP36" s="681"/>
      <c r="DQ36" s="681"/>
      <c r="DR36" s="681"/>
      <c r="DS36" s="681"/>
      <c r="DT36" s="681"/>
      <c r="DU36" s="681"/>
      <c r="DV36" s="682"/>
      <c r="DW36" s="683">
        <v>20.7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334963</v>
      </c>
      <c r="S37" s="681"/>
      <c r="T37" s="681"/>
      <c r="U37" s="681"/>
      <c r="V37" s="681"/>
      <c r="W37" s="681"/>
      <c r="X37" s="681"/>
      <c r="Y37" s="682"/>
      <c r="Z37" s="713">
        <v>4.5999999999999996</v>
      </c>
      <c r="AA37" s="713"/>
      <c r="AB37" s="713"/>
      <c r="AC37" s="713"/>
      <c r="AD37" s="714" t="s">
        <v>233</v>
      </c>
      <c r="AE37" s="714"/>
      <c r="AF37" s="714"/>
      <c r="AG37" s="714"/>
      <c r="AH37" s="714"/>
      <c r="AI37" s="714"/>
      <c r="AJ37" s="714"/>
      <c r="AK37" s="714"/>
      <c r="AL37" s="683" t="s">
        <v>226</v>
      </c>
      <c r="AM37" s="684"/>
      <c r="AN37" s="684"/>
      <c r="AO37" s="715"/>
      <c r="AQ37" s="723" t="s">
        <v>331</v>
      </c>
      <c r="AR37" s="724"/>
      <c r="AS37" s="724"/>
      <c r="AT37" s="724"/>
      <c r="AU37" s="724"/>
      <c r="AV37" s="724"/>
      <c r="AW37" s="724"/>
      <c r="AX37" s="724"/>
      <c r="AY37" s="725"/>
      <c r="AZ37" s="680">
        <v>249818</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91375</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483273</v>
      </c>
      <c r="CS37" s="699"/>
      <c r="CT37" s="699"/>
      <c r="CU37" s="699"/>
      <c r="CV37" s="699"/>
      <c r="CW37" s="699"/>
      <c r="CX37" s="699"/>
      <c r="CY37" s="700"/>
      <c r="CZ37" s="683">
        <v>6.9</v>
      </c>
      <c r="DA37" s="701"/>
      <c r="DB37" s="701"/>
      <c r="DC37" s="702"/>
      <c r="DD37" s="686">
        <v>480258</v>
      </c>
      <c r="DE37" s="699"/>
      <c r="DF37" s="699"/>
      <c r="DG37" s="699"/>
      <c r="DH37" s="699"/>
      <c r="DI37" s="699"/>
      <c r="DJ37" s="699"/>
      <c r="DK37" s="700"/>
      <c r="DL37" s="686">
        <v>431862</v>
      </c>
      <c r="DM37" s="699"/>
      <c r="DN37" s="699"/>
      <c r="DO37" s="699"/>
      <c r="DP37" s="699"/>
      <c r="DQ37" s="699"/>
      <c r="DR37" s="699"/>
      <c r="DS37" s="699"/>
      <c r="DT37" s="699"/>
      <c r="DU37" s="699"/>
      <c r="DV37" s="700"/>
      <c r="DW37" s="683">
        <v>12.3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127832</v>
      </c>
      <c r="S38" s="681"/>
      <c r="T38" s="681"/>
      <c r="U38" s="681"/>
      <c r="V38" s="681"/>
      <c r="W38" s="681"/>
      <c r="X38" s="681"/>
      <c r="Y38" s="682"/>
      <c r="Z38" s="713">
        <v>1.7</v>
      </c>
      <c r="AA38" s="713"/>
      <c r="AB38" s="713"/>
      <c r="AC38" s="713"/>
      <c r="AD38" s="714">
        <v>54</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161760</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1254</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657012</v>
      </c>
      <c r="CS38" s="681"/>
      <c r="CT38" s="681"/>
      <c r="CU38" s="681"/>
      <c r="CV38" s="681"/>
      <c r="CW38" s="681"/>
      <c r="CX38" s="681"/>
      <c r="CY38" s="682"/>
      <c r="CZ38" s="683">
        <v>9.4</v>
      </c>
      <c r="DA38" s="701"/>
      <c r="DB38" s="701"/>
      <c r="DC38" s="702"/>
      <c r="DD38" s="686">
        <v>549355</v>
      </c>
      <c r="DE38" s="681"/>
      <c r="DF38" s="681"/>
      <c r="DG38" s="681"/>
      <c r="DH38" s="681"/>
      <c r="DI38" s="681"/>
      <c r="DJ38" s="681"/>
      <c r="DK38" s="682"/>
      <c r="DL38" s="686">
        <v>549202</v>
      </c>
      <c r="DM38" s="681"/>
      <c r="DN38" s="681"/>
      <c r="DO38" s="681"/>
      <c r="DP38" s="681"/>
      <c r="DQ38" s="681"/>
      <c r="DR38" s="681"/>
      <c r="DS38" s="681"/>
      <c r="DT38" s="681"/>
      <c r="DU38" s="681"/>
      <c r="DV38" s="682"/>
      <c r="DW38" s="683">
        <v>15.7</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853400</v>
      </c>
      <c r="S39" s="681"/>
      <c r="T39" s="681"/>
      <c r="U39" s="681"/>
      <c r="V39" s="681"/>
      <c r="W39" s="681"/>
      <c r="X39" s="681"/>
      <c r="Y39" s="682"/>
      <c r="Z39" s="713">
        <v>11.6</v>
      </c>
      <c r="AA39" s="713"/>
      <c r="AB39" s="713"/>
      <c r="AC39" s="713"/>
      <c r="AD39" s="714" t="s">
        <v>172</v>
      </c>
      <c r="AE39" s="714"/>
      <c r="AF39" s="714"/>
      <c r="AG39" s="714"/>
      <c r="AH39" s="714"/>
      <c r="AI39" s="714"/>
      <c r="AJ39" s="714"/>
      <c r="AK39" s="714"/>
      <c r="AL39" s="683" t="s">
        <v>226</v>
      </c>
      <c r="AM39" s="684"/>
      <c r="AN39" s="684"/>
      <c r="AO39" s="715"/>
      <c r="AQ39" s="723" t="s">
        <v>339</v>
      </c>
      <c r="AR39" s="724"/>
      <c r="AS39" s="724"/>
      <c r="AT39" s="724"/>
      <c r="AU39" s="724"/>
      <c r="AV39" s="724"/>
      <c r="AW39" s="724"/>
      <c r="AX39" s="724"/>
      <c r="AY39" s="725"/>
      <c r="AZ39" s="680">
        <v>96590</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2046</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222619</v>
      </c>
      <c r="CS39" s="699"/>
      <c r="CT39" s="699"/>
      <c r="CU39" s="699"/>
      <c r="CV39" s="699"/>
      <c r="CW39" s="699"/>
      <c r="CX39" s="699"/>
      <c r="CY39" s="700"/>
      <c r="CZ39" s="683">
        <v>3.2</v>
      </c>
      <c r="DA39" s="701"/>
      <c r="DB39" s="701"/>
      <c r="DC39" s="702"/>
      <c r="DD39" s="686">
        <v>175569</v>
      </c>
      <c r="DE39" s="699"/>
      <c r="DF39" s="699"/>
      <c r="DG39" s="699"/>
      <c r="DH39" s="699"/>
      <c r="DI39" s="699"/>
      <c r="DJ39" s="699"/>
      <c r="DK39" s="700"/>
      <c r="DL39" s="686" t="s">
        <v>226</v>
      </c>
      <c r="DM39" s="699"/>
      <c r="DN39" s="699"/>
      <c r="DO39" s="699"/>
      <c r="DP39" s="699"/>
      <c r="DQ39" s="699"/>
      <c r="DR39" s="699"/>
      <c r="DS39" s="699"/>
      <c r="DT39" s="699"/>
      <c r="DU39" s="699"/>
      <c r="DV39" s="700"/>
      <c r="DW39" s="683" t="s">
        <v>172</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233</v>
      </c>
      <c r="S40" s="681"/>
      <c r="T40" s="681"/>
      <c r="U40" s="681"/>
      <c r="V40" s="681"/>
      <c r="W40" s="681"/>
      <c r="X40" s="681"/>
      <c r="Y40" s="682"/>
      <c r="Z40" s="713" t="s">
        <v>233</v>
      </c>
      <c r="AA40" s="713"/>
      <c r="AB40" s="713"/>
      <c r="AC40" s="713"/>
      <c r="AD40" s="714" t="s">
        <v>226</v>
      </c>
      <c r="AE40" s="714"/>
      <c r="AF40" s="714"/>
      <c r="AG40" s="714"/>
      <c r="AH40" s="714"/>
      <c r="AI40" s="714"/>
      <c r="AJ40" s="714"/>
      <c r="AK40" s="714"/>
      <c r="AL40" s="683" t="s">
        <v>172</v>
      </c>
      <c r="AM40" s="684"/>
      <c r="AN40" s="684"/>
      <c r="AO40" s="715"/>
      <c r="AQ40" s="723" t="s">
        <v>343</v>
      </c>
      <c r="AR40" s="724"/>
      <c r="AS40" s="724"/>
      <c r="AT40" s="724"/>
      <c r="AU40" s="724"/>
      <c r="AV40" s="724"/>
      <c r="AW40" s="724"/>
      <c r="AX40" s="724"/>
      <c r="AY40" s="725"/>
      <c r="AZ40" s="680" t="s">
        <v>172</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97</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6458</v>
      </c>
      <c r="CS40" s="681"/>
      <c r="CT40" s="681"/>
      <c r="CU40" s="681"/>
      <c r="CV40" s="681"/>
      <c r="CW40" s="681"/>
      <c r="CX40" s="681"/>
      <c r="CY40" s="682"/>
      <c r="CZ40" s="683">
        <v>0.1</v>
      </c>
      <c r="DA40" s="701"/>
      <c r="DB40" s="701"/>
      <c r="DC40" s="702"/>
      <c r="DD40" s="686">
        <v>3600</v>
      </c>
      <c r="DE40" s="681"/>
      <c r="DF40" s="681"/>
      <c r="DG40" s="681"/>
      <c r="DH40" s="681"/>
      <c r="DI40" s="681"/>
      <c r="DJ40" s="681"/>
      <c r="DK40" s="682"/>
      <c r="DL40" s="686" t="s">
        <v>172</v>
      </c>
      <c r="DM40" s="681"/>
      <c r="DN40" s="681"/>
      <c r="DO40" s="681"/>
      <c r="DP40" s="681"/>
      <c r="DQ40" s="681"/>
      <c r="DR40" s="681"/>
      <c r="DS40" s="681"/>
      <c r="DT40" s="681"/>
      <c r="DU40" s="681"/>
      <c r="DV40" s="682"/>
      <c r="DW40" s="683" t="s">
        <v>226</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91209</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5</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233</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105000</v>
      </c>
      <c r="S42" s="681"/>
      <c r="T42" s="681"/>
      <c r="U42" s="681"/>
      <c r="V42" s="681"/>
      <c r="W42" s="681"/>
      <c r="X42" s="681"/>
      <c r="Y42" s="682"/>
      <c r="Z42" s="713">
        <v>1.4</v>
      </c>
      <c r="AA42" s="713"/>
      <c r="AB42" s="713"/>
      <c r="AC42" s="713"/>
      <c r="AD42" s="714" t="s">
        <v>233</v>
      </c>
      <c r="AE42" s="714"/>
      <c r="AF42" s="714"/>
      <c r="AG42" s="714"/>
      <c r="AH42" s="714"/>
      <c r="AI42" s="714"/>
      <c r="AJ42" s="714"/>
      <c r="AK42" s="714"/>
      <c r="AL42" s="683" t="s">
        <v>233</v>
      </c>
      <c r="AM42" s="684"/>
      <c r="AN42" s="684"/>
      <c r="AO42" s="715"/>
      <c r="AQ42" s="716" t="s">
        <v>352</v>
      </c>
      <c r="AR42" s="717"/>
      <c r="AS42" s="717"/>
      <c r="AT42" s="717"/>
      <c r="AU42" s="717"/>
      <c r="AV42" s="717"/>
      <c r="AW42" s="717"/>
      <c r="AX42" s="717"/>
      <c r="AY42" s="718"/>
      <c r="AZ42" s="664">
        <v>404043</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951621</v>
      </c>
      <c r="CS42" s="681"/>
      <c r="CT42" s="681"/>
      <c r="CU42" s="681"/>
      <c r="CV42" s="681"/>
      <c r="CW42" s="681"/>
      <c r="CX42" s="681"/>
      <c r="CY42" s="682"/>
      <c r="CZ42" s="683">
        <v>13.6</v>
      </c>
      <c r="DA42" s="684"/>
      <c r="DB42" s="684"/>
      <c r="DC42" s="685"/>
      <c r="DD42" s="686">
        <v>101180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7352764</v>
      </c>
      <c r="S43" s="703"/>
      <c r="T43" s="703"/>
      <c r="U43" s="703"/>
      <c r="V43" s="703"/>
      <c r="W43" s="703"/>
      <c r="X43" s="703"/>
      <c r="Y43" s="704"/>
      <c r="Z43" s="705">
        <v>100</v>
      </c>
      <c r="AA43" s="705"/>
      <c r="AB43" s="705"/>
      <c r="AC43" s="705"/>
      <c r="AD43" s="706">
        <v>3394252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25941</v>
      </c>
      <c r="CS43" s="699"/>
      <c r="CT43" s="699"/>
      <c r="CU43" s="699"/>
      <c r="CV43" s="699"/>
      <c r="CW43" s="699"/>
      <c r="CX43" s="699"/>
      <c r="CY43" s="700"/>
      <c r="CZ43" s="683">
        <v>0.4</v>
      </c>
      <c r="DA43" s="701"/>
      <c r="DB43" s="701"/>
      <c r="DC43" s="702"/>
      <c r="DD43" s="686">
        <v>25941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935256</v>
      </c>
      <c r="CS44" s="681"/>
      <c r="CT44" s="681"/>
      <c r="CU44" s="681"/>
      <c r="CV44" s="681"/>
      <c r="CW44" s="681"/>
      <c r="CX44" s="681"/>
      <c r="CY44" s="682"/>
      <c r="CZ44" s="683">
        <v>13.4</v>
      </c>
      <c r="DA44" s="684"/>
      <c r="DB44" s="684"/>
      <c r="DC44" s="685"/>
      <c r="DD44" s="686">
        <v>89120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779156</v>
      </c>
      <c r="CS45" s="699"/>
      <c r="CT45" s="699"/>
      <c r="CU45" s="699"/>
      <c r="CV45" s="699"/>
      <c r="CW45" s="699"/>
      <c r="CX45" s="699"/>
      <c r="CY45" s="700"/>
      <c r="CZ45" s="683">
        <v>11.1</v>
      </c>
      <c r="DA45" s="701"/>
      <c r="DB45" s="701"/>
      <c r="DC45" s="702"/>
      <c r="DD45" s="686">
        <v>28828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153949</v>
      </c>
      <c r="CS46" s="681"/>
      <c r="CT46" s="681"/>
      <c r="CU46" s="681"/>
      <c r="CV46" s="681"/>
      <c r="CW46" s="681"/>
      <c r="CX46" s="681"/>
      <c r="CY46" s="682"/>
      <c r="CZ46" s="683">
        <v>2.2000000000000002</v>
      </c>
      <c r="DA46" s="684"/>
      <c r="DB46" s="684"/>
      <c r="DC46" s="685"/>
      <c r="DD46" s="686">
        <v>60241</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16365</v>
      </c>
      <c r="CS47" s="699"/>
      <c r="CT47" s="699"/>
      <c r="CU47" s="699"/>
      <c r="CV47" s="699"/>
      <c r="CW47" s="699"/>
      <c r="CX47" s="699"/>
      <c r="CY47" s="700"/>
      <c r="CZ47" s="683">
        <v>0.2</v>
      </c>
      <c r="DA47" s="701"/>
      <c r="DB47" s="701"/>
      <c r="DC47" s="702"/>
      <c r="DD47" s="686">
        <v>12060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172</v>
      </c>
      <c r="DA48" s="684"/>
      <c r="DB48" s="684"/>
      <c r="DC48" s="685"/>
      <c r="DD48" s="686" t="s">
        <v>226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7005014</v>
      </c>
      <c r="CS49" s="665"/>
      <c r="CT49" s="665"/>
      <c r="CU49" s="665"/>
      <c r="CV49" s="665"/>
      <c r="CW49" s="665"/>
      <c r="CX49" s="665"/>
      <c r="CY49" s="666"/>
      <c r="CZ49" s="667">
        <v>100</v>
      </c>
      <c r="DA49" s="668"/>
      <c r="DB49" s="668"/>
      <c r="DC49" s="669"/>
      <c r="DD49" s="670">
        <v>4361010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GlIPrV4H2md9xSvwAaEbn5cPrAFlAHPquMZXaj3n9pNU+1N95jhomA/uX7XdXOsCeB1M7eTDlwkxE7aYwNLBA==" saltValue="LxR9FEP0hYJaX+tXfQazK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7353</v>
      </c>
      <c r="R7" s="1200"/>
      <c r="S7" s="1200"/>
      <c r="T7" s="1200"/>
      <c r="U7" s="1200"/>
      <c r="V7" s="1200">
        <v>7005</v>
      </c>
      <c r="W7" s="1200"/>
      <c r="X7" s="1200"/>
      <c r="Y7" s="1200"/>
      <c r="Z7" s="1200"/>
      <c r="AA7" s="1200">
        <v>348</v>
      </c>
      <c r="AB7" s="1200"/>
      <c r="AC7" s="1200"/>
      <c r="AD7" s="1200"/>
      <c r="AE7" s="1201"/>
      <c r="AF7" s="1202">
        <v>312</v>
      </c>
      <c r="AG7" s="1203"/>
      <c r="AH7" s="1203"/>
      <c r="AI7" s="1203"/>
      <c r="AJ7" s="1204"/>
      <c r="AK7" s="1186">
        <v>263</v>
      </c>
      <c r="AL7" s="1187"/>
      <c r="AM7" s="1187"/>
      <c r="AN7" s="1187"/>
      <c r="AO7" s="1187"/>
      <c r="AP7" s="1187">
        <v>6065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0</v>
      </c>
      <c r="CI7" s="1184"/>
      <c r="CJ7" s="1184"/>
      <c r="CK7" s="1184"/>
      <c r="CL7" s="1185"/>
      <c r="CM7" s="1183">
        <v>53</v>
      </c>
      <c r="CN7" s="1184"/>
      <c r="CO7" s="1184"/>
      <c r="CP7" s="1184"/>
      <c r="CQ7" s="1185"/>
      <c r="CR7" s="1183">
        <v>5</v>
      </c>
      <c r="CS7" s="1184"/>
      <c r="CT7" s="1184"/>
      <c r="CU7" s="1184"/>
      <c r="CV7" s="1185"/>
      <c r="CW7" s="1183" t="s">
        <v>589</v>
      </c>
      <c r="CX7" s="1184"/>
      <c r="CY7" s="1184"/>
      <c r="CZ7" s="1184"/>
      <c r="DA7" s="1185"/>
      <c r="DB7" s="1183">
        <v>87</v>
      </c>
      <c r="DC7" s="1184"/>
      <c r="DD7" s="1184"/>
      <c r="DE7" s="1184"/>
      <c r="DF7" s="1185"/>
      <c r="DG7" s="1183" t="s">
        <v>589</v>
      </c>
      <c r="DH7" s="1184"/>
      <c r="DI7" s="1184"/>
      <c r="DJ7" s="1184"/>
      <c r="DK7" s="1185"/>
      <c r="DL7" s="1183" t="s">
        <v>589</v>
      </c>
      <c r="DM7" s="1184"/>
      <c r="DN7" s="1184"/>
      <c r="DO7" s="1184"/>
      <c r="DP7" s="1185"/>
      <c r="DQ7" s="1183" t="s">
        <v>589</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7353</v>
      </c>
      <c r="R23" s="1164"/>
      <c r="S23" s="1164"/>
      <c r="T23" s="1164"/>
      <c r="U23" s="1164"/>
      <c r="V23" s="1164">
        <v>7005</v>
      </c>
      <c r="W23" s="1164"/>
      <c r="X23" s="1164"/>
      <c r="Y23" s="1164"/>
      <c r="Z23" s="1164"/>
      <c r="AA23" s="1164">
        <v>348</v>
      </c>
      <c r="AB23" s="1164"/>
      <c r="AC23" s="1164"/>
      <c r="AD23" s="1164"/>
      <c r="AE23" s="1165"/>
      <c r="AF23" s="1166">
        <v>312</v>
      </c>
      <c r="AG23" s="1164"/>
      <c r="AH23" s="1164"/>
      <c r="AI23" s="1164"/>
      <c r="AJ23" s="1167"/>
      <c r="AK23" s="1168"/>
      <c r="AL23" s="1169"/>
      <c r="AM23" s="1169"/>
      <c r="AN23" s="1169"/>
      <c r="AO23" s="1169"/>
      <c r="AP23" s="1164">
        <v>6065</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1121</v>
      </c>
      <c r="R28" s="1149"/>
      <c r="S28" s="1149"/>
      <c r="T28" s="1149"/>
      <c r="U28" s="1149"/>
      <c r="V28" s="1149">
        <v>1035</v>
      </c>
      <c r="W28" s="1149"/>
      <c r="X28" s="1149"/>
      <c r="Y28" s="1149"/>
      <c r="Z28" s="1149"/>
      <c r="AA28" s="1149">
        <v>86</v>
      </c>
      <c r="AB28" s="1149"/>
      <c r="AC28" s="1149"/>
      <c r="AD28" s="1149"/>
      <c r="AE28" s="1150"/>
      <c r="AF28" s="1151">
        <v>86</v>
      </c>
      <c r="AG28" s="1149"/>
      <c r="AH28" s="1149"/>
      <c r="AI28" s="1149"/>
      <c r="AJ28" s="1152"/>
      <c r="AK28" s="1153">
        <v>75</v>
      </c>
      <c r="AL28" s="1141"/>
      <c r="AM28" s="1141"/>
      <c r="AN28" s="1141"/>
      <c r="AO28" s="1141"/>
      <c r="AP28" s="1141" t="s">
        <v>589</v>
      </c>
      <c r="AQ28" s="1141"/>
      <c r="AR28" s="1141"/>
      <c r="AS28" s="1141"/>
      <c r="AT28" s="1141"/>
      <c r="AU28" s="1141" t="s">
        <v>589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1235</v>
      </c>
      <c r="R29" s="1139"/>
      <c r="S29" s="1139"/>
      <c r="T29" s="1139"/>
      <c r="U29" s="1139"/>
      <c r="V29" s="1139">
        <v>1209</v>
      </c>
      <c r="W29" s="1139"/>
      <c r="X29" s="1139"/>
      <c r="Y29" s="1139"/>
      <c r="Z29" s="1139"/>
      <c r="AA29" s="1139">
        <v>26</v>
      </c>
      <c r="AB29" s="1139"/>
      <c r="AC29" s="1139"/>
      <c r="AD29" s="1139"/>
      <c r="AE29" s="1140"/>
      <c r="AF29" s="1114">
        <v>26</v>
      </c>
      <c r="AG29" s="1115"/>
      <c r="AH29" s="1115"/>
      <c r="AI29" s="1115"/>
      <c r="AJ29" s="1116"/>
      <c r="AK29" s="1075">
        <v>181</v>
      </c>
      <c r="AL29" s="1066"/>
      <c r="AM29" s="1066"/>
      <c r="AN29" s="1066"/>
      <c r="AO29" s="1066"/>
      <c r="AP29" s="1066" t="s">
        <v>589</v>
      </c>
      <c r="AQ29" s="1066"/>
      <c r="AR29" s="1066"/>
      <c r="AS29" s="1066"/>
      <c r="AT29" s="1066"/>
      <c r="AU29" s="1066" t="s">
        <v>589</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2</v>
      </c>
      <c r="R30" s="1139"/>
      <c r="S30" s="1139"/>
      <c r="T30" s="1139"/>
      <c r="U30" s="1139"/>
      <c r="V30" s="1139">
        <v>2</v>
      </c>
      <c r="W30" s="1139"/>
      <c r="X30" s="1139"/>
      <c r="Y30" s="1139"/>
      <c r="Z30" s="1139"/>
      <c r="AA30" s="1139">
        <v>0</v>
      </c>
      <c r="AB30" s="1139"/>
      <c r="AC30" s="1139"/>
      <c r="AD30" s="1139"/>
      <c r="AE30" s="1140"/>
      <c r="AF30" s="1114">
        <v>0</v>
      </c>
      <c r="AG30" s="1115"/>
      <c r="AH30" s="1115"/>
      <c r="AI30" s="1115"/>
      <c r="AJ30" s="1116"/>
      <c r="AK30" s="1075">
        <v>2</v>
      </c>
      <c r="AL30" s="1066"/>
      <c r="AM30" s="1066"/>
      <c r="AN30" s="1066"/>
      <c r="AO30" s="1066"/>
      <c r="AP30" s="1066" t="s">
        <v>589</v>
      </c>
      <c r="AQ30" s="1066"/>
      <c r="AR30" s="1066"/>
      <c r="AS30" s="1066"/>
      <c r="AT30" s="1066"/>
      <c r="AU30" s="1066" t="s">
        <v>589</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159</v>
      </c>
      <c r="R31" s="1139"/>
      <c r="S31" s="1139"/>
      <c r="T31" s="1139"/>
      <c r="U31" s="1139"/>
      <c r="V31" s="1139">
        <v>159</v>
      </c>
      <c r="W31" s="1139"/>
      <c r="X31" s="1139"/>
      <c r="Y31" s="1139"/>
      <c r="Z31" s="1139"/>
      <c r="AA31" s="1139">
        <v>1</v>
      </c>
      <c r="AB31" s="1139"/>
      <c r="AC31" s="1139"/>
      <c r="AD31" s="1139"/>
      <c r="AE31" s="1140"/>
      <c r="AF31" s="1114">
        <v>1</v>
      </c>
      <c r="AG31" s="1115"/>
      <c r="AH31" s="1115"/>
      <c r="AI31" s="1115"/>
      <c r="AJ31" s="1116"/>
      <c r="AK31" s="1075">
        <v>49</v>
      </c>
      <c r="AL31" s="1066"/>
      <c r="AM31" s="1066"/>
      <c r="AN31" s="1066"/>
      <c r="AO31" s="1066"/>
      <c r="AP31" s="1066" t="s">
        <v>589</v>
      </c>
      <c r="AQ31" s="1066"/>
      <c r="AR31" s="1066"/>
      <c r="AS31" s="1066"/>
      <c r="AT31" s="1066"/>
      <c r="AU31" s="1066" t="s">
        <v>589</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296</v>
      </c>
      <c r="R32" s="1139"/>
      <c r="S32" s="1139"/>
      <c r="T32" s="1139"/>
      <c r="U32" s="1139"/>
      <c r="V32" s="1139">
        <v>371</v>
      </c>
      <c r="W32" s="1139"/>
      <c r="X32" s="1139"/>
      <c r="Y32" s="1139"/>
      <c r="Z32" s="1139"/>
      <c r="AA32" s="1139">
        <f>-75</f>
        <v>-75</v>
      </c>
      <c r="AB32" s="1139"/>
      <c r="AC32" s="1139"/>
      <c r="AD32" s="1139"/>
      <c r="AE32" s="1140"/>
      <c r="AF32" s="1114">
        <v>246</v>
      </c>
      <c r="AG32" s="1115"/>
      <c r="AH32" s="1115"/>
      <c r="AI32" s="1115"/>
      <c r="AJ32" s="1116"/>
      <c r="AK32" s="1075">
        <v>97</v>
      </c>
      <c r="AL32" s="1066"/>
      <c r="AM32" s="1066"/>
      <c r="AN32" s="1066"/>
      <c r="AO32" s="1066"/>
      <c r="AP32" s="1066">
        <v>2350</v>
      </c>
      <c r="AQ32" s="1066"/>
      <c r="AR32" s="1066"/>
      <c r="AS32" s="1066"/>
      <c r="AT32" s="1066"/>
      <c r="AU32" s="1066">
        <v>409</v>
      </c>
      <c r="AV32" s="1066"/>
      <c r="AW32" s="1066"/>
      <c r="AX32" s="1066"/>
      <c r="AY32" s="1066"/>
      <c r="AZ32" s="1137"/>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228</v>
      </c>
      <c r="R33" s="1139"/>
      <c r="S33" s="1139"/>
      <c r="T33" s="1139"/>
      <c r="U33" s="1139"/>
      <c r="V33" s="1139">
        <v>228</v>
      </c>
      <c r="W33" s="1139"/>
      <c r="X33" s="1139"/>
      <c r="Y33" s="1139"/>
      <c r="Z33" s="1139"/>
      <c r="AA33" s="1139">
        <v>0</v>
      </c>
      <c r="AB33" s="1139"/>
      <c r="AC33" s="1139"/>
      <c r="AD33" s="1139"/>
      <c r="AE33" s="1140"/>
      <c r="AF33" s="1114" t="s">
        <v>406</v>
      </c>
      <c r="AG33" s="1115"/>
      <c r="AH33" s="1115"/>
      <c r="AI33" s="1115"/>
      <c r="AJ33" s="1116"/>
      <c r="AK33" s="1075">
        <v>147</v>
      </c>
      <c r="AL33" s="1066"/>
      <c r="AM33" s="1066"/>
      <c r="AN33" s="1066"/>
      <c r="AO33" s="1066"/>
      <c r="AP33" s="1066">
        <v>1603</v>
      </c>
      <c r="AQ33" s="1066"/>
      <c r="AR33" s="1066"/>
      <c r="AS33" s="1066"/>
      <c r="AT33" s="1066"/>
      <c r="AU33" s="1066">
        <v>1598</v>
      </c>
      <c r="AV33" s="1066"/>
      <c r="AW33" s="1066"/>
      <c r="AX33" s="1066"/>
      <c r="AY33" s="1066"/>
      <c r="AZ33" s="1137"/>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36</v>
      </c>
      <c r="R34" s="1139"/>
      <c r="S34" s="1139"/>
      <c r="T34" s="1139"/>
      <c r="U34" s="1139"/>
      <c r="V34" s="1139">
        <v>32</v>
      </c>
      <c r="W34" s="1139"/>
      <c r="X34" s="1139"/>
      <c r="Y34" s="1139"/>
      <c r="Z34" s="1139"/>
      <c r="AA34" s="1139">
        <v>4</v>
      </c>
      <c r="AB34" s="1139"/>
      <c r="AC34" s="1139"/>
      <c r="AD34" s="1139"/>
      <c r="AE34" s="1140"/>
      <c r="AF34" s="1114">
        <v>4</v>
      </c>
      <c r="AG34" s="1115"/>
      <c r="AH34" s="1115"/>
      <c r="AI34" s="1115"/>
      <c r="AJ34" s="1116"/>
      <c r="AK34" s="1075">
        <v>15</v>
      </c>
      <c r="AL34" s="1066"/>
      <c r="AM34" s="1066"/>
      <c r="AN34" s="1066"/>
      <c r="AO34" s="1066"/>
      <c r="AP34" s="1066">
        <v>129</v>
      </c>
      <c r="AQ34" s="1066"/>
      <c r="AR34" s="1066"/>
      <c r="AS34" s="1066"/>
      <c r="AT34" s="1066"/>
      <c r="AU34" s="1066">
        <v>126</v>
      </c>
      <c r="AV34" s="1066"/>
      <c r="AW34" s="1066"/>
      <c r="AX34" s="1066"/>
      <c r="AY34" s="1066"/>
      <c r="AZ34" s="1137"/>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363</v>
      </c>
      <c r="AG63" s="1054"/>
      <c r="AH63" s="1054"/>
      <c r="AI63" s="1054"/>
      <c r="AJ63" s="1125"/>
      <c r="AK63" s="1126"/>
      <c r="AL63" s="1058"/>
      <c r="AM63" s="1058"/>
      <c r="AN63" s="1058"/>
      <c r="AO63" s="1058"/>
      <c r="AP63" s="1054">
        <v>4082</v>
      </c>
      <c r="AQ63" s="1054"/>
      <c r="AR63" s="1054"/>
      <c r="AS63" s="1054"/>
      <c r="AT63" s="1054"/>
      <c r="AU63" s="1054">
        <v>2133</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590</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t="s">
        <v>589</v>
      </c>
      <c r="AQ68" s="1077"/>
      <c r="AR68" s="1077"/>
      <c r="AS68" s="1077"/>
      <c r="AT68" s="1077"/>
      <c r="AU68" s="1077" t="s">
        <v>589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591</v>
      </c>
      <c r="C69" s="1070"/>
      <c r="D69" s="1070"/>
      <c r="E69" s="1070"/>
      <c r="F69" s="1070"/>
      <c r="G69" s="1070"/>
      <c r="H69" s="1070"/>
      <c r="I69" s="1070"/>
      <c r="J69" s="1070"/>
      <c r="K69" s="1070"/>
      <c r="L69" s="1070"/>
      <c r="M69" s="1070"/>
      <c r="N69" s="1070"/>
      <c r="O69" s="1070"/>
      <c r="P69" s="1071"/>
      <c r="Q69" s="1072">
        <v>507</v>
      </c>
      <c r="R69" s="1066"/>
      <c r="S69" s="1066"/>
      <c r="T69" s="1066"/>
      <c r="U69" s="1066"/>
      <c r="V69" s="1066">
        <v>439</v>
      </c>
      <c r="W69" s="1066"/>
      <c r="X69" s="1066"/>
      <c r="Y69" s="1066"/>
      <c r="Z69" s="1066"/>
      <c r="AA69" s="1066">
        <v>68</v>
      </c>
      <c r="AB69" s="1066"/>
      <c r="AC69" s="1066"/>
      <c r="AD69" s="1066"/>
      <c r="AE69" s="1066"/>
      <c r="AF69" s="1066">
        <v>68</v>
      </c>
      <c r="AG69" s="1066"/>
      <c r="AH69" s="1066"/>
      <c r="AI69" s="1066"/>
      <c r="AJ69" s="1066"/>
      <c r="AK69" s="1066">
        <v>34</v>
      </c>
      <c r="AL69" s="1066"/>
      <c r="AM69" s="1066"/>
      <c r="AN69" s="1066"/>
      <c r="AO69" s="1066"/>
      <c r="AP69" s="1066">
        <v>40</v>
      </c>
      <c r="AQ69" s="1066"/>
      <c r="AR69" s="1066"/>
      <c r="AS69" s="1066"/>
      <c r="AT69" s="1066"/>
      <c r="AU69" s="1066">
        <v>26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592</v>
      </c>
      <c r="C70" s="1070"/>
      <c r="D70" s="1070"/>
      <c r="E70" s="1070"/>
      <c r="F70" s="1070"/>
      <c r="G70" s="1070"/>
      <c r="H70" s="1070"/>
      <c r="I70" s="1070"/>
      <c r="J70" s="1070"/>
      <c r="K70" s="1070"/>
      <c r="L70" s="1070"/>
      <c r="M70" s="1070"/>
      <c r="N70" s="1070"/>
      <c r="O70" s="1070"/>
      <c r="P70" s="1071"/>
      <c r="Q70" s="1072">
        <v>107</v>
      </c>
      <c r="R70" s="1066"/>
      <c r="S70" s="1066"/>
      <c r="T70" s="1066"/>
      <c r="U70" s="1066"/>
      <c r="V70" s="1066">
        <v>101</v>
      </c>
      <c r="W70" s="1066"/>
      <c r="X70" s="1066"/>
      <c r="Y70" s="1066"/>
      <c r="Z70" s="1066"/>
      <c r="AA70" s="1066">
        <v>6</v>
      </c>
      <c r="AB70" s="1066"/>
      <c r="AC70" s="1066"/>
      <c r="AD70" s="1066"/>
      <c r="AE70" s="1066"/>
      <c r="AF70" s="1066">
        <v>6</v>
      </c>
      <c r="AG70" s="1066"/>
      <c r="AH70" s="1066"/>
      <c r="AI70" s="1066"/>
      <c r="AJ70" s="1066"/>
      <c r="AK70" s="1066">
        <v>14</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593</v>
      </c>
      <c r="C71" s="1070"/>
      <c r="D71" s="1070"/>
      <c r="E71" s="1070"/>
      <c r="F71" s="1070"/>
      <c r="G71" s="1070"/>
      <c r="H71" s="1070"/>
      <c r="I71" s="1070"/>
      <c r="J71" s="1070"/>
      <c r="K71" s="1070"/>
      <c r="L71" s="1070"/>
      <c r="M71" s="1070"/>
      <c r="N71" s="1070"/>
      <c r="O71" s="1070"/>
      <c r="P71" s="1071"/>
      <c r="Q71" s="1072">
        <v>149</v>
      </c>
      <c r="R71" s="1066"/>
      <c r="S71" s="1066"/>
      <c r="T71" s="1066"/>
      <c r="U71" s="1066"/>
      <c r="V71" s="1066">
        <v>145</v>
      </c>
      <c r="W71" s="1066"/>
      <c r="X71" s="1066"/>
      <c r="Y71" s="1066"/>
      <c r="Z71" s="1066"/>
      <c r="AA71" s="1066">
        <v>4</v>
      </c>
      <c r="AB71" s="1066"/>
      <c r="AC71" s="1066"/>
      <c r="AD71" s="1066"/>
      <c r="AE71" s="1066"/>
      <c r="AF71" s="1066">
        <v>4</v>
      </c>
      <c r="AG71" s="1066"/>
      <c r="AH71" s="1066"/>
      <c r="AI71" s="1066"/>
      <c r="AJ71" s="1066"/>
      <c r="AK71" s="1066" t="s">
        <v>589</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594</v>
      </c>
      <c r="C72" s="1070"/>
      <c r="D72" s="1070"/>
      <c r="E72" s="1070"/>
      <c r="F72" s="1070"/>
      <c r="G72" s="1070"/>
      <c r="H72" s="1070"/>
      <c r="I72" s="1070"/>
      <c r="J72" s="1070"/>
      <c r="K72" s="1070"/>
      <c r="L72" s="1070"/>
      <c r="M72" s="1070"/>
      <c r="N72" s="1070"/>
      <c r="O72" s="1070"/>
      <c r="P72" s="1071"/>
      <c r="Q72" s="1072">
        <v>134</v>
      </c>
      <c r="R72" s="1066"/>
      <c r="S72" s="1066"/>
      <c r="T72" s="1066"/>
      <c r="U72" s="1066"/>
      <c r="V72" s="1066">
        <v>92</v>
      </c>
      <c r="W72" s="1066"/>
      <c r="X72" s="1066"/>
      <c r="Y72" s="1066"/>
      <c r="Z72" s="1066"/>
      <c r="AA72" s="1066">
        <v>42</v>
      </c>
      <c r="AB72" s="1066"/>
      <c r="AC72" s="1066"/>
      <c r="AD72" s="1066"/>
      <c r="AE72" s="1066"/>
      <c r="AF72" s="1066">
        <v>42</v>
      </c>
      <c r="AG72" s="1066"/>
      <c r="AH72" s="1066"/>
      <c r="AI72" s="1066"/>
      <c r="AJ72" s="1066"/>
      <c r="AK72" s="1066" t="s">
        <v>589</v>
      </c>
      <c r="AL72" s="1066"/>
      <c r="AM72" s="1066"/>
      <c r="AN72" s="1066"/>
      <c r="AO72" s="1066"/>
      <c r="AP72" s="1066" t="s">
        <v>589</v>
      </c>
      <c r="AQ72" s="1066"/>
      <c r="AR72" s="1066"/>
      <c r="AS72" s="1066"/>
      <c r="AT72" s="1066"/>
      <c r="AU72" s="1066" t="s">
        <v>589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10757</v>
      </c>
      <c r="R73" s="1066"/>
      <c r="S73" s="1066"/>
      <c r="T73" s="1066"/>
      <c r="U73" s="1066"/>
      <c r="V73" s="1066">
        <v>10644</v>
      </c>
      <c r="W73" s="1066"/>
      <c r="X73" s="1066"/>
      <c r="Y73" s="1066"/>
      <c r="Z73" s="1066"/>
      <c r="AA73" s="1066">
        <v>114</v>
      </c>
      <c r="AB73" s="1066"/>
      <c r="AC73" s="1066"/>
      <c r="AD73" s="1066"/>
      <c r="AE73" s="1066"/>
      <c r="AF73" s="1066">
        <v>2083</v>
      </c>
      <c r="AG73" s="1066"/>
      <c r="AH73" s="1066"/>
      <c r="AI73" s="1066"/>
      <c r="AJ73" s="1066"/>
      <c r="AK73" s="1066">
        <v>839</v>
      </c>
      <c r="AL73" s="1066"/>
      <c r="AM73" s="1066"/>
      <c r="AN73" s="1066"/>
      <c r="AO73" s="1066"/>
      <c r="AP73" s="1066">
        <v>4812</v>
      </c>
      <c r="AQ73" s="1066"/>
      <c r="AR73" s="1066"/>
      <c r="AS73" s="1066"/>
      <c r="AT73" s="1066"/>
      <c r="AU73" s="1066">
        <v>511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15308</v>
      </c>
      <c r="R74" s="1066"/>
      <c r="S74" s="1066"/>
      <c r="T74" s="1066"/>
      <c r="U74" s="1066"/>
      <c r="V74" s="1066">
        <v>14789</v>
      </c>
      <c r="W74" s="1066"/>
      <c r="X74" s="1066"/>
      <c r="Y74" s="1066"/>
      <c r="Z74" s="1066"/>
      <c r="AA74" s="1066">
        <v>519</v>
      </c>
      <c r="AB74" s="1066"/>
      <c r="AC74" s="1066"/>
      <c r="AD74" s="1066"/>
      <c r="AE74" s="1066"/>
      <c r="AF74" s="1066">
        <v>515</v>
      </c>
      <c r="AG74" s="1066"/>
      <c r="AH74" s="1066"/>
      <c r="AI74" s="1066"/>
      <c r="AJ74" s="1066"/>
      <c r="AK74" s="1066">
        <v>1469</v>
      </c>
      <c r="AL74" s="1066"/>
      <c r="AM74" s="1066"/>
      <c r="AN74" s="1066"/>
      <c r="AO74" s="1066"/>
      <c r="AP74" s="1066">
        <v>2326</v>
      </c>
      <c r="AQ74" s="1066"/>
      <c r="AR74" s="1066"/>
      <c r="AS74" s="1066"/>
      <c r="AT74" s="1066"/>
      <c r="AU74" s="1066">
        <v>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2"/>
      <c r="R75" s="1066"/>
      <c r="S75" s="1066"/>
      <c r="T75" s="1066"/>
      <c r="U75" s="1066"/>
      <c r="V75" s="1066"/>
      <c r="W75" s="1066"/>
      <c r="X75" s="1066"/>
      <c r="Y75" s="1066"/>
      <c r="Z75" s="1066"/>
      <c r="AA75" s="1066"/>
      <c r="AB75" s="1066"/>
      <c r="AC75" s="1066"/>
      <c r="AD75" s="1066"/>
      <c r="AE75" s="1066"/>
      <c r="AF75" s="1066"/>
      <c r="AG75" s="1066"/>
      <c r="AH75" s="1066"/>
      <c r="AI75" s="1066"/>
      <c r="AJ75" s="1066"/>
      <c r="AK75" s="1066"/>
      <c r="AL75" s="1066"/>
      <c r="AM75" s="1066"/>
      <c r="AN75" s="1066"/>
      <c r="AO75" s="1066"/>
      <c r="AP75" s="1066"/>
      <c r="AQ75" s="1066"/>
      <c r="AR75" s="1066"/>
      <c r="AS75" s="1066"/>
      <c r="AT75" s="1066"/>
      <c r="AU75" s="1066"/>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2734</v>
      </c>
      <c r="AG88" s="1054"/>
      <c r="AH88" s="1054"/>
      <c r="AI88" s="1054"/>
      <c r="AJ88" s="1054"/>
      <c r="AK88" s="1058"/>
      <c r="AL88" s="1058"/>
      <c r="AM88" s="1058"/>
      <c r="AN88" s="1058"/>
      <c r="AO88" s="1058"/>
      <c r="AP88" s="1054">
        <v>7178</v>
      </c>
      <c r="AQ88" s="1054"/>
      <c r="AR88" s="1054"/>
      <c r="AS88" s="1054"/>
      <c r="AT88" s="1054"/>
      <c r="AU88" s="1054">
        <v>623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589</v>
      </c>
      <c r="CX102" s="1046"/>
      <c r="CY102" s="1046"/>
      <c r="CZ102" s="1046"/>
      <c r="DA102" s="1047"/>
      <c r="DB102" s="1045">
        <v>87</v>
      </c>
      <c r="DC102" s="1046"/>
      <c r="DD102" s="1046"/>
      <c r="DE102" s="1046"/>
      <c r="DF102" s="1047"/>
      <c r="DG102" s="1045" t="s">
        <v>589</v>
      </c>
      <c r="DH102" s="1046"/>
      <c r="DI102" s="1046"/>
      <c r="DJ102" s="1046"/>
      <c r="DK102" s="1047"/>
      <c r="DL102" s="1045" t="s">
        <v>589</v>
      </c>
      <c r="DM102" s="1046"/>
      <c r="DN102" s="1046"/>
      <c r="DO102" s="1046"/>
      <c r="DP102" s="1047"/>
      <c r="DQ102" s="1045" t="s">
        <v>589</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306</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306</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306</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584384</v>
      </c>
      <c r="AB110" s="982"/>
      <c r="AC110" s="982"/>
      <c r="AD110" s="982"/>
      <c r="AE110" s="983"/>
      <c r="AF110" s="984">
        <v>605455</v>
      </c>
      <c r="AG110" s="982"/>
      <c r="AH110" s="982"/>
      <c r="AI110" s="982"/>
      <c r="AJ110" s="983"/>
      <c r="AK110" s="984">
        <v>614505</v>
      </c>
      <c r="AL110" s="982"/>
      <c r="AM110" s="982"/>
      <c r="AN110" s="982"/>
      <c r="AO110" s="983"/>
      <c r="AP110" s="985">
        <v>21.8</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5807499</v>
      </c>
      <c r="BR110" s="929"/>
      <c r="BS110" s="929"/>
      <c r="BT110" s="929"/>
      <c r="BU110" s="929"/>
      <c r="BV110" s="929">
        <v>5807942</v>
      </c>
      <c r="BW110" s="929"/>
      <c r="BX110" s="929"/>
      <c r="BY110" s="929"/>
      <c r="BZ110" s="929"/>
      <c r="CA110" s="929">
        <v>6065016</v>
      </c>
      <c r="CB110" s="929"/>
      <c r="CC110" s="929"/>
      <c r="CD110" s="929"/>
      <c r="CE110" s="929"/>
      <c r="CF110" s="953">
        <v>215.6</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392</v>
      </c>
      <c r="DR110" s="929"/>
      <c r="DS110" s="929"/>
      <c r="DT110" s="929"/>
      <c r="DU110" s="929"/>
      <c r="DV110" s="930" t="s">
        <v>445</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392</v>
      </c>
      <c r="AG111" s="1010"/>
      <c r="AH111" s="1010"/>
      <c r="AI111" s="1010"/>
      <c r="AJ111" s="1011"/>
      <c r="AK111" s="1012" t="s">
        <v>448</v>
      </c>
      <c r="AL111" s="1010"/>
      <c r="AM111" s="1010"/>
      <c r="AN111" s="1010"/>
      <c r="AO111" s="1011"/>
      <c r="AP111" s="1013" t="s">
        <v>406</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406</v>
      </c>
      <c r="BR111" s="901"/>
      <c r="BS111" s="901"/>
      <c r="BT111" s="901"/>
      <c r="BU111" s="901"/>
      <c r="BV111" s="901" t="s">
        <v>392</v>
      </c>
      <c r="BW111" s="901"/>
      <c r="BX111" s="901"/>
      <c r="BY111" s="901"/>
      <c r="BZ111" s="901"/>
      <c r="CA111" s="901" t="s">
        <v>392</v>
      </c>
      <c r="CB111" s="901"/>
      <c r="CC111" s="901"/>
      <c r="CD111" s="901"/>
      <c r="CE111" s="901"/>
      <c r="CF111" s="962" t="s">
        <v>450</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444</v>
      </c>
      <c r="DH111" s="901"/>
      <c r="DI111" s="901"/>
      <c r="DJ111" s="901"/>
      <c r="DK111" s="901"/>
      <c r="DL111" s="901" t="s">
        <v>392</v>
      </c>
      <c r="DM111" s="901"/>
      <c r="DN111" s="901"/>
      <c r="DO111" s="901"/>
      <c r="DP111" s="901"/>
      <c r="DQ111" s="901" t="s">
        <v>444</v>
      </c>
      <c r="DR111" s="901"/>
      <c r="DS111" s="901"/>
      <c r="DT111" s="901"/>
      <c r="DU111" s="901"/>
      <c r="DV111" s="878" t="s">
        <v>392</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450</v>
      </c>
      <c r="AB112" s="864"/>
      <c r="AC112" s="864"/>
      <c r="AD112" s="864"/>
      <c r="AE112" s="865"/>
      <c r="AF112" s="866" t="s">
        <v>444</v>
      </c>
      <c r="AG112" s="864"/>
      <c r="AH112" s="864"/>
      <c r="AI112" s="864"/>
      <c r="AJ112" s="865"/>
      <c r="AK112" s="866" t="s">
        <v>444</v>
      </c>
      <c r="AL112" s="864"/>
      <c r="AM112" s="864"/>
      <c r="AN112" s="864"/>
      <c r="AO112" s="865"/>
      <c r="AP112" s="911" t="s">
        <v>450</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2105494</v>
      </c>
      <c r="BR112" s="901"/>
      <c r="BS112" s="901"/>
      <c r="BT112" s="901"/>
      <c r="BU112" s="901"/>
      <c r="BV112" s="901">
        <v>2282204</v>
      </c>
      <c r="BW112" s="901"/>
      <c r="BX112" s="901"/>
      <c r="BY112" s="901"/>
      <c r="BZ112" s="901"/>
      <c r="CA112" s="901">
        <v>2133434</v>
      </c>
      <c r="CB112" s="901"/>
      <c r="CC112" s="901"/>
      <c r="CD112" s="901"/>
      <c r="CE112" s="901"/>
      <c r="CF112" s="962">
        <v>75.8</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406</v>
      </c>
      <c r="DH112" s="901"/>
      <c r="DI112" s="901"/>
      <c r="DJ112" s="901"/>
      <c r="DK112" s="901"/>
      <c r="DL112" s="901" t="s">
        <v>447</v>
      </c>
      <c r="DM112" s="901"/>
      <c r="DN112" s="901"/>
      <c r="DO112" s="901"/>
      <c r="DP112" s="901"/>
      <c r="DQ112" s="901" t="s">
        <v>406</v>
      </c>
      <c r="DR112" s="901"/>
      <c r="DS112" s="901"/>
      <c r="DT112" s="901"/>
      <c r="DU112" s="901"/>
      <c r="DV112" s="878" t="s">
        <v>444</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168861</v>
      </c>
      <c r="AB113" s="1010"/>
      <c r="AC113" s="1010"/>
      <c r="AD113" s="1010"/>
      <c r="AE113" s="1011"/>
      <c r="AF113" s="1012">
        <v>202965</v>
      </c>
      <c r="AG113" s="1010"/>
      <c r="AH113" s="1010"/>
      <c r="AI113" s="1010"/>
      <c r="AJ113" s="1011"/>
      <c r="AK113" s="1012">
        <v>183647</v>
      </c>
      <c r="AL113" s="1010"/>
      <c r="AM113" s="1010"/>
      <c r="AN113" s="1010"/>
      <c r="AO113" s="1011"/>
      <c r="AP113" s="1013">
        <v>6.5</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899101</v>
      </c>
      <c r="BR113" s="901"/>
      <c r="BS113" s="901"/>
      <c r="BT113" s="901"/>
      <c r="BU113" s="901"/>
      <c r="BV113" s="901">
        <v>717147</v>
      </c>
      <c r="BW113" s="901"/>
      <c r="BX113" s="901"/>
      <c r="BY113" s="901"/>
      <c r="BZ113" s="901"/>
      <c r="CA113" s="901">
        <v>623820</v>
      </c>
      <c r="CB113" s="901"/>
      <c r="CC113" s="901"/>
      <c r="CD113" s="901"/>
      <c r="CE113" s="901"/>
      <c r="CF113" s="962">
        <v>22.2</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392</v>
      </c>
      <c r="DH113" s="864"/>
      <c r="DI113" s="864"/>
      <c r="DJ113" s="864"/>
      <c r="DK113" s="865"/>
      <c r="DL113" s="866" t="s">
        <v>444</v>
      </c>
      <c r="DM113" s="864"/>
      <c r="DN113" s="864"/>
      <c r="DO113" s="864"/>
      <c r="DP113" s="865"/>
      <c r="DQ113" s="866" t="s">
        <v>450</v>
      </c>
      <c r="DR113" s="864"/>
      <c r="DS113" s="864"/>
      <c r="DT113" s="864"/>
      <c r="DU113" s="865"/>
      <c r="DV113" s="911" t="s">
        <v>447</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80890</v>
      </c>
      <c r="AB114" s="864"/>
      <c r="AC114" s="864"/>
      <c r="AD114" s="864"/>
      <c r="AE114" s="865"/>
      <c r="AF114" s="866">
        <v>83866</v>
      </c>
      <c r="AG114" s="864"/>
      <c r="AH114" s="864"/>
      <c r="AI114" s="864"/>
      <c r="AJ114" s="865"/>
      <c r="AK114" s="866">
        <v>94398</v>
      </c>
      <c r="AL114" s="864"/>
      <c r="AM114" s="864"/>
      <c r="AN114" s="864"/>
      <c r="AO114" s="865"/>
      <c r="AP114" s="911">
        <v>3.4</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1341633</v>
      </c>
      <c r="BR114" s="901"/>
      <c r="BS114" s="901"/>
      <c r="BT114" s="901"/>
      <c r="BU114" s="901"/>
      <c r="BV114" s="901">
        <v>1292875</v>
      </c>
      <c r="BW114" s="901"/>
      <c r="BX114" s="901"/>
      <c r="BY114" s="901"/>
      <c r="BZ114" s="901"/>
      <c r="CA114" s="901">
        <v>1199916</v>
      </c>
      <c r="CB114" s="901"/>
      <c r="CC114" s="901"/>
      <c r="CD114" s="901"/>
      <c r="CE114" s="901"/>
      <c r="CF114" s="962">
        <v>42.7</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392</v>
      </c>
      <c r="DM114" s="864"/>
      <c r="DN114" s="864"/>
      <c r="DO114" s="864"/>
      <c r="DP114" s="865"/>
      <c r="DQ114" s="866" t="s">
        <v>444</v>
      </c>
      <c r="DR114" s="864"/>
      <c r="DS114" s="864"/>
      <c r="DT114" s="864"/>
      <c r="DU114" s="865"/>
      <c r="DV114" s="911" t="s">
        <v>392</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392</v>
      </c>
      <c r="AB115" s="1010"/>
      <c r="AC115" s="1010"/>
      <c r="AD115" s="1010"/>
      <c r="AE115" s="1011"/>
      <c r="AF115" s="1012" t="s">
        <v>447</v>
      </c>
      <c r="AG115" s="1010"/>
      <c r="AH115" s="1010"/>
      <c r="AI115" s="1010"/>
      <c r="AJ115" s="1011"/>
      <c r="AK115" s="1012" t="s">
        <v>450</v>
      </c>
      <c r="AL115" s="1010"/>
      <c r="AM115" s="1010"/>
      <c r="AN115" s="1010"/>
      <c r="AO115" s="1011"/>
      <c r="AP115" s="1013" t="s">
        <v>447</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445</v>
      </c>
      <c r="BR115" s="901"/>
      <c r="BS115" s="901"/>
      <c r="BT115" s="901"/>
      <c r="BU115" s="901"/>
      <c r="BV115" s="901" t="s">
        <v>406</v>
      </c>
      <c r="BW115" s="901"/>
      <c r="BX115" s="901"/>
      <c r="BY115" s="901"/>
      <c r="BZ115" s="901"/>
      <c r="CA115" s="901" t="s">
        <v>444</v>
      </c>
      <c r="CB115" s="901"/>
      <c r="CC115" s="901"/>
      <c r="CD115" s="901"/>
      <c r="CE115" s="901"/>
      <c r="CF115" s="962" t="s">
        <v>444</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450</v>
      </c>
      <c r="DH115" s="864"/>
      <c r="DI115" s="864"/>
      <c r="DJ115" s="864"/>
      <c r="DK115" s="865"/>
      <c r="DL115" s="866" t="s">
        <v>444</v>
      </c>
      <c r="DM115" s="864"/>
      <c r="DN115" s="864"/>
      <c r="DO115" s="864"/>
      <c r="DP115" s="865"/>
      <c r="DQ115" s="866" t="s">
        <v>447</v>
      </c>
      <c r="DR115" s="864"/>
      <c r="DS115" s="864"/>
      <c r="DT115" s="864"/>
      <c r="DU115" s="865"/>
      <c r="DV115" s="911" t="s">
        <v>450</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406</v>
      </c>
      <c r="AB116" s="864"/>
      <c r="AC116" s="864"/>
      <c r="AD116" s="864"/>
      <c r="AE116" s="865"/>
      <c r="AF116" s="866" t="s">
        <v>444</v>
      </c>
      <c r="AG116" s="864"/>
      <c r="AH116" s="864"/>
      <c r="AI116" s="864"/>
      <c r="AJ116" s="865"/>
      <c r="AK116" s="866" t="s">
        <v>447</v>
      </c>
      <c r="AL116" s="864"/>
      <c r="AM116" s="864"/>
      <c r="AN116" s="864"/>
      <c r="AO116" s="865"/>
      <c r="AP116" s="911" t="s">
        <v>392</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450</v>
      </c>
      <c r="BW116" s="901"/>
      <c r="BX116" s="901"/>
      <c r="BY116" s="901"/>
      <c r="BZ116" s="901"/>
      <c r="CA116" s="901" t="s">
        <v>443</v>
      </c>
      <c r="CB116" s="901"/>
      <c r="CC116" s="901"/>
      <c r="CD116" s="901"/>
      <c r="CE116" s="901"/>
      <c r="CF116" s="962" t="s">
        <v>392</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392</v>
      </c>
      <c r="DH116" s="864"/>
      <c r="DI116" s="864"/>
      <c r="DJ116" s="864"/>
      <c r="DK116" s="865"/>
      <c r="DL116" s="866" t="s">
        <v>443</v>
      </c>
      <c r="DM116" s="864"/>
      <c r="DN116" s="864"/>
      <c r="DO116" s="864"/>
      <c r="DP116" s="865"/>
      <c r="DQ116" s="866" t="s">
        <v>450</v>
      </c>
      <c r="DR116" s="864"/>
      <c r="DS116" s="864"/>
      <c r="DT116" s="864"/>
      <c r="DU116" s="865"/>
      <c r="DV116" s="911" t="s">
        <v>444</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834135</v>
      </c>
      <c r="AB117" s="996"/>
      <c r="AC117" s="996"/>
      <c r="AD117" s="996"/>
      <c r="AE117" s="997"/>
      <c r="AF117" s="998">
        <v>892286</v>
      </c>
      <c r="AG117" s="996"/>
      <c r="AH117" s="996"/>
      <c r="AI117" s="996"/>
      <c r="AJ117" s="997"/>
      <c r="AK117" s="998">
        <v>892550</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450</v>
      </c>
      <c r="BR117" s="901"/>
      <c r="BS117" s="901"/>
      <c r="BT117" s="901"/>
      <c r="BU117" s="901"/>
      <c r="BV117" s="901" t="s">
        <v>447</v>
      </c>
      <c r="BW117" s="901"/>
      <c r="BX117" s="901"/>
      <c r="BY117" s="901"/>
      <c r="BZ117" s="901"/>
      <c r="CA117" s="901" t="s">
        <v>406</v>
      </c>
      <c r="CB117" s="901"/>
      <c r="CC117" s="901"/>
      <c r="CD117" s="901"/>
      <c r="CE117" s="901"/>
      <c r="CF117" s="962" t="s">
        <v>443</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450</v>
      </c>
      <c r="DH117" s="864"/>
      <c r="DI117" s="864"/>
      <c r="DJ117" s="864"/>
      <c r="DK117" s="865"/>
      <c r="DL117" s="866" t="s">
        <v>450</v>
      </c>
      <c r="DM117" s="864"/>
      <c r="DN117" s="864"/>
      <c r="DO117" s="864"/>
      <c r="DP117" s="865"/>
      <c r="DQ117" s="866" t="s">
        <v>447</v>
      </c>
      <c r="DR117" s="864"/>
      <c r="DS117" s="864"/>
      <c r="DT117" s="864"/>
      <c r="DU117" s="865"/>
      <c r="DV117" s="911" t="s">
        <v>392</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306</v>
      </c>
      <c r="AL118" s="989"/>
      <c r="AM118" s="989"/>
      <c r="AN118" s="989"/>
      <c r="AO118" s="990"/>
      <c r="AP118" s="992" t="s">
        <v>437</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406</v>
      </c>
      <c r="BR118" s="932"/>
      <c r="BS118" s="932"/>
      <c r="BT118" s="932"/>
      <c r="BU118" s="932"/>
      <c r="BV118" s="932" t="s">
        <v>443</v>
      </c>
      <c r="BW118" s="932"/>
      <c r="BX118" s="932"/>
      <c r="BY118" s="932"/>
      <c r="BZ118" s="932"/>
      <c r="CA118" s="932" t="s">
        <v>447</v>
      </c>
      <c r="CB118" s="932"/>
      <c r="CC118" s="932"/>
      <c r="CD118" s="932"/>
      <c r="CE118" s="932"/>
      <c r="CF118" s="962" t="s">
        <v>444</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444</v>
      </c>
      <c r="DH118" s="864"/>
      <c r="DI118" s="864"/>
      <c r="DJ118" s="864"/>
      <c r="DK118" s="865"/>
      <c r="DL118" s="866" t="s">
        <v>443</v>
      </c>
      <c r="DM118" s="864"/>
      <c r="DN118" s="864"/>
      <c r="DO118" s="864"/>
      <c r="DP118" s="865"/>
      <c r="DQ118" s="866" t="s">
        <v>406</v>
      </c>
      <c r="DR118" s="864"/>
      <c r="DS118" s="864"/>
      <c r="DT118" s="864"/>
      <c r="DU118" s="865"/>
      <c r="DV118" s="911" t="s">
        <v>406</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447</v>
      </c>
      <c r="AB119" s="982"/>
      <c r="AC119" s="982"/>
      <c r="AD119" s="982"/>
      <c r="AE119" s="983"/>
      <c r="AF119" s="984" t="s">
        <v>406</v>
      </c>
      <c r="AG119" s="982"/>
      <c r="AH119" s="982"/>
      <c r="AI119" s="982"/>
      <c r="AJ119" s="983"/>
      <c r="AK119" s="984" t="s">
        <v>447</v>
      </c>
      <c r="AL119" s="982"/>
      <c r="AM119" s="982"/>
      <c r="AN119" s="982"/>
      <c r="AO119" s="983"/>
      <c r="AP119" s="985" t="s">
        <v>450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473</v>
      </c>
      <c r="BP119" s="965"/>
      <c r="BQ119" s="969">
        <v>10153727</v>
      </c>
      <c r="BR119" s="932"/>
      <c r="BS119" s="932"/>
      <c r="BT119" s="932"/>
      <c r="BU119" s="932"/>
      <c r="BV119" s="932">
        <v>10100168</v>
      </c>
      <c r="BW119" s="932"/>
      <c r="BX119" s="932"/>
      <c r="BY119" s="932"/>
      <c r="BZ119" s="932"/>
      <c r="CA119" s="932">
        <v>10022186</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447</v>
      </c>
      <c r="DM119" s="847"/>
      <c r="DN119" s="847"/>
      <c r="DO119" s="847"/>
      <c r="DP119" s="848"/>
      <c r="DQ119" s="849" t="s">
        <v>447</v>
      </c>
      <c r="DR119" s="847"/>
      <c r="DS119" s="847"/>
      <c r="DT119" s="847"/>
      <c r="DU119" s="848"/>
      <c r="DV119" s="935" t="s">
        <v>443</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447</v>
      </c>
      <c r="AB120" s="864"/>
      <c r="AC120" s="864"/>
      <c r="AD120" s="864"/>
      <c r="AE120" s="865"/>
      <c r="AF120" s="866" t="s">
        <v>447</v>
      </c>
      <c r="AG120" s="864"/>
      <c r="AH120" s="864"/>
      <c r="AI120" s="864"/>
      <c r="AJ120" s="865"/>
      <c r="AK120" s="866" t="s">
        <v>444</v>
      </c>
      <c r="AL120" s="864"/>
      <c r="AM120" s="864"/>
      <c r="AN120" s="864"/>
      <c r="AO120" s="865"/>
      <c r="AP120" s="911" t="s">
        <v>444</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1378665</v>
      </c>
      <c r="BR120" s="929"/>
      <c r="BS120" s="929"/>
      <c r="BT120" s="929"/>
      <c r="BU120" s="929"/>
      <c r="BV120" s="929">
        <v>1048218</v>
      </c>
      <c r="BW120" s="929"/>
      <c r="BX120" s="929"/>
      <c r="BY120" s="929"/>
      <c r="BZ120" s="929"/>
      <c r="CA120" s="929">
        <v>1008005</v>
      </c>
      <c r="CB120" s="929"/>
      <c r="CC120" s="929"/>
      <c r="CD120" s="929"/>
      <c r="CE120" s="929"/>
      <c r="CF120" s="953">
        <v>35.799999999999997</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1644070</v>
      </c>
      <c r="DH120" s="929"/>
      <c r="DI120" s="929"/>
      <c r="DJ120" s="929"/>
      <c r="DK120" s="929"/>
      <c r="DL120" s="929">
        <v>1627447</v>
      </c>
      <c r="DM120" s="929"/>
      <c r="DN120" s="929"/>
      <c r="DO120" s="929"/>
      <c r="DP120" s="929"/>
      <c r="DQ120" s="929">
        <v>1598185</v>
      </c>
      <c r="DR120" s="929"/>
      <c r="DS120" s="929"/>
      <c r="DT120" s="929"/>
      <c r="DU120" s="929"/>
      <c r="DV120" s="930">
        <v>56.8</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392</v>
      </c>
      <c r="AB121" s="864"/>
      <c r="AC121" s="864"/>
      <c r="AD121" s="864"/>
      <c r="AE121" s="865"/>
      <c r="AF121" s="866" t="s">
        <v>392</v>
      </c>
      <c r="AG121" s="864"/>
      <c r="AH121" s="864"/>
      <c r="AI121" s="864"/>
      <c r="AJ121" s="865"/>
      <c r="AK121" s="866" t="s">
        <v>444</v>
      </c>
      <c r="AL121" s="864"/>
      <c r="AM121" s="864"/>
      <c r="AN121" s="864"/>
      <c r="AO121" s="865"/>
      <c r="AP121" s="911" t="s">
        <v>447</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87300</v>
      </c>
      <c r="BR121" s="901"/>
      <c r="BS121" s="901"/>
      <c r="BT121" s="901"/>
      <c r="BU121" s="901"/>
      <c r="BV121" s="901">
        <v>87300</v>
      </c>
      <c r="BW121" s="901"/>
      <c r="BX121" s="901"/>
      <c r="BY121" s="901"/>
      <c r="BZ121" s="901"/>
      <c r="CA121" s="901">
        <v>87300</v>
      </c>
      <c r="CB121" s="901"/>
      <c r="CC121" s="901"/>
      <c r="CD121" s="901"/>
      <c r="CE121" s="901"/>
      <c r="CF121" s="962">
        <v>3.1</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312099</v>
      </c>
      <c r="DH121" s="901"/>
      <c r="DI121" s="901"/>
      <c r="DJ121" s="901"/>
      <c r="DK121" s="901"/>
      <c r="DL121" s="901">
        <v>515554</v>
      </c>
      <c r="DM121" s="901"/>
      <c r="DN121" s="901"/>
      <c r="DO121" s="901"/>
      <c r="DP121" s="901"/>
      <c r="DQ121" s="901">
        <v>408899</v>
      </c>
      <c r="DR121" s="901"/>
      <c r="DS121" s="901"/>
      <c r="DT121" s="901"/>
      <c r="DU121" s="901"/>
      <c r="DV121" s="878">
        <v>14.5</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392</v>
      </c>
      <c r="AB122" s="864"/>
      <c r="AC122" s="864"/>
      <c r="AD122" s="864"/>
      <c r="AE122" s="865"/>
      <c r="AF122" s="866" t="s">
        <v>443</v>
      </c>
      <c r="AG122" s="864"/>
      <c r="AH122" s="864"/>
      <c r="AI122" s="864"/>
      <c r="AJ122" s="865"/>
      <c r="AK122" s="866" t="s">
        <v>450</v>
      </c>
      <c r="AL122" s="864"/>
      <c r="AM122" s="864"/>
      <c r="AN122" s="864"/>
      <c r="AO122" s="865"/>
      <c r="AP122" s="911" t="s">
        <v>392</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6111398</v>
      </c>
      <c r="BR122" s="932"/>
      <c r="BS122" s="932"/>
      <c r="BT122" s="932"/>
      <c r="BU122" s="932"/>
      <c r="BV122" s="932">
        <v>6091626</v>
      </c>
      <c r="BW122" s="932"/>
      <c r="BX122" s="932"/>
      <c r="BY122" s="932"/>
      <c r="BZ122" s="932"/>
      <c r="CA122" s="932">
        <v>6292177</v>
      </c>
      <c r="CB122" s="932"/>
      <c r="CC122" s="932"/>
      <c r="CD122" s="932"/>
      <c r="CE122" s="932"/>
      <c r="CF122" s="933">
        <v>223.7</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149325</v>
      </c>
      <c r="DH122" s="901"/>
      <c r="DI122" s="901"/>
      <c r="DJ122" s="901"/>
      <c r="DK122" s="901"/>
      <c r="DL122" s="901">
        <v>139203</v>
      </c>
      <c r="DM122" s="901"/>
      <c r="DN122" s="901"/>
      <c r="DO122" s="901"/>
      <c r="DP122" s="901"/>
      <c r="DQ122" s="901">
        <v>126350</v>
      </c>
      <c r="DR122" s="901"/>
      <c r="DS122" s="901"/>
      <c r="DT122" s="901"/>
      <c r="DU122" s="901"/>
      <c r="DV122" s="878">
        <v>4.5</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392</v>
      </c>
      <c r="AB123" s="864"/>
      <c r="AC123" s="864"/>
      <c r="AD123" s="864"/>
      <c r="AE123" s="865"/>
      <c r="AF123" s="866" t="s">
        <v>443</v>
      </c>
      <c r="AG123" s="864"/>
      <c r="AH123" s="864"/>
      <c r="AI123" s="864"/>
      <c r="AJ123" s="865"/>
      <c r="AK123" s="866" t="s">
        <v>392</v>
      </c>
      <c r="AL123" s="864"/>
      <c r="AM123" s="864"/>
      <c r="AN123" s="864"/>
      <c r="AO123" s="865"/>
      <c r="AP123" s="911" t="s">
        <v>447</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484</v>
      </c>
      <c r="BP123" s="965"/>
      <c r="BQ123" s="919">
        <v>7577363</v>
      </c>
      <c r="BR123" s="920"/>
      <c r="BS123" s="920"/>
      <c r="BT123" s="920"/>
      <c r="BU123" s="920"/>
      <c r="BV123" s="920">
        <v>7227144</v>
      </c>
      <c r="BW123" s="920"/>
      <c r="BX123" s="920"/>
      <c r="BY123" s="920"/>
      <c r="BZ123" s="920"/>
      <c r="CA123" s="920">
        <v>7387482</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447</v>
      </c>
      <c r="AB124" s="864"/>
      <c r="AC124" s="864"/>
      <c r="AD124" s="864"/>
      <c r="AE124" s="865"/>
      <c r="AF124" s="866" t="s">
        <v>450</v>
      </c>
      <c r="AG124" s="864"/>
      <c r="AH124" s="864"/>
      <c r="AI124" s="864"/>
      <c r="AJ124" s="865"/>
      <c r="AK124" s="866" t="s">
        <v>447</v>
      </c>
      <c r="AL124" s="864"/>
      <c r="AM124" s="864"/>
      <c r="AN124" s="864"/>
      <c r="AO124" s="865"/>
      <c r="AP124" s="911" t="s">
        <v>450</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98.7</v>
      </c>
      <c r="BR124" s="918"/>
      <c r="BS124" s="918"/>
      <c r="BT124" s="918"/>
      <c r="BU124" s="918"/>
      <c r="BV124" s="918">
        <v>108.7</v>
      </c>
      <c r="BW124" s="918"/>
      <c r="BX124" s="918"/>
      <c r="BY124" s="918"/>
      <c r="BZ124" s="918"/>
      <c r="CA124" s="918">
        <v>93.6</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447</v>
      </c>
      <c r="DH124" s="847"/>
      <c r="DI124" s="847"/>
      <c r="DJ124" s="847"/>
      <c r="DK124" s="848"/>
      <c r="DL124" s="849" t="s">
        <v>392</v>
      </c>
      <c r="DM124" s="847"/>
      <c r="DN124" s="847"/>
      <c r="DO124" s="847"/>
      <c r="DP124" s="848"/>
      <c r="DQ124" s="849" t="s">
        <v>447</v>
      </c>
      <c r="DR124" s="847"/>
      <c r="DS124" s="847"/>
      <c r="DT124" s="847"/>
      <c r="DU124" s="848"/>
      <c r="DV124" s="935" t="s">
        <v>406</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445</v>
      </c>
      <c r="AB125" s="864"/>
      <c r="AC125" s="864"/>
      <c r="AD125" s="864"/>
      <c r="AE125" s="865"/>
      <c r="AF125" s="866" t="s">
        <v>447</v>
      </c>
      <c r="AG125" s="864"/>
      <c r="AH125" s="864"/>
      <c r="AI125" s="864"/>
      <c r="AJ125" s="865"/>
      <c r="AK125" s="866" t="s">
        <v>392</v>
      </c>
      <c r="AL125" s="864"/>
      <c r="AM125" s="864"/>
      <c r="AN125" s="864"/>
      <c r="AO125" s="865"/>
      <c r="AP125" s="911" t="s">
        <v>392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392</v>
      </c>
      <c r="DM125" s="929"/>
      <c r="DN125" s="929"/>
      <c r="DO125" s="929"/>
      <c r="DP125" s="929"/>
      <c r="DQ125" s="929" t="s">
        <v>447</v>
      </c>
      <c r="DR125" s="929"/>
      <c r="DS125" s="929"/>
      <c r="DT125" s="929"/>
      <c r="DU125" s="929"/>
      <c r="DV125" s="930" t="s">
        <v>447</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392</v>
      </c>
      <c r="AB126" s="864"/>
      <c r="AC126" s="864"/>
      <c r="AD126" s="864"/>
      <c r="AE126" s="865"/>
      <c r="AF126" s="866" t="s">
        <v>447</v>
      </c>
      <c r="AG126" s="864"/>
      <c r="AH126" s="864"/>
      <c r="AI126" s="864"/>
      <c r="AJ126" s="865"/>
      <c r="AK126" s="866" t="s">
        <v>447</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444</v>
      </c>
      <c r="DH126" s="901"/>
      <c r="DI126" s="901"/>
      <c r="DJ126" s="901"/>
      <c r="DK126" s="901"/>
      <c r="DL126" s="901" t="s">
        <v>392</v>
      </c>
      <c r="DM126" s="901"/>
      <c r="DN126" s="901"/>
      <c r="DO126" s="901"/>
      <c r="DP126" s="901"/>
      <c r="DQ126" s="901" t="s">
        <v>392</v>
      </c>
      <c r="DR126" s="901"/>
      <c r="DS126" s="901"/>
      <c r="DT126" s="901"/>
      <c r="DU126" s="901"/>
      <c r="DV126" s="878" t="s">
        <v>444</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447</v>
      </c>
      <c r="AB127" s="864"/>
      <c r="AC127" s="864"/>
      <c r="AD127" s="864"/>
      <c r="AE127" s="865"/>
      <c r="AF127" s="866" t="s">
        <v>447</v>
      </c>
      <c r="AG127" s="864"/>
      <c r="AH127" s="864"/>
      <c r="AI127" s="864"/>
      <c r="AJ127" s="865"/>
      <c r="AK127" s="866" t="s">
        <v>392</v>
      </c>
      <c r="AL127" s="864"/>
      <c r="AM127" s="864"/>
      <c r="AN127" s="864"/>
      <c r="AO127" s="865"/>
      <c r="AP127" s="911" t="s">
        <v>392</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447</v>
      </c>
      <c r="DH127" s="901"/>
      <c r="DI127" s="901"/>
      <c r="DJ127" s="901"/>
      <c r="DK127" s="901"/>
      <c r="DL127" s="901" t="s">
        <v>445</v>
      </c>
      <c r="DM127" s="901"/>
      <c r="DN127" s="901"/>
      <c r="DO127" s="901"/>
      <c r="DP127" s="901"/>
      <c r="DQ127" s="901" t="s">
        <v>392</v>
      </c>
      <c r="DR127" s="901"/>
      <c r="DS127" s="901"/>
      <c r="DT127" s="901"/>
      <c r="DU127" s="901"/>
      <c r="DV127" s="878" t="s">
        <v>447</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12535</v>
      </c>
      <c r="AB128" s="885"/>
      <c r="AC128" s="885"/>
      <c r="AD128" s="885"/>
      <c r="AE128" s="886"/>
      <c r="AF128" s="887">
        <v>16545</v>
      </c>
      <c r="AG128" s="885"/>
      <c r="AH128" s="885"/>
      <c r="AI128" s="885"/>
      <c r="AJ128" s="886"/>
      <c r="AK128" s="887">
        <v>22739</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392</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406</v>
      </c>
      <c r="DH128" s="875"/>
      <c r="DI128" s="875"/>
      <c r="DJ128" s="875"/>
      <c r="DK128" s="875"/>
      <c r="DL128" s="875" t="s">
        <v>406</v>
      </c>
      <c r="DM128" s="875"/>
      <c r="DN128" s="875"/>
      <c r="DO128" s="875"/>
      <c r="DP128" s="875"/>
      <c r="DQ128" s="875" t="s">
        <v>406</v>
      </c>
      <c r="DR128" s="875"/>
      <c r="DS128" s="875"/>
      <c r="DT128" s="875"/>
      <c r="DU128" s="875"/>
      <c r="DV128" s="876" t="s">
        <v>406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3221015</v>
      </c>
      <c r="AB129" s="864"/>
      <c r="AC129" s="864"/>
      <c r="AD129" s="864"/>
      <c r="AE129" s="865"/>
      <c r="AF129" s="866">
        <v>3285703</v>
      </c>
      <c r="AG129" s="864"/>
      <c r="AH129" s="864"/>
      <c r="AI129" s="864"/>
      <c r="AJ129" s="865"/>
      <c r="AK129" s="866">
        <v>3470949</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444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611125</v>
      </c>
      <c r="AB130" s="864"/>
      <c r="AC130" s="864"/>
      <c r="AD130" s="864"/>
      <c r="AE130" s="865"/>
      <c r="AF130" s="866">
        <v>644632</v>
      </c>
      <c r="AG130" s="864"/>
      <c r="AH130" s="864"/>
      <c r="AI130" s="864"/>
      <c r="AJ130" s="865"/>
      <c r="AK130" s="866">
        <v>657971</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8.1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2609890</v>
      </c>
      <c r="AB131" s="847"/>
      <c r="AC131" s="847"/>
      <c r="AD131" s="847"/>
      <c r="AE131" s="848"/>
      <c r="AF131" s="849">
        <v>2641071</v>
      </c>
      <c r="AG131" s="847"/>
      <c r="AH131" s="847"/>
      <c r="AI131" s="847"/>
      <c r="AJ131" s="848"/>
      <c r="AK131" s="849">
        <v>2812978</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93.6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8.0645161289999994</v>
      </c>
      <c r="AB132" s="827"/>
      <c r="AC132" s="827"/>
      <c r="AD132" s="827"/>
      <c r="AE132" s="828"/>
      <c r="AF132" s="829">
        <v>8.7505788370000008</v>
      </c>
      <c r="AG132" s="827"/>
      <c r="AH132" s="827"/>
      <c r="AI132" s="827"/>
      <c r="AJ132" s="828"/>
      <c r="AK132" s="829">
        <v>7.5308089860000003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8</v>
      </c>
      <c r="AB133" s="806"/>
      <c r="AC133" s="806"/>
      <c r="AD133" s="806"/>
      <c r="AE133" s="807"/>
      <c r="AF133" s="805">
        <v>8.9</v>
      </c>
      <c r="AG133" s="806"/>
      <c r="AH133" s="806"/>
      <c r="AI133" s="806"/>
      <c r="AJ133" s="807"/>
      <c r="AK133" s="805">
        <v>8.1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PZnb41+9kF/0ciZJ+WfHRUinZ0EyhhkdDr7++YAQxl0NdDBVroOGbpY5sDGobVFdGYI6YmroFFIz+FNeMagYQ==" saltValue="uaKWsbDrCYN2tWgrtiZm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PUcKhEdaz9tKGaARRBK4+yym7TJBP6OVKHwyhlHBF/XLPILfYh9eL5sq+JKyMYZ8th5J/EMwtBQalNxdvlexQ==" saltValue="1Bo4qecsh1AUmQftjtbj3w=="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qKyPjeO53tjJ369ExIsgvYToritr/KVETyIppRZd0Mad+yOipOtaS4jRqFU8rvnUyRJN6Nyi7MTzy5yV4e6YA==" saltValue="fONDtLNOYRez5fYfBfbBz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1193863</v>
      </c>
      <c r="AP9" s="314">
        <v>179826</v>
      </c>
      <c r="AQ9" s="315">
        <v>133274</v>
      </c>
      <c r="AR9" s="316">
        <v>34.9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326191</v>
      </c>
      <c r="AP10" s="317">
        <v>49133</v>
      </c>
      <c r="AQ10" s="318">
        <v>18858</v>
      </c>
      <c r="AR10" s="319">
        <v>160.5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1196</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34118</v>
      </c>
      <c r="AP13" s="317">
        <v>5139</v>
      </c>
      <c r="AQ13" s="318">
        <v>5360</v>
      </c>
      <c r="AR13" s="319">
        <v>-4.0999999999999996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25941</v>
      </c>
      <c r="AP14" s="317">
        <v>3907</v>
      </c>
      <c r="AQ14" s="318">
        <v>2713</v>
      </c>
      <c r="AR14" s="319">
        <v>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-142617</v>
      </c>
      <c r="AP15" s="317">
        <v>-21482</v>
      </c>
      <c r="AQ15" s="318">
        <v>-11837</v>
      </c>
      <c r="AR15" s="319">
        <v>81.5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1437496</v>
      </c>
      <c r="AP16" s="317">
        <v>216523</v>
      </c>
      <c r="AQ16" s="318">
        <v>149564</v>
      </c>
      <c r="AR16" s="319">
        <v>44.8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17.32</v>
      </c>
      <c r="AP21" s="331">
        <v>13.76</v>
      </c>
      <c r="AQ21" s="332">
        <v>3.56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91.7</v>
      </c>
      <c r="AP22" s="336">
        <v>95.5</v>
      </c>
      <c r="AQ22" s="337">
        <v>-3.8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614505</v>
      </c>
      <c r="AP32" s="345">
        <v>92560</v>
      </c>
      <c r="AQ32" s="346">
        <v>71500</v>
      </c>
      <c r="AR32" s="347">
        <v>29.5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183647</v>
      </c>
      <c r="AP35" s="345">
        <v>27662</v>
      </c>
      <c r="AQ35" s="346">
        <v>19534</v>
      </c>
      <c r="AR35" s="347">
        <v>41.6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94398</v>
      </c>
      <c r="AP36" s="345">
        <v>14219</v>
      </c>
      <c r="AQ36" s="346">
        <v>5450</v>
      </c>
      <c r="AR36" s="347">
        <v>160.9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1039</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9</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-22739</v>
      </c>
      <c r="AP39" s="345">
        <v>-3425</v>
      </c>
      <c r="AQ39" s="346">
        <v>-2217</v>
      </c>
      <c r="AR39" s="347">
        <v>54.5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-657971</v>
      </c>
      <c r="AP40" s="345">
        <v>-99107</v>
      </c>
      <c r="AQ40" s="346">
        <v>-63826</v>
      </c>
      <c r="AR40" s="347">
        <v>55.3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211840</v>
      </c>
      <c r="AP41" s="345">
        <v>31908</v>
      </c>
      <c r="AQ41" s="346">
        <v>31490</v>
      </c>
      <c r="AR41" s="347">
        <v>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394741</v>
      </c>
      <c r="AN51" s="367">
        <v>51722</v>
      </c>
      <c r="AO51" s="368">
        <v>1.8</v>
      </c>
      <c r="AP51" s="369">
        <v>119882</v>
      </c>
      <c r="AQ51" s="370">
        <v>9.1</v>
      </c>
      <c r="AR51" s="371">
        <v>-7.3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202240</v>
      </c>
      <c r="AN52" s="375">
        <v>26499</v>
      </c>
      <c r="AO52" s="376">
        <v>-22.7</v>
      </c>
      <c r="AP52" s="377">
        <v>66481</v>
      </c>
      <c r="AQ52" s="378">
        <v>6</v>
      </c>
      <c r="AR52" s="379">
        <v>-28.7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588722</v>
      </c>
      <c r="AN53" s="367">
        <v>79924</v>
      </c>
      <c r="AO53" s="368">
        <v>54.5</v>
      </c>
      <c r="AP53" s="369">
        <v>116162</v>
      </c>
      <c r="AQ53" s="370">
        <v>-3.1</v>
      </c>
      <c r="AR53" s="371">
        <v>57.6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414095</v>
      </c>
      <c r="AN54" s="375">
        <v>56217</v>
      </c>
      <c r="AO54" s="376">
        <v>112.1</v>
      </c>
      <c r="AP54" s="377">
        <v>61562</v>
      </c>
      <c r="AQ54" s="378">
        <v>-7.4</v>
      </c>
      <c r="AR54" s="379">
        <v>119.5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687155</v>
      </c>
      <c r="AN55" s="367">
        <v>96551</v>
      </c>
      <c r="AO55" s="368">
        <v>20.8</v>
      </c>
      <c r="AP55" s="369">
        <v>121449</v>
      </c>
      <c r="AQ55" s="370">
        <v>4.5999999999999996</v>
      </c>
      <c r="AR55" s="371">
        <v>16.2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323365</v>
      </c>
      <c r="AN56" s="375">
        <v>45436</v>
      </c>
      <c r="AO56" s="376">
        <v>-19.2</v>
      </c>
      <c r="AP56" s="377">
        <v>62922</v>
      </c>
      <c r="AQ56" s="378">
        <v>2.2000000000000002</v>
      </c>
      <c r="AR56" s="379">
        <v>-21.4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709013</v>
      </c>
      <c r="AN57" s="367">
        <v>103234</v>
      </c>
      <c r="AO57" s="368">
        <v>6.9</v>
      </c>
      <c r="AP57" s="369">
        <v>145139</v>
      </c>
      <c r="AQ57" s="370">
        <v>19.5</v>
      </c>
      <c r="AR57" s="371">
        <v>-12.6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254375</v>
      </c>
      <c r="AN58" s="375">
        <v>37038</v>
      </c>
      <c r="AO58" s="376">
        <v>-18.5</v>
      </c>
      <c r="AP58" s="377">
        <v>83762</v>
      </c>
      <c r="AQ58" s="378">
        <v>33.1</v>
      </c>
      <c r="AR58" s="379">
        <v>-51.6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935256</v>
      </c>
      <c r="AN59" s="367">
        <v>140873</v>
      </c>
      <c r="AO59" s="368">
        <v>36.5</v>
      </c>
      <c r="AP59" s="369">
        <v>125391</v>
      </c>
      <c r="AQ59" s="370">
        <v>-13.6</v>
      </c>
      <c r="AR59" s="371">
        <v>50.1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153949</v>
      </c>
      <c r="AN60" s="375">
        <v>23189</v>
      </c>
      <c r="AO60" s="376">
        <v>-37.4</v>
      </c>
      <c r="AP60" s="377">
        <v>68516</v>
      </c>
      <c r="AQ60" s="378">
        <v>-18.2</v>
      </c>
      <c r="AR60" s="379">
        <v>-19.2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662977</v>
      </c>
      <c r="AN61" s="382">
        <v>94461</v>
      </c>
      <c r="AO61" s="383">
        <v>24.1</v>
      </c>
      <c r="AP61" s="384">
        <v>125605</v>
      </c>
      <c r="AQ61" s="385">
        <v>3.3</v>
      </c>
      <c r="AR61" s="371">
        <v>20.8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269605</v>
      </c>
      <c r="AN62" s="375">
        <v>37676</v>
      </c>
      <c r="AO62" s="376">
        <v>2.9</v>
      </c>
      <c r="AP62" s="377">
        <v>68649</v>
      </c>
      <c r="AQ62" s="378">
        <v>3.1</v>
      </c>
      <c r="AR62" s="379">
        <v>-0.2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80TktvXAZb5qumOzCQOz43spTVievkzNDAlU2LAPeg0rF5Dh63XBys6m5kxbwsNRtHdPPb3jxhBR2ZRB/Dseg==" saltValue="PinqG3G+sSVsVic9DCtsP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Cm1L2dc6rckxDEPxZm4vT7G94Jx7TFfIDNl1/wY+Mn3QJreRcXgaKNvTqZSb4rr+p1+H323Iqu8oAFHLVAo3LA==" saltValue="X84CAJ47IVKjdXNcX0Bzg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RF/Ya+ZVcbczIkEYMMcLScw1XB3GLQBIDNfhdF6KUJCfBmCL3oWw54QBWF30oDhNJGIOO2EfdJtBs1XH5/V71w==" saltValue="ERQ7GXkb/KnZrNoMVkiOiA=="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28.5</v>
      </c>
      <c r="G47" s="12">
        <v>25.31</v>
      </c>
      <c r="H47" s="12">
        <v>22.14</v>
      </c>
      <c r="I47" s="12">
        <v>14.73</v>
      </c>
      <c r="J47" s="13">
        <v>12.95</v>
      </c>
    </row>
    <row r="48" spans="2:10" ht="57.75" customHeight="1" x14ac:dyDescent="0.15">
      <c r="B48" s="14"/>
      <c r="C48" s="1240" t="s">
        <v>4</v>
      </c>
      <c r="D48" s="1240"/>
      <c r="E48" s="1241"/>
      <c r="F48" s="15">
        <v>11.55</v>
      </c>
      <c r="G48" s="16">
        <v>12.35</v>
      </c>
      <c r="H48" s="16">
        <v>8.85</v>
      </c>
      <c r="I48" s="16">
        <v>8.81</v>
      </c>
      <c r="J48" s="17">
        <v>8.99</v>
      </c>
    </row>
    <row r="49" spans="2:10" ht="57.75" customHeight="1" thickBot="1" x14ac:dyDescent="0.2">
      <c r="B49" s="18"/>
      <c r="C49" s="1242" t="s">
        <v>5</v>
      </c>
      <c r="D49" s="1242"/>
      <c r="E49" s="1243"/>
      <c r="F49" s="19">
        <v>2.63</v>
      </c>
      <c r="G49" s="20" t="s">
        <v>568</v>
      </c>
      <c r="H49" s="20" t="s">
        <v>569</v>
      </c>
      <c r="I49" s="20" t="s">
        <v>570</v>
      </c>
      <c r="J49" s="21" t="s">
        <v>571</v>
      </c>
    </row>
    <row r="50" spans="2:10" ht="13.5" customHeight="1" x14ac:dyDescent="0.15"/>
  </sheetData>
  <sheetProtection algorithmName="SHA-512" hashValue="Kk/ejO0kpd1CSUZ9oe3nPtL0zNtDwy73kuB2sK5Rrn+NI3VOSkF0GwyoGRFEDw7omUfKJZKw1A1BfCXzMOUQdA==" saltValue="1meRRPmR0zJ8TdmYFgEf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2022-09-27T01:49:26Z</cp:lastPrinted>
  <dcterms:created xsi:type="dcterms:W3CDTF">2022-02-02T06:09:48Z</dcterms:created>
  <dcterms:modified xsi:type="dcterms:W3CDTF">2022-10-05T06:24:21Z</dcterms:modified>
  <cp:category/>
</cp:coreProperties>
</file>