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446" windowWidth="10275" windowHeight="8250" activeTab="0"/>
  </bookViews>
  <sheets>
    <sheet name="5B" sheetId="1" r:id="rId1"/>
  </sheets>
  <definedNames>
    <definedName name="_１５２">#REF!</definedName>
    <definedName name="_１５３">#REF!</definedName>
    <definedName name="_１５５Ａ１">#REF!</definedName>
    <definedName name="_１５５Ａ２">#REF!</definedName>
    <definedName name="_１５５Ｂ">#REF!</definedName>
    <definedName name="_１５５Ｃ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<sst xmlns="http://schemas.openxmlformats.org/spreadsheetml/2006/main" count="38" uniqueCount="36">
  <si>
    <t>年度及び税目別</t>
  </si>
  <si>
    <t>予  算  額</t>
  </si>
  <si>
    <t>調　定　額</t>
  </si>
  <si>
    <t>収 入 済 額</t>
  </si>
  <si>
    <t>不納欠損額</t>
  </si>
  <si>
    <t>収入未済額</t>
  </si>
  <si>
    <t>県    民    税</t>
  </si>
  <si>
    <t>地方消費税</t>
  </si>
  <si>
    <t>不動産取得税</t>
  </si>
  <si>
    <t>た ば こ 税</t>
  </si>
  <si>
    <t>ゴルフ場利用税</t>
  </si>
  <si>
    <t>鉱    区    税</t>
  </si>
  <si>
    <t>自動車取得税</t>
  </si>
  <si>
    <t>軽 油 引 取 税</t>
  </si>
  <si>
    <t>株式等譲渡所得割</t>
  </si>
  <si>
    <t>事    業    税</t>
  </si>
  <si>
    <t>狩    猟    税</t>
  </si>
  <si>
    <t>産業廃棄物税</t>
  </si>
  <si>
    <t>個人</t>
  </si>
  <si>
    <t>法人</t>
  </si>
  <si>
    <t>利子割</t>
  </si>
  <si>
    <t>配当割</t>
  </si>
  <si>
    <t>目的税</t>
  </si>
  <si>
    <t>旧法による税</t>
  </si>
  <si>
    <t>（単位：千円，％）</t>
  </si>
  <si>
    <t>収入歩合</t>
  </si>
  <si>
    <t>法定普通税</t>
  </si>
  <si>
    <t>５－Ｂ．県　　　　　　　　    　    税</t>
  </si>
  <si>
    <t>30</t>
  </si>
  <si>
    <t>平 成 27 年 度</t>
  </si>
  <si>
    <t>28</t>
  </si>
  <si>
    <t>29</t>
  </si>
  <si>
    <t>令 和 元 　 　</t>
  </si>
  <si>
    <t>自動車税環境性能割</t>
  </si>
  <si>
    <t>自動車税種別割</t>
  </si>
  <si>
    <t>資料：県税務課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</si>
</sst>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#,##0.000;;&quot;－&quot;"/>
    <numFmt numFmtId="230" formatCode="#,##0.0000;;&quot;－&quot;"/>
    <numFmt numFmtId="231" formatCode="#,##0.00000;;&quot;－&quot;"/>
    <numFmt numFmtId="232" formatCode="#,##0.000000;;&quot;－&quot;"/>
    <numFmt numFmtId="233" formatCode="0.0%"/>
    <numFmt numFmtId="234" formatCode="0_);[Red]\(0\)"/>
    <numFmt numFmtId="235" formatCode="0.0;&quot;▲ &quot;0.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Continuous" vertical="center"/>
      <protection locked="0"/>
    </xf>
    <xf numFmtId="0" fontId="12" fillId="0" borderId="11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179" fontId="8" fillId="0" borderId="0" xfId="42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horizontal="distributed" vertical="center"/>
      <protection locked="0"/>
    </xf>
    <xf numFmtId="49" fontId="13" fillId="0" borderId="11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0" xfId="42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11" fillId="0" borderId="0" xfId="42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177" fontId="11" fillId="0" borderId="12" xfId="0" applyNumberFormat="1" applyFont="1" applyFill="1" applyBorder="1" applyAlignment="1" applyProtection="1">
      <alignment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179" fontId="11" fillId="0" borderId="12" xfId="42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11" xfId="0" applyFont="1" applyBorder="1" applyAlignment="1">
      <alignment vertical="center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49" fontId="11" fillId="0" borderId="11" xfId="0" applyNumberFormat="1" applyFont="1" applyBorder="1" applyAlignment="1" applyProtection="1">
      <alignment horizontal="distributed" vertical="center"/>
      <protection locked="0"/>
    </xf>
    <xf numFmtId="49" fontId="11" fillId="0" borderId="12" xfId="0" applyNumberFormat="1" applyFont="1" applyBorder="1" applyAlignment="1" applyProtection="1">
      <alignment horizontal="distributed" vertical="center"/>
      <protection locked="0"/>
    </xf>
    <xf numFmtId="49" fontId="11" fillId="0" borderId="13" xfId="0" applyNumberFormat="1" applyFont="1" applyBorder="1" applyAlignment="1" applyProtection="1">
      <alignment horizontal="distributed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 indent="1"/>
      <protection locked="0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/>
    </xf>
    <xf numFmtId="0" fontId="11" fillId="0" borderId="11" xfId="0" applyFont="1" applyBorder="1" applyAlignment="1">
      <alignment horizontal="distributed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25">
      <selection activeCell="D34" sqref="D34"/>
    </sheetView>
  </sheetViews>
  <sheetFormatPr defaultColWidth="8.796875" defaultRowHeight="15"/>
  <cols>
    <col min="1" max="1" width="2.69921875" style="1" customWidth="1"/>
    <col min="2" max="2" width="2.59765625" style="1" customWidth="1"/>
    <col min="3" max="3" width="14.59765625" style="2" customWidth="1"/>
    <col min="4" max="6" width="11.3984375" style="2" customWidth="1"/>
    <col min="7" max="7" width="10.59765625" style="2" customWidth="1"/>
    <col min="8" max="8" width="11.69921875" style="2" customWidth="1"/>
    <col min="9" max="9" width="8.3984375" style="17" customWidth="1"/>
    <col min="10" max="10" width="8.5" style="2" customWidth="1"/>
    <col min="11" max="16384" width="9" style="2" customWidth="1"/>
  </cols>
  <sheetData>
    <row r="1" spans="1:9" s="7" customFormat="1" ht="14.25">
      <c r="A1" s="45" t="s">
        <v>27</v>
      </c>
      <c r="B1" s="45"/>
      <c r="C1" s="45"/>
      <c r="D1" s="45"/>
      <c r="E1" s="45"/>
      <c r="F1" s="45"/>
      <c r="G1" s="45"/>
      <c r="H1" s="45"/>
      <c r="I1" s="45"/>
    </row>
    <row r="2" spans="1:9" ht="15" customHeight="1" thickBot="1">
      <c r="A2" s="8" t="s">
        <v>24</v>
      </c>
      <c r="B2" s="8"/>
      <c r="C2" s="3"/>
      <c r="D2" s="3"/>
      <c r="E2" s="3"/>
      <c r="F2" s="3"/>
      <c r="G2" s="3"/>
      <c r="H2" s="3"/>
      <c r="I2" s="9"/>
    </row>
    <row r="3" spans="1:9" ht="18.75" customHeight="1">
      <c r="A3" s="42" t="s">
        <v>0</v>
      </c>
      <c r="B3" s="43"/>
      <c r="C3" s="44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10" t="s">
        <v>25</v>
      </c>
    </row>
    <row r="4" spans="1:9" ht="15" customHeight="1">
      <c r="A4" s="48" t="s">
        <v>29</v>
      </c>
      <c r="B4" s="48"/>
      <c r="C4" s="49"/>
      <c r="D4" s="5">
        <v>115650000</v>
      </c>
      <c r="E4" s="5">
        <v>120062581</v>
      </c>
      <c r="F4" s="5">
        <v>116507584</v>
      </c>
      <c r="G4" s="5">
        <v>349139</v>
      </c>
      <c r="H4" s="5">
        <v>3205857</v>
      </c>
      <c r="I4" s="9">
        <v>97</v>
      </c>
    </row>
    <row r="5" spans="1:9" ht="15" customHeight="1">
      <c r="A5" s="11" t="s">
        <v>30</v>
      </c>
      <c r="B5" s="11"/>
      <c r="C5" s="12"/>
      <c r="D5" s="5">
        <v>114500000</v>
      </c>
      <c r="E5" s="5">
        <v>118521260</v>
      </c>
      <c r="F5" s="5">
        <v>115498758</v>
      </c>
      <c r="G5" s="5">
        <v>243914</v>
      </c>
      <c r="H5" s="5">
        <v>2778588</v>
      </c>
      <c r="I5" s="18">
        <v>97.4</v>
      </c>
    </row>
    <row r="6" spans="1:9" ht="15" customHeight="1">
      <c r="A6" s="11" t="s">
        <v>31</v>
      </c>
      <c r="B6" s="11"/>
      <c r="C6" s="12"/>
      <c r="D6" s="5">
        <v>120300000</v>
      </c>
      <c r="E6" s="5">
        <v>123788611</v>
      </c>
      <c r="F6" s="5">
        <v>121032066</v>
      </c>
      <c r="G6" s="5">
        <v>231065</v>
      </c>
      <c r="H6" s="5">
        <v>2525480</v>
      </c>
      <c r="I6" s="18">
        <v>97.77318367357721</v>
      </c>
    </row>
    <row r="7" spans="1:9" ht="15" customHeight="1">
      <c r="A7" s="11" t="s">
        <v>28</v>
      </c>
      <c r="B7" s="11"/>
      <c r="C7" s="12"/>
      <c r="D7" s="5">
        <v>119500000</v>
      </c>
      <c r="E7" s="5">
        <v>122514901</v>
      </c>
      <c r="F7" s="5">
        <v>120029890</v>
      </c>
      <c r="G7" s="5">
        <v>190627</v>
      </c>
      <c r="H7" s="5">
        <v>2294384</v>
      </c>
      <c r="I7" s="18">
        <v>97.97166632000135</v>
      </c>
    </row>
    <row r="8" spans="1:9" s="13" customFormat="1" ht="15" customHeight="1">
      <c r="A8" s="34" t="s">
        <v>32</v>
      </c>
      <c r="B8" s="34"/>
      <c r="C8" s="35"/>
      <c r="D8" s="6">
        <f>D10+D29+D32</f>
        <v>120600000</v>
      </c>
      <c r="E8" s="6">
        <f>E10+E29+E32</f>
        <v>122998248</v>
      </c>
      <c r="F8" s="6">
        <f>F10+F29+F32</f>
        <v>120761820</v>
      </c>
      <c r="G8" s="6">
        <f>G10+G29+G32</f>
        <v>166893</v>
      </c>
      <c r="H8" s="6">
        <f>H10+H29+H32</f>
        <v>2069535</v>
      </c>
      <c r="I8" s="25">
        <f>F8/E8*100</f>
        <v>98.18173995453984</v>
      </c>
    </row>
    <row r="9" spans="1:9" s="13" customFormat="1" ht="6.75" customHeight="1">
      <c r="A9" s="11"/>
      <c r="B9" s="11"/>
      <c r="C9" s="12"/>
      <c r="D9" s="5"/>
      <c r="E9" s="5"/>
      <c r="F9" s="5"/>
      <c r="G9" s="5"/>
      <c r="H9" s="5"/>
      <c r="I9" s="24"/>
    </row>
    <row r="10" spans="1:9" s="13" customFormat="1" ht="15" customHeight="1">
      <c r="A10" s="38" t="s">
        <v>26</v>
      </c>
      <c r="B10" s="46"/>
      <c r="C10" s="47"/>
      <c r="D10" s="21">
        <f>SUM(D11,D17,D20:D28)</f>
        <v>120450000</v>
      </c>
      <c r="E10" s="21">
        <f>SUM(E11,E17,E20:E28)+1</f>
        <v>122740677</v>
      </c>
      <c r="F10" s="21">
        <f>SUM(F11,F17,F20:F28)+1</f>
        <v>120581059</v>
      </c>
      <c r="G10" s="21">
        <f>SUM(G11,G17,G20:G28)+1</f>
        <v>166893</v>
      </c>
      <c r="H10" s="21">
        <f>SUM(H11,H17,H20:H28)</f>
        <v>1992725</v>
      </c>
      <c r="I10" s="23">
        <f>F10/E10*100</f>
        <v>98.24050343147447</v>
      </c>
    </row>
    <row r="11" spans="1:9" ht="15" customHeight="1">
      <c r="A11" s="14"/>
      <c r="B11" s="36" t="s">
        <v>6</v>
      </c>
      <c r="C11" s="37"/>
      <c r="D11" s="26">
        <f>SUM(D12:D16)</f>
        <v>57170000</v>
      </c>
      <c r="E11" s="26">
        <f>SUM(E12:E16)</f>
        <v>58693644</v>
      </c>
      <c r="F11" s="26">
        <f>SUM(F12:F16)+1</f>
        <v>57212188</v>
      </c>
      <c r="G11" s="26">
        <f>SUM(G12:G16)</f>
        <v>97801</v>
      </c>
      <c r="H11" s="26">
        <f>SUM(H12:H16)</f>
        <v>1383655</v>
      </c>
      <c r="I11" s="27">
        <f>F11/E11*100</f>
        <v>97.47595156981563</v>
      </c>
    </row>
    <row r="12" spans="1:9" ht="15" customHeight="1">
      <c r="A12" s="14"/>
      <c r="B12" s="14"/>
      <c r="C12" s="19" t="s">
        <v>18</v>
      </c>
      <c r="D12" s="26">
        <v>48562000</v>
      </c>
      <c r="E12" s="26">
        <v>50109584</v>
      </c>
      <c r="F12" s="26">
        <v>48644177</v>
      </c>
      <c r="G12" s="26">
        <v>92657</v>
      </c>
      <c r="H12" s="26">
        <v>1372749</v>
      </c>
      <c r="I12" s="27">
        <f aca="true" t="shared" si="0" ref="I12:I28">F12/E12*100</f>
        <v>97.07559535916323</v>
      </c>
    </row>
    <row r="13" spans="1:9" ht="15" customHeight="1">
      <c r="A13" s="14"/>
      <c r="B13" s="14"/>
      <c r="C13" s="19" t="s">
        <v>19</v>
      </c>
      <c r="D13" s="26">
        <v>3670000</v>
      </c>
      <c r="E13" s="26">
        <v>3626156</v>
      </c>
      <c r="F13" s="26">
        <v>3610106</v>
      </c>
      <c r="G13" s="26">
        <v>5144</v>
      </c>
      <c r="H13" s="26">
        <v>10906</v>
      </c>
      <c r="I13" s="27">
        <f t="shared" si="0"/>
        <v>99.55738252849574</v>
      </c>
    </row>
    <row r="14" spans="1:9" ht="15" customHeight="1">
      <c r="A14" s="14"/>
      <c r="B14" s="14"/>
      <c r="C14" s="19" t="s">
        <v>20</v>
      </c>
      <c r="D14" s="26">
        <v>422000</v>
      </c>
      <c r="E14" s="26">
        <v>424391</v>
      </c>
      <c r="F14" s="26">
        <v>424391</v>
      </c>
      <c r="G14" s="28">
        <v>0</v>
      </c>
      <c r="H14" s="28">
        <v>0</v>
      </c>
      <c r="I14" s="27">
        <f t="shared" si="0"/>
        <v>100</v>
      </c>
    </row>
    <row r="15" spans="1:9" ht="15" customHeight="1">
      <c r="A15" s="14"/>
      <c r="B15" s="14"/>
      <c r="C15" s="19" t="s">
        <v>21</v>
      </c>
      <c r="D15" s="26">
        <v>2482000</v>
      </c>
      <c r="E15" s="26">
        <v>2879213</v>
      </c>
      <c r="F15" s="26">
        <v>2879213</v>
      </c>
      <c r="G15" s="28">
        <v>0</v>
      </c>
      <c r="H15" s="28">
        <v>0</v>
      </c>
      <c r="I15" s="27">
        <f t="shared" si="0"/>
        <v>100</v>
      </c>
    </row>
    <row r="16" spans="1:9" ht="15" customHeight="1">
      <c r="A16" s="14"/>
      <c r="B16" s="14"/>
      <c r="C16" s="20" t="s">
        <v>14</v>
      </c>
      <c r="D16" s="26">
        <v>2034000</v>
      </c>
      <c r="E16" s="26">
        <v>1654300</v>
      </c>
      <c r="F16" s="26">
        <v>1654300</v>
      </c>
      <c r="G16" s="28">
        <v>0</v>
      </c>
      <c r="H16" s="28">
        <v>0</v>
      </c>
      <c r="I16" s="27">
        <f t="shared" si="0"/>
        <v>100</v>
      </c>
    </row>
    <row r="17" spans="1:9" ht="15" customHeight="1">
      <c r="A17" s="14"/>
      <c r="B17" s="36" t="s">
        <v>15</v>
      </c>
      <c r="C17" s="37"/>
      <c r="D17" s="26">
        <f>SUM(D18:D19)</f>
        <v>20489000</v>
      </c>
      <c r="E17" s="26">
        <f>SUM(E18:E19)-1</f>
        <v>21109123</v>
      </c>
      <c r="F17" s="26">
        <f>SUM(F18:F19)</f>
        <v>21052399</v>
      </c>
      <c r="G17" s="26">
        <f>SUM(G18:G19)-1</f>
        <v>13538</v>
      </c>
      <c r="H17" s="26">
        <f>SUM(H18:H19)</f>
        <v>43186</v>
      </c>
      <c r="I17" s="27">
        <f t="shared" si="0"/>
        <v>99.73128206226284</v>
      </c>
    </row>
    <row r="18" spans="1:16" ht="15" customHeight="1">
      <c r="A18" s="14"/>
      <c r="B18" s="14"/>
      <c r="C18" s="19" t="s">
        <v>18</v>
      </c>
      <c r="D18" s="26">
        <v>1331000</v>
      </c>
      <c r="E18" s="26">
        <v>1378822</v>
      </c>
      <c r="F18" s="26">
        <v>1358578</v>
      </c>
      <c r="G18" s="26">
        <v>3088</v>
      </c>
      <c r="H18" s="26">
        <v>17156</v>
      </c>
      <c r="I18" s="27">
        <f t="shared" si="0"/>
        <v>98.53179018031334</v>
      </c>
      <c r="K18" s="5"/>
      <c r="L18" s="5"/>
      <c r="M18" s="5"/>
      <c r="N18" s="5"/>
      <c r="O18" s="5"/>
      <c r="P18" s="18"/>
    </row>
    <row r="19" spans="1:16" ht="15" customHeight="1">
      <c r="A19" s="14"/>
      <c r="B19" s="14"/>
      <c r="C19" s="19" t="s">
        <v>19</v>
      </c>
      <c r="D19" s="26">
        <v>19158000</v>
      </c>
      <c r="E19" s="26">
        <v>19730302</v>
      </c>
      <c r="F19" s="26">
        <v>19693821</v>
      </c>
      <c r="G19" s="26">
        <v>10451</v>
      </c>
      <c r="H19" s="26">
        <v>26030</v>
      </c>
      <c r="I19" s="27">
        <f t="shared" si="0"/>
        <v>99.81510166443474</v>
      </c>
      <c r="K19" s="5"/>
      <c r="L19" s="5"/>
      <c r="M19" s="5"/>
      <c r="N19" s="5"/>
      <c r="O19" s="5"/>
      <c r="P19" s="18"/>
    </row>
    <row r="20" spans="1:9" ht="15" customHeight="1">
      <c r="A20" s="14"/>
      <c r="B20" s="36" t="s">
        <v>7</v>
      </c>
      <c r="C20" s="37"/>
      <c r="D20" s="26">
        <v>14863000</v>
      </c>
      <c r="E20" s="26">
        <v>14839143</v>
      </c>
      <c r="F20" s="26">
        <v>14839143</v>
      </c>
      <c r="G20" s="28">
        <v>0</v>
      </c>
      <c r="H20" s="28">
        <v>0</v>
      </c>
      <c r="I20" s="27">
        <f t="shared" si="0"/>
        <v>100</v>
      </c>
    </row>
    <row r="21" spans="1:9" ht="15" customHeight="1">
      <c r="A21" s="14"/>
      <c r="B21" s="36" t="s">
        <v>8</v>
      </c>
      <c r="C21" s="37"/>
      <c r="D21" s="26">
        <v>2442000</v>
      </c>
      <c r="E21" s="26">
        <v>2295540</v>
      </c>
      <c r="F21" s="26">
        <v>2154717</v>
      </c>
      <c r="G21" s="26">
        <v>20131</v>
      </c>
      <c r="H21" s="26">
        <v>120692</v>
      </c>
      <c r="I21" s="27">
        <f t="shared" si="0"/>
        <v>93.865365012154</v>
      </c>
    </row>
    <row r="22" spans="1:9" ht="15" customHeight="1">
      <c r="A22" s="14"/>
      <c r="B22" s="36" t="s">
        <v>9</v>
      </c>
      <c r="C22" s="37"/>
      <c r="D22" s="26">
        <v>1162000</v>
      </c>
      <c r="E22" s="26">
        <v>1143704</v>
      </c>
      <c r="F22" s="26">
        <v>1143704</v>
      </c>
      <c r="G22" s="28">
        <v>0</v>
      </c>
      <c r="H22" s="28">
        <v>0</v>
      </c>
      <c r="I22" s="27">
        <f t="shared" si="0"/>
        <v>100</v>
      </c>
    </row>
    <row r="23" spans="1:9" ht="15" customHeight="1">
      <c r="A23" s="14"/>
      <c r="B23" s="36" t="s">
        <v>10</v>
      </c>
      <c r="C23" s="37"/>
      <c r="D23" s="26">
        <v>802000</v>
      </c>
      <c r="E23" s="26">
        <v>830825</v>
      </c>
      <c r="F23" s="26">
        <v>826325</v>
      </c>
      <c r="G23" s="28">
        <v>0</v>
      </c>
      <c r="H23" s="28">
        <v>4500</v>
      </c>
      <c r="I23" s="27">
        <f t="shared" si="0"/>
        <v>99.45836969277525</v>
      </c>
    </row>
    <row r="24" spans="1:9" ht="15" customHeight="1">
      <c r="A24" s="14"/>
      <c r="B24" s="36" t="s">
        <v>12</v>
      </c>
      <c r="C24" s="37"/>
      <c r="D24" s="26">
        <v>925000</v>
      </c>
      <c r="E24" s="26">
        <v>984446</v>
      </c>
      <c r="F24" s="26">
        <v>984446</v>
      </c>
      <c r="G24" s="28">
        <v>0</v>
      </c>
      <c r="H24" s="28">
        <v>0</v>
      </c>
      <c r="I24" s="27">
        <f t="shared" si="0"/>
        <v>100</v>
      </c>
    </row>
    <row r="25" spans="1:9" ht="15" customHeight="1">
      <c r="A25" s="14"/>
      <c r="B25" s="36" t="s">
        <v>13</v>
      </c>
      <c r="C25" s="37"/>
      <c r="D25" s="26">
        <v>6940000</v>
      </c>
      <c r="E25" s="26">
        <v>7105661</v>
      </c>
      <c r="F25" s="26">
        <v>6846866</v>
      </c>
      <c r="G25" s="28">
        <v>0</v>
      </c>
      <c r="H25" s="28">
        <v>258795</v>
      </c>
      <c r="I25" s="27">
        <f t="shared" si="0"/>
        <v>96.3579039304014</v>
      </c>
    </row>
    <row r="26" spans="1:9" ht="15" customHeight="1">
      <c r="A26" s="14"/>
      <c r="B26" s="36" t="s">
        <v>34</v>
      </c>
      <c r="C26" s="37"/>
      <c r="D26" s="26">
        <v>15153000</v>
      </c>
      <c r="E26" s="26">
        <v>15304837</v>
      </c>
      <c r="F26" s="26">
        <v>15087517</v>
      </c>
      <c r="G26" s="26">
        <v>35422</v>
      </c>
      <c r="H26" s="26">
        <v>181897</v>
      </c>
      <c r="I26" s="27">
        <f t="shared" si="0"/>
        <v>98.5800567493793</v>
      </c>
    </row>
    <row r="27" spans="1:9" ht="15" customHeight="1">
      <c r="A27" s="14"/>
      <c r="B27" s="36" t="s">
        <v>33</v>
      </c>
      <c r="C27" s="37"/>
      <c r="D27" s="26">
        <v>503000</v>
      </c>
      <c r="E27" s="26">
        <v>433073</v>
      </c>
      <c r="F27" s="26">
        <v>433073</v>
      </c>
      <c r="G27" s="28">
        <v>0</v>
      </c>
      <c r="H27" s="28">
        <v>0</v>
      </c>
      <c r="I27" s="27">
        <f>F27/E27*100</f>
        <v>100</v>
      </c>
    </row>
    <row r="28" spans="1:9" s="13" customFormat="1" ht="15" customHeight="1">
      <c r="A28" s="14"/>
      <c r="B28" s="36" t="s">
        <v>11</v>
      </c>
      <c r="C28" s="37"/>
      <c r="D28" s="26">
        <v>1000</v>
      </c>
      <c r="E28" s="26">
        <v>680</v>
      </c>
      <c r="F28" s="26">
        <v>680</v>
      </c>
      <c r="G28" s="28">
        <v>0</v>
      </c>
      <c r="H28" s="28">
        <v>0</v>
      </c>
      <c r="I28" s="27">
        <f t="shared" si="0"/>
        <v>100</v>
      </c>
    </row>
    <row r="29" spans="1:9" ht="15" customHeight="1">
      <c r="A29" s="38" t="s">
        <v>22</v>
      </c>
      <c r="B29" s="38"/>
      <c r="C29" s="39"/>
      <c r="D29" s="21">
        <f>SUM(D30:D31)</f>
        <v>145000</v>
      </c>
      <c r="E29" s="21">
        <f>SUM(E30:E31)</f>
        <v>178830</v>
      </c>
      <c r="F29" s="21">
        <f>SUM(F30:F31)</f>
        <v>178830</v>
      </c>
      <c r="G29" s="21">
        <f>SUM(G30:G31)</f>
        <v>0</v>
      </c>
      <c r="H29" s="21">
        <f>SUM(H30:H31)</f>
        <v>0</v>
      </c>
      <c r="I29" s="29">
        <f>F29/E29*100</f>
        <v>100</v>
      </c>
    </row>
    <row r="30" spans="1:9" ht="15" customHeight="1">
      <c r="A30" s="14"/>
      <c r="B30" s="36" t="s">
        <v>16</v>
      </c>
      <c r="C30" s="37"/>
      <c r="D30" s="26">
        <v>11000</v>
      </c>
      <c r="E30" s="26">
        <v>11922</v>
      </c>
      <c r="F30" s="26">
        <v>11922</v>
      </c>
      <c r="G30" s="28">
        <v>0</v>
      </c>
      <c r="H30" s="28">
        <v>0</v>
      </c>
      <c r="I30" s="27">
        <f>F30/E30*100</f>
        <v>100</v>
      </c>
    </row>
    <row r="31" spans="1:9" s="13" customFormat="1" ht="15" customHeight="1">
      <c r="A31" s="14"/>
      <c r="B31" s="36" t="s">
        <v>17</v>
      </c>
      <c r="C31" s="37"/>
      <c r="D31" s="26">
        <v>134000</v>
      </c>
      <c r="E31" s="26">
        <v>166908</v>
      </c>
      <c r="F31" s="26">
        <v>166908</v>
      </c>
      <c r="G31" s="28">
        <v>0</v>
      </c>
      <c r="H31" s="28">
        <v>0</v>
      </c>
      <c r="I31" s="27">
        <f>F31/E31*100</f>
        <v>100</v>
      </c>
    </row>
    <row r="32" spans="1:9" ht="15" customHeight="1" thickBot="1">
      <c r="A32" s="40" t="s">
        <v>23</v>
      </c>
      <c r="B32" s="40"/>
      <c r="C32" s="41"/>
      <c r="D32" s="31">
        <v>5000</v>
      </c>
      <c r="E32" s="31">
        <v>78741</v>
      </c>
      <c r="F32" s="32">
        <v>1931</v>
      </c>
      <c r="G32" s="32">
        <v>0</v>
      </c>
      <c r="H32" s="31">
        <v>76810</v>
      </c>
      <c r="I32" s="33">
        <f>F32/E32*100</f>
        <v>2.452343759921769</v>
      </c>
    </row>
    <row r="33" ht="15" customHeight="1">
      <c r="A33" s="15" t="s">
        <v>35</v>
      </c>
    </row>
    <row r="34" spans="1:9" ht="15" customHeight="1">
      <c r="A34" s="15"/>
      <c r="B34" s="30"/>
      <c r="C34" s="30"/>
      <c r="D34" s="21"/>
      <c r="E34" s="21"/>
      <c r="F34" s="22"/>
      <c r="G34" s="22"/>
      <c r="H34" s="21"/>
      <c r="I34" s="23"/>
    </row>
    <row r="35" spans="1:3" ht="15" customHeight="1">
      <c r="A35" s="15"/>
      <c r="B35" s="15"/>
      <c r="C35" s="16"/>
    </row>
    <row r="36" spans="1:3" ht="15" customHeight="1">
      <c r="A36" s="15"/>
      <c r="B36" s="15"/>
      <c r="C36" s="16"/>
    </row>
    <row r="37" spans="1:3" ht="15" customHeight="1">
      <c r="A37" s="15"/>
      <c r="B37" s="15"/>
      <c r="C37" s="16"/>
    </row>
    <row r="38" spans="1:3" ht="15" customHeight="1">
      <c r="A38" s="15"/>
      <c r="B38" s="15"/>
      <c r="C38" s="16"/>
    </row>
    <row r="39" spans="1:3" ht="12">
      <c r="A39" s="15"/>
      <c r="B39" s="15"/>
      <c r="C39" s="16"/>
    </row>
    <row r="40" spans="1:3" ht="12">
      <c r="A40" s="15"/>
      <c r="B40" s="15"/>
      <c r="C40" s="16"/>
    </row>
    <row r="41" spans="1:3" ht="12">
      <c r="A41" s="15"/>
      <c r="B41" s="15"/>
      <c r="C41" s="16"/>
    </row>
    <row r="42" spans="1:3" ht="12">
      <c r="A42" s="15"/>
      <c r="B42" s="15"/>
      <c r="C42" s="16"/>
    </row>
    <row r="43" spans="1:3" ht="12">
      <c r="A43" s="15"/>
      <c r="B43" s="15"/>
      <c r="C43" s="16"/>
    </row>
    <row r="44" spans="1:3" ht="12">
      <c r="A44" s="15"/>
      <c r="B44" s="15"/>
      <c r="C44" s="16"/>
    </row>
    <row r="45" spans="1:3" ht="12">
      <c r="A45" s="15"/>
      <c r="B45" s="15"/>
      <c r="C45" s="16"/>
    </row>
    <row r="46" spans="2:3" ht="12">
      <c r="B46" s="15"/>
      <c r="C46" s="16"/>
    </row>
  </sheetData>
  <sheetProtection/>
  <mergeCells count="20">
    <mergeCell ref="B24:C24"/>
    <mergeCell ref="B26:C26"/>
    <mergeCell ref="A3:C3"/>
    <mergeCell ref="A1:I1"/>
    <mergeCell ref="A10:C10"/>
    <mergeCell ref="A4:C4"/>
    <mergeCell ref="B11:C11"/>
    <mergeCell ref="B17:C17"/>
    <mergeCell ref="B20:C20"/>
    <mergeCell ref="B21:C21"/>
    <mergeCell ref="A8:C8"/>
    <mergeCell ref="B25:C25"/>
    <mergeCell ref="A29:C29"/>
    <mergeCell ref="A32:C32"/>
    <mergeCell ref="B22:C22"/>
    <mergeCell ref="B30:C30"/>
    <mergeCell ref="B31:C31"/>
    <mergeCell ref="B23:C23"/>
    <mergeCell ref="B27:C27"/>
    <mergeCell ref="B28:C28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2021-03-26T02:49:43Z</cp:lastPrinted>
  <dcterms:created xsi:type="dcterms:W3CDTF">2003-02-04T00:20:42Z</dcterms:created>
  <dcterms:modified xsi:type="dcterms:W3CDTF">2021-07-28T01:05:14Z</dcterms:modified>
  <cp:category/>
  <cp:version/>
  <cp:contentType/>
  <cp:contentStatus/>
</cp:coreProperties>
</file>