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T:\③財政第１係\03決算関係\R4普通会計決算統計\19 財政状況資料集 【3月21日国回答締切】\03 市町村から\未確認分格納\24 明日香村○\0318\"/>
    </mc:Choice>
  </mc:AlternateContent>
  <xr:revisionPtr revIDLastSave="0" documentId="13_ncr:1_{45F4E772-5F97-4AA3-8135-EFCD3F02CC65}" xr6:coauthVersionLast="47" xr6:coauthVersionMax="47" xr10:uidLastSave="{00000000-0000-0000-0000-000000000000}"/>
  <bookViews>
    <workbookView xWindow="-135" yWindow="-135" windowWidth="29070" windowHeight="1587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5"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CO37" i="10"/>
  <c r="BE37" i="10"/>
  <c r="AM37" i="10"/>
  <c r="CO36" i="10"/>
  <c r="BE36" i="10"/>
  <c r="AM36" i="10"/>
  <c r="BE35" i="10"/>
  <c r="BE34" i="10"/>
  <c r="C34" i="10"/>
  <c r="C35" i="10" l="1"/>
  <c r="C36" i="10" s="1"/>
  <c r="C37" i="10" s="1"/>
  <c r="C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l="1"/>
  <c r="U36" i="10" s="1"/>
  <c r="U37" i="10" s="1"/>
  <c r="U38" i="10" s="1"/>
  <c r="AM34" i="10" l="1"/>
  <c r="AM35" i="10" l="1"/>
  <c r="BW34" i="10"/>
  <c r="BW35" i="10" s="1"/>
  <c r="BW36" i="10" s="1"/>
  <c r="BW37" i="10" s="1"/>
  <c r="CO34" i="10" l="1"/>
  <c r="CO35" i="10" s="1"/>
</calcChain>
</file>

<file path=xl/sharedStrings.xml><?xml version="1.0" encoding="utf-8"?>
<sst xmlns="http://schemas.openxmlformats.org/spreadsheetml/2006/main" count="1132" uniqueCount="592">
  <si>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</si>
  <si>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</si>
  <si>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</si>
  <si>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</si>
  <si>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</si>
  <si>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</si>
  <si>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</si>
  <si>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</si>
  <si>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</si>
  <si>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</si>
  <si>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</si>
  <si>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</si>
  <si>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</si>
  <si>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</si>
  <si>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</si>
  <si>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</si>
  <si>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</si>
  <si>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</si>
  <si>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</si>
  <si>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</si>
  <si>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</si>
  <si>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</si>
  <si>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</si>
  <si>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</si>
  <si>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</si>
  <si>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</si>
  <si>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</si>
  <si>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</si>
  <si>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</si>
  <si>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</si>
  <si>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</si>
  <si>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</si>
  <si>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</si>
  <si>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</si>
  <si>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</si>
  <si>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</si>
  <si>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</si>
  <si>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</si>
  <si>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</si>
  <si>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</si>
  <si>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</si>
  <si>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</si>
  <si>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</si>
  <si>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</si>
  <si>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</si>
  <si>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</si>
  <si>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</si>
  <si>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</si>
  <si>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</si>
  <si>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</si>
  <si>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</si>
  <si>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</si>
  <si>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</si>
  <si>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</si>
  <si>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</si>
  <si>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</si>
  <si>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</si>
  <si>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</si>
  <si>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</si>
  <si>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</si>
  <si>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</si>
  <si>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</si>
  <si>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</si>
  <si>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</si>
  <si>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</si>
  <si>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</si>
  <si>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</si>
  <si>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</si>
  <si>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</si>
  <si>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</si>
  <si>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</si>
  <si>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</si>
  <si>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</si>
  <si>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</si>
  <si>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</si>
  <si>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</si>
  <si>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</si>
  <si>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</si>
  <si>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</si>
  <si>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</si>
  <si>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</si>
  <si>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</si>
  <si>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</si>
  <si>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</si>
  <si>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</si>
  <si>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</si>
  <si>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</si>
  <si>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Ⅱ－２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</si>
  <si>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</si>
  <si>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</si>
  <si>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</si>
  <si>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</si>
  <si>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</si>
  <si>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</si>
  <si>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</si>
  <si>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</si>
  <si>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</si>
  <si>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</si>
  <si>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</si>
  <si>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</si>
  <si>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明日香村</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</si>
  <si>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</si>
  <si>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</si>
  <si>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</si>
  <si>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</si>
  <si>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</si>
  <si>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</si>
  <si>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</si>
  <si>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</si>
  <si>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</si>
  <si>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</si>
  <si>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</si>
  <si>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</si>
  <si>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</si>
  <si>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</si>
  <si>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</si>
  <si>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</si>
  <si>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</si>
  <si>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</si>
  <si>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</si>
  <si>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</si>
  <si>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</si>
  <si>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</si>
  <si>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</si>
  <si>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</si>
  <si>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</si>
  <si>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</si>
  <si>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</si>
  <si>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</si>
  <si>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</si>
  <si>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</si>
  <si>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</si>
  <si>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</si>
  <si>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</si>
  <si>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</si>
  <si>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</si>
  <si>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</si>
  <si>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</si>
  <si>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</si>
  <si>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</si>
  <si>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</si>
  <si>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</si>
  <si>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</si>
  <si>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</si>
  <si>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</si>
  <si>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</si>
  <si>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</si>
  <si>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</si>
  <si>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</si>
  <si>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</si>
  <si>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</si>
  <si>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</si>
  <si>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</si>
  <si>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</si>
  <si>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</si>
  <si>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</si>
  <si>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</si>
  <si>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</si>
  <si>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</si>
  <si>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</si>
  <si>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</si>
  <si>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</si>
  <si>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</si>
  <si>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</si>
  <si>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</si>
  <si>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</si>
  <si>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</si>
  <si>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</si>
  <si>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</si>
  <si>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</si>
  <si>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</si>
  <si>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</si>
  <si>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</si>
  <si>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</si>
  <si>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</si>
  <si>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</si>
  <si>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</si>
  <si>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</si>
  <si>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</si>
  <si>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</si>
  <si>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</si>
  <si>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</si>
  <si>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</si>
  <si>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</si>
  <si>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</si>
  <si>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</si>
  <si>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</si>
  <si>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</si>
  <si>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</si>
  <si>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</si>
  <si>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</si>
  <si>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</si>
  <si>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</si>
  <si>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</si>
  <si>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</si>
  <si>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</si>
  <si>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</si>
  <si>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</si>
  <si>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</si>
  <si>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</si>
  <si>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</si>
  <si>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</si>
  <si>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</si>
  <si>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</si>
  <si>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</si>
  <si>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</si>
  <si>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</si>
  <si>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</si>
  <si>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</si>
  <si>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</si>
  <si>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</si>
  <si>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</si>
  <si>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</si>
  <si>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奈良県明日香村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</si>
  <si>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</si>
  <si>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</si>
  <si>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</si>
  <si>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</si>
  <si>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</si>
  <si>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</si>
  <si>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</si>
  <si>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</si>
  <si>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</si>
  <si>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</si>
  <si>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</si>
  <si>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</si>
  <si>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</si>
  <si>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</si>
  <si>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</si>
  <si>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</si>
  <si>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</si>
  <si>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</si>
  <si>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</si>
  <si>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</si>
  <si>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</si>
  <si>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</si>
  <si>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</si>
  <si>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</si>
  <si>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</si>
  <si>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</si>
  <si>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</si>
  <si>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</si>
  <si>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</si>
  <si>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</si>
  <si>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</si>
  <si>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</si>
  <si>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</si>
  <si>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</si>
  <si>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</si>
  <si>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</si>
  <si>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</si>
  <si>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</si>
  <si>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</si>
  <si>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</si>
  <si>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</si>
  <si>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</si>
  <si>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</si>
  <si>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</si>
  <si>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</si>
  <si>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</si>
  <si>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</si>
  <si>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</si>
  <si>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</si>
  <si>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</si>
  <si>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</si>
  <si>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</si>
  <si>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</si>
  <si>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</si>
  <si>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</si>
  <si>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</si>
  <si>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</si>
  <si>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</si>
  <si>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</si>
  <si>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</si>
  <si>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</si>
  <si>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</si>
  <si>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</si>
  <si>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</si>
  <si>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</si>
  <si>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</si>
  <si>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</si>
  <si>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</si>
  <si>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</si>
  <si>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</si>
  <si>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</si>
  <si>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</si>
  <si>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</si>
  <si>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</si>
  <si>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</si>
  <si>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</si>
  <si>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</si>
  <si>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</si>
  <si>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</si>
  <si>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</si>
  <si>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</si>
  <si>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</si>
  <si>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</si>
  <si>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</si>
  <si>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</si>
  <si>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</si>
  <si>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</si>
  <si>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</si>
  <si>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</si>
  <si>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</si>
  <si>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</si>
  <si>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</si>
  <si>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</si>
  <si>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</si>
  <si>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</si>
  <si>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</si>
  <si>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</si>
  <si>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</si>
  <si>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</si>
  <si>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</si>
  <si>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</si>
  <si>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</si>
  <si>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</si>
  <si>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</si>
  <si>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</si>
  <si>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</si>
  <si>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</si>
  <si>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</si>
  <si>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</si>
  <si>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</si>
  <si>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</si>
  <si>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</si>
  <si>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</si>
  <si>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</si>
  <si>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</si>
  <si>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</si>
  <si>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</si>
  <si>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</si>
  <si>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</si>
  <si>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</si>
  <si>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</si>
  <si>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</si>
  <si>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</si>
  <si>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</si>
  <si>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</si>
  <si>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</si>
  <si>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</si>
  <si>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</si>
  <si>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</si>
  <si>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</si>
  <si>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</si>
  <si>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</si>
  <si>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</si>
  <si>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</si>
  <si>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</si>
  <si>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</si>
  <si>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</si>
  <si>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</si>
  <si>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</si>
  <si>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</si>
  <si>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</si>
  <si>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</si>
  <si>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</si>
  <si>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</si>
  <si>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</si>
  <si>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</si>
  <si>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</si>
  <si>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</si>
  <si>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</si>
  <si>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</si>
  <si>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</si>
  <si>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</si>
  <si>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奈良県明日香村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</si>
  <si>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</si>
  <si>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</si>
  <si>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</si>
  <si>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</si>
  <si>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</si>
  <si>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</si>
  <si>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</si>
  <si>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</si>
  <si>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</si>
  <si>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</si>
  <si>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</si>
  <si>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</si>
  <si>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</si>
  <si>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</si>
  <si>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</si>
  <si>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</si>
  <si>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</si>
  <si>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</si>
  <si>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</si>
  <si>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</si>
  <si>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整備基金特別会計</t>
    <phoneticPr fontId="5"/>
  </si>
  <si>
    <t>高松塚壁画館受託事業特別会計</t>
    <phoneticPr fontId="5"/>
  </si>
  <si>
    <t>飲料水供給施設特別会計</t>
    <phoneticPr fontId="5"/>
  </si>
  <si>
    <t>-</t>
    <phoneticPr fontId="5"/>
  </si>
  <si>
    <t>公有地等住宅開発事業特別会計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</si>
  <si>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</si>
  <si>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</si>
  <si>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</si>
  <si>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</si>
  <si>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</si>
  <si>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</si>
  <si>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</si>
  <si>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</si>
  <si>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</si>
  <si>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</si>
  <si>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</si>
  <si>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</si>
  <si>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</si>
  <si>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国民健康保険事業会計（事業勘定）</t>
    <phoneticPr fontId="5"/>
  </si>
  <si>
    <t>国民健康保険事業会計（直診勘定）</t>
    <phoneticPr fontId="5"/>
  </si>
  <si>
    <t>-</t>
    <phoneticPr fontId="5"/>
  </si>
  <si>
    <t>介護保険事業会計（保険事業勘定）</t>
    <phoneticPr fontId="5"/>
  </si>
  <si>
    <t>介護保険事業会計（介護サービス事業勘定）</t>
    <phoneticPr fontId="5"/>
  </si>
  <si>
    <t>後期高齢者医療事業会計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</si>
  <si>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</si>
  <si>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</si>
  <si>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</si>
  <si>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</si>
  <si>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</si>
  <si>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</si>
  <si>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</si>
  <si>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</si>
  <si>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</si>
  <si>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</si>
  <si>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</si>
  <si>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</si>
  <si>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</si>
  <si>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</si>
  <si>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</si>
  <si>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</si>
  <si>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</si>
  <si>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</si>
  <si>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</si>
  <si>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</si>
  <si>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</si>
  <si>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</si>
  <si>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</si>
  <si>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</si>
  <si>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</si>
  <si>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</si>
  <si>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</si>
  <si>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</si>
  <si>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</si>
  <si>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</si>
  <si>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</si>
  <si>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</si>
  <si>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</si>
  <si>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</si>
  <si>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</si>
  <si>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</si>
  <si>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</si>
  <si>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</si>
  <si>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</si>
  <si>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</si>
  <si>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</si>
  <si>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</si>
  <si>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</si>
  <si>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</si>
  <si>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</si>
  <si>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</si>
  <si>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</si>
  <si>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</si>
  <si>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</si>
  <si>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</si>
  <si>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</si>
  <si>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</si>
  <si>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</si>
  <si>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</si>
  <si>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</si>
  <si>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</si>
  <si>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</si>
  <si>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</si>
  <si>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</si>
  <si>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</si>
  <si>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</si>
  <si>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</si>
  <si>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</si>
  <si>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</si>
  <si>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</si>
  <si>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</si>
  <si>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</si>
  <si>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</si>
  <si>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</si>
  <si>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</si>
  <si>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</si>
  <si>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</si>
  <si>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</si>
  <si>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</si>
  <si>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</si>
  <si>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</si>
  <si>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</si>
  <si>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</si>
  <si>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</si>
  <si>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</si>
  <si>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</si>
  <si>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</si>
  <si>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</si>
  <si>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</si>
  <si>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</si>
  <si>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</si>
  <si>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</si>
  <si>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</si>
  <si>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</si>
  <si>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</si>
  <si>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</si>
  <si>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</si>
  <si>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</si>
  <si>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</si>
  <si>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</si>
  <si>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</si>
  <si>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</si>
  <si>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</si>
  <si>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</si>
  <si>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</si>
  <si>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</si>
  <si>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</si>
  <si>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</si>
  <si>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</si>
  <si>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</si>
  <si>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</si>
  <si>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</si>
  <si>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</si>
  <si>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</si>
  <si>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</si>
  <si>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</si>
  <si>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</si>
  <si>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</si>
  <si>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</si>
  <si>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</si>
  <si>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</si>
  <si>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</si>
  <si>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</si>
  <si>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</si>
  <si>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</si>
  <si>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</si>
  <si>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</si>
  <si>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</si>
  <si>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</si>
  <si>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</si>
  <si>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</si>
  <si>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</si>
  <si>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</si>
  <si>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</si>
  <si>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</si>
  <si>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</si>
  <si>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</si>
  <si>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</si>
  <si>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</si>
  <si>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</si>
  <si>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</si>
  <si>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</si>
  <si>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</si>
  <si>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</si>
  <si>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</si>
  <si>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</si>
  <si>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</si>
  <si>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</si>
  <si>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</si>
  <si>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</si>
  <si>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</si>
  <si>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</si>
  <si>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</si>
  <si>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7.43</t>
  </si>
  <si>
    <t>▲ 0.37</t>
  </si>
  <si>
    <t>一般会計</t>
  </si>
  <si>
    <t>水道事業会計</t>
  </si>
  <si>
    <t>下水道事業会計</t>
  </si>
  <si>
    <t>国民健康保険事業会計（事業勘定）</t>
  </si>
  <si>
    <t>▲ 1.57</t>
  </si>
  <si>
    <t>▲ 1.02</t>
  </si>
  <si>
    <t>▲ 0.00</t>
  </si>
  <si>
    <t>介護保険事業会計（保険事業勘定）</t>
  </si>
  <si>
    <t>整備基金特別会計</t>
  </si>
  <si>
    <t>後期高齢者医療事業会計</t>
  </si>
  <si>
    <t>高松塚壁画館受託事業特別会計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</si>
  <si>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</si>
  <si>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</si>
  <si>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</si>
  <si>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</si>
  <si>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</si>
  <si>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</si>
  <si>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</si>
  <si>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</si>
  <si>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</si>
  <si>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奈良県市町村総合事務組合</t>
    <rPh sb="0" eb="3">
      <t>ナラケン</t>
    </rPh>
    <rPh sb="3" eb="6">
      <t>シチョウソン</t>
    </rPh>
    <rPh sb="6" eb="8">
      <t>ソウゴウ</t>
    </rPh>
    <rPh sb="8" eb="10">
      <t>ジム</t>
    </rPh>
    <rPh sb="10" eb="12">
      <t>クミアイ</t>
    </rPh>
    <phoneticPr fontId="2"/>
  </si>
  <si>
    <t>奈良県広域消防組合</t>
    <rPh sb="0" eb="3">
      <t>ナラケン</t>
    </rPh>
    <rPh sb="3" eb="5">
      <t>コウイキ</t>
    </rPh>
    <rPh sb="5" eb="7">
      <t>ショウボウ</t>
    </rPh>
    <rPh sb="7" eb="9">
      <t>クミアイ</t>
    </rPh>
    <phoneticPr fontId="2"/>
  </si>
  <si>
    <t>飛鳥広域行政事務組合</t>
    <rPh sb="0" eb="2">
      <t>アスカ</t>
    </rPh>
    <rPh sb="2" eb="4">
      <t>コウイキ</t>
    </rPh>
    <rPh sb="4" eb="6">
      <t>ギョウセイ</t>
    </rPh>
    <rPh sb="6" eb="8">
      <t>ジム</t>
    </rPh>
    <rPh sb="8" eb="10">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</si>
  <si>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</si>
  <si>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明日香村地域振興公社</t>
    <rPh sb="0" eb="4">
      <t>アスカムラ</t>
    </rPh>
    <rPh sb="4" eb="6">
      <t>チイキ</t>
    </rPh>
    <rPh sb="6" eb="8">
      <t>シンコウ</t>
    </rPh>
    <rPh sb="8" eb="10">
      <t>コウシャ</t>
    </rPh>
    <phoneticPr fontId="2"/>
  </si>
  <si>
    <t>明日香村土地開発公社</t>
    <rPh sb="0" eb="4">
      <t>アスカムラ</t>
    </rPh>
    <rPh sb="4" eb="6">
      <t>トチ</t>
    </rPh>
    <rPh sb="6" eb="8">
      <t>カイハツ</t>
    </rPh>
    <rPh sb="8" eb="10">
      <t>コウシャ</t>
    </rPh>
    <phoneticPr fontId="2"/>
  </si>
  <si>
    <t>明日香村整備基金</t>
    <rPh sb="0" eb="4">
      <t>アスカムラ</t>
    </rPh>
    <rPh sb="4" eb="6">
      <t>セイビ</t>
    </rPh>
    <rPh sb="6" eb="8">
      <t>キキン</t>
    </rPh>
    <phoneticPr fontId="5"/>
  </si>
  <si>
    <t>人づくり基金</t>
    <rPh sb="0" eb="1">
      <t>ヒト</t>
    </rPh>
    <rPh sb="4" eb="6">
      <t>キキン</t>
    </rPh>
    <phoneticPr fontId="2"/>
  </si>
  <si>
    <t>地域福祉基金</t>
    <rPh sb="0" eb="2">
      <t>チイキ</t>
    </rPh>
    <rPh sb="2" eb="4">
      <t>フクシ</t>
    </rPh>
    <rPh sb="4" eb="6">
      <t>キキン</t>
    </rPh>
    <phoneticPr fontId="2"/>
  </si>
  <si>
    <t>振興基金</t>
    <rPh sb="0" eb="2">
      <t>シンコウ</t>
    </rPh>
    <rPh sb="2" eb="4">
      <t>キキン</t>
    </rPh>
    <phoneticPr fontId="2"/>
  </si>
  <si>
    <t>文化財保存基金</t>
    <rPh sb="0" eb="3">
      <t>ブンカザイ</t>
    </rPh>
    <rPh sb="3" eb="5">
      <t>ホゾン</t>
    </rPh>
    <rPh sb="5" eb="7">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</si>
</sst>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121449</c:v>
                </c:pt>
                <c:pt idx="1">
                  <c:v>145139</c:v>
                </c:pt>
                <c:pt idx="2">
                  <c:v>125391</c:v>
                </c:pt>
                <c:pt idx="3">
                  <c:v>138402</c:v>
                </c:pt>
                <c:pt idx="4">
                  <c:v>146367</c:v>
                </c:pt>
              </c:numCache>
            </c:numRef>
          </c:val>
          <c:smooth val="0"/>
          <c:extLst>
            <c:ext xmlns:c16="http://schemas.microsoft.com/office/drawing/2014/chart" uri="{C3380CC4-5D6E-409C-BE32-E72D297353CC}">
              <c16:uniqueId val="{00000000-7196-4026-BEAA-B11B4679A0D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116002</c:v>
                </c:pt>
                <c:pt idx="1">
                  <c:v>97748</c:v>
                </c:pt>
                <c:pt idx="2">
                  <c:v>172705</c:v>
                </c:pt>
                <c:pt idx="3">
                  <c:v>219608</c:v>
                </c:pt>
                <c:pt idx="4">
                  <c:v>324558</c:v>
                </c:pt>
              </c:numCache>
            </c:numRef>
          </c:val>
          <c:smooth val="0"/>
          <c:extLst>
            <c:ext xmlns:c16="http://schemas.microsoft.com/office/drawing/2014/chart" uri="{C3380CC4-5D6E-409C-BE32-E72D297353CC}">
              <c16:uniqueId val="{00000001-7196-4026-BEAA-B11B4679A0D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16.760000000000002</c:v>
                </c:pt>
                <c:pt idx="1">
                  <c:v>17.48</c:v>
                </c:pt>
                <c:pt idx="2">
                  <c:v>13.08</c:v>
                </c:pt>
                <c:pt idx="3">
                  <c:v>17</c:v>
                </c:pt>
                <c:pt idx="4">
                  <c:v>16.04</c:v>
                </c:pt>
              </c:numCache>
            </c:numRef>
          </c:val>
          <c:extLst>
            <c:ext xmlns:c16="http://schemas.microsoft.com/office/drawing/2014/chart" uri="{C3380CC4-5D6E-409C-BE32-E72D297353CC}">
              <c16:uniqueId val="{00000000-1D78-4310-9535-DE7D60735F9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18.899999999999999</c:v>
                </c:pt>
                <c:pt idx="1">
                  <c:v>19.97</c:v>
                </c:pt>
                <c:pt idx="2">
                  <c:v>30.44</c:v>
                </c:pt>
                <c:pt idx="3">
                  <c:v>30.04</c:v>
                </c:pt>
                <c:pt idx="4">
                  <c:v>31.42</c:v>
                </c:pt>
              </c:numCache>
            </c:numRef>
          </c:val>
          <c:extLst>
            <c:ext xmlns:c16="http://schemas.microsoft.com/office/drawing/2014/chart" uri="{C3380CC4-5D6E-409C-BE32-E72D297353CC}">
              <c16:uniqueId val="{00000001-1D78-4310-9535-DE7D60735F9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-7.43</c:v>
                </c:pt>
                <c:pt idx="1">
                  <c:v>1.34</c:v>
                </c:pt>
                <c:pt idx="2">
                  <c:v>8.32</c:v>
                </c:pt>
                <c:pt idx="3">
                  <c:v>7.15</c:v>
                </c:pt>
                <c:pt idx="4">
                  <c:v>-0.37</c:v>
                </c:pt>
              </c:numCache>
            </c:numRef>
          </c:val>
          <c:smooth val="0"/>
          <c:extLst>
            <c:ext xmlns:c16="http://schemas.microsoft.com/office/drawing/2014/chart" uri="{C3380CC4-5D6E-409C-BE32-E72D297353CC}">
              <c16:uniqueId val="{00000002-1D78-4310-9535-DE7D60735F9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1.4</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D8B-4F30-9573-EA94DEAB4C9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D8B-4F30-9573-EA94DEAB4C97}"/>
            </c:ext>
          </c:extLst>
        </c:ser>
        <c:ser>
          <c:idx val="2"/>
          <c:order val="2"/>
          <c:tx>
            <c:strRef>
              <c:f>データシート!$A$29</c:f>
              <c:strCache>
                <c:ptCount val="1"/>
                <c:pt idx="0">
                  <c:v>高松塚壁画館受託事業特別会計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BD8B-4F30-9573-EA94DEAB4C97}"/>
            </c:ext>
          </c:extLst>
        </c:ser>
        <c:ser>
          <c:idx val="3"/>
          <c:order val="3"/>
          <c:tx>
            <c:strRef>
              <c:f>データシート!$A$30</c:f>
              <c:strCache>
                <c:ptCount val="1"/>
                <c:pt idx="0">
                  <c:v>後期高齢者医療事業会計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BD8B-4F30-9573-EA94DEAB4C97}"/>
            </c:ext>
          </c:extLst>
        </c:ser>
        <c:ser>
          <c:idx val="4"/>
          <c:order val="4"/>
          <c:tx>
            <c:strRef>
              <c:f>データシート!$A$31</c:f>
              <c:strCache>
                <c:ptCount val="1"/>
                <c:pt idx="0">
                  <c:v>整備基金特別会計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0.19</c:v>
                </c:pt>
                <c:pt idx="2">
                  <c:v>#N/A</c:v>
                </c:pt>
                <c:pt idx="3">
                  <c:v>0.08</c:v>
                </c:pt>
                <c:pt idx="4">
                  <c:v>#N/A</c:v>
                </c:pt>
                <c:pt idx="5">
                  <c:v>0.14000000000000001</c:v>
                </c:pt>
                <c:pt idx="6">
                  <c:v>#N/A</c:v>
                </c:pt>
                <c:pt idx="7">
                  <c:v>0.13</c:v>
                </c:pt>
                <c:pt idx="8">
                  <c:v>#N/A</c:v>
                </c:pt>
                <c:pt idx="9">
                  <c:v>0.15</c:v>
                </c:pt>
              </c:numCache>
            </c:numRef>
          </c:val>
          <c:extLst>
            <c:ext xmlns:c16="http://schemas.microsoft.com/office/drawing/2014/chart" uri="{C3380CC4-5D6E-409C-BE32-E72D297353CC}">
              <c16:uniqueId val="{00000004-BD8B-4F30-9573-EA94DEAB4C97}"/>
            </c:ext>
          </c:extLst>
        </c:ser>
        <c:ser>
          <c:idx val="5"/>
          <c:order val="5"/>
          <c:tx>
            <c:strRef>
              <c:f>データシート!$A$32</c:f>
              <c:strCache>
                <c:ptCount val="1"/>
                <c:pt idx="0">
                  <c:v>介護保険事業会計（保険事業勘定）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0.84</c:v>
                </c:pt>
                <c:pt idx="2">
                  <c:v>#N/A</c:v>
                </c:pt>
                <c:pt idx="3">
                  <c:v>1.01</c:v>
                </c:pt>
                <c:pt idx="4">
                  <c:v>#N/A</c:v>
                </c:pt>
                <c:pt idx="5">
                  <c:v>0.16</c:v>
                </c:pt>
                <c:pt idx="6">
                  <c:v>#N/A</c:v>
                </c:pt>
                <c:pt idx="7">
                  <c:v>0.48</c:v>
                </c:pt>
                <c:pt idx="8">
                  <c:v>#N/A</c:v>
                </c:pt>
                <c:pt idx="9">
                  <c:v>0.53</c:v>
                </c:pt>
              </c:numCache>
            </c:numRef>
          </c:val>
          <c:extLst>
            <c:ext xmlns:c16="http://schemas.microsoft.com/office/drawing/2014/chart" uri="{C3380CC4-5D6E-409C-BE32-E72D297353CC}">
              <c16:uniqueId val="{00000005-BD8B-4F30-9573-EA94DEAB4C97}"/>
            </c:ext>
          </c:extLst>
        </c:ser>
        <c:ser>
          <c:idx val="6"/>
          <c:order val="6"/>
          <c:tx>
            <c:strRef>
              <c:f>データシート!$A$33</c:f>
              <c:strCache>
                <c:ptCount val="1"/>
                <c:pt idx="0">
                  <c:v>国民健康保険事業会計（事業勘定）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1.57</c:v>
                </c:pt>
                <c:pt idx="1">
                  <c:v>#N/A</c:v>
                </c:pt>
                <c:pt idx="2">
                  <c:v>1.02</c:v>
                </c:pt>
                <c:pt idx="3">
                  <c:v>#N/A</c:v>
                </c:pt>
                <c:pt idx="4">
                  <c:v>#N/A</c:v>
                </c:pt>
                <c:pt idx="5">
                  <c:v>0</c:v>
                </c:pt>
                <c:pt idx="6">
                  <c:v>#N/A</c:v>
                </c:pt>
                <c:pt idx="7">
                  <c:v>1.17</c:v>
                </c:pt>
                <c:pt idx="8">
                  <c:v>#N/A</c:v>
                </c:pt>
                <c:pt idx="9">
                  <c:v>0.94</c:v>
                </c:pt>
              </c:numCache>
            </c:numRef>
          </c:val>
          <c:extLst>
            <c:ext xmlns:c16="http://schemas.microsoft.com/office/drawing/2014/chart" uri="{C3380CC4-5D6E-409C-BE32-E72D297353CC}">
              <c16:uniqueId val="{00000006-BD8B-4F30-9573-EA94DEAB4C9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#N/A</c:v>
                </c:pt>
                <c:pt idx="3">
                  <c:v>0.01</c:v>
                </c:pt>
                <c:pt idx="4">
                  <c:v>#N/A</c:v>
                </c:pt>
                <c:pt idx="5">
                  <c:v>0.41</c:v>
                </c:pt>
                <c:pt idx="6">
                  <c:v>#N/A</c:v>
                </c:pt>
                <c:pt idx="7">
                  <c:v>0.93</c:v>
                </c:pt>
                <c:pt idx="8">
                  <c:v>#N/A</c:v>
                </c:pt>
                <c:pt idx="9">
                  <c:v>1.32</c:v>
                </c:pt>
              </c:numCache>
            </c:numRef>
          </c:val>
          <c:extLst>
            <c:ext xmlns:c16="http://schemas.microsoft.com/office/drawing/2014/chart" uri="{C3380CC4-5D6E-409C-BE32-E72D297353CC}">
              <c16:uniqueId val="{00000007-BD8B-4F30-9573-EA94DEAB4C9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23.03</c:v>
                </c:pt>
                <c:pt idx="2">
                  <c:v>#N/A</c:v>
                </c:pt>
                <c:pt idx="3">
                  <c:v>20.58</c:v>
                </c:pt>
                <c:pt idx="4">
                  <c:v>#N/A</c:v>
                </c:pt>
                <c:pt idx="5">
                  <c:v>16.600000000000001</c:v>
                </c:pt>
                <c:pt idx="6">
                  <c:v>#N/A</c:v>
                </c:pt>
                <c:pt idx="7">
                  <c:v>12.22</c:v>
                </c:pt>
                <c:pt idx="8">
                  <c:v>#N/A</c:v>
                </c:pt>
                <c:pt idx="9">
                  <c:v>11.94</c:v>
                </c:pt>
              </c:numCache>
            </c:numRef>
          </c:val>
          <c:extLst>
            <c:ext xmlns:c16="http://schemas.microsoft.com/office/drawing/2014/chart" uri="{C3380CC4-5D6E-409C-BE32-E72D297353CC}">
              <c16:uniqueId val="{00000008-BD8B-4F30-9573-EA94DEAB4C9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16.559999999999999</c:v>
                </c:pt>
                <c:pt idx="2">
                  <c:v>#N/A</c:v>
                </c:pt>
                <c:pt idx="3">
                  <c:v>17.39</c:v>
                </c:pt>
                <c:pt idx="4">
                  <c:v>#N/A</c:v>
                </c:pt>
                <c:pt idx="5">
                  <c:v>12.93</c:v>
                </c:pt>
                <c:pt idx="6">
                  <c:v>#N/A</c:v>
                </c:pt>
                <c:pt idx="7">
                  <c:v>16.86</c:v>
                </c:pt>
                <c:pt idx="8">
                  <c:v>#N/A</c:v>
                </c:pt>
                <c:pt idx="9">
                  <c:v>15.89</c:v>
                </c:pt>
              </c:numCache>
            </c:numRef>
          </c:val>
          <c:extLst>
            <c:ext xmlns:c16="http://schemas.microsoft.com/office/drawing/2014/chart" uri="{C3380CC4-5D6E-409C-BE32-E72D297353CC}">
              <c16:uniqueId val="{00000009-BD8B-4F30-9573-EA94DEAB4C9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319</c:v>
                </c:pt>
                <c:pt idx="5">
                  <c:v>310</c:v>
                </c:pt>
                <c:pt idx="8">
                  <c:v>294</c:v>
                </c:pt>
                <c:pt idx="11">
                  <c:v>286</c:v>
                </c:pt>
                <c:pt idx="14">
                  <c:v>290</c:v>
                </c:pt>
              </c:numCache>
            </c:numRef>
          </c:val>
          <c:extLst>
            <c:ext xmlns:c16="http://schemas.microsoft.com/office/drawing/2014/chart" uri="{C3380CC4-5D6E-409C-BE32-E72D297353CC}">
              <c16:uniqueId val="{00000000-BE7D-46EE-B107-4A16B678844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E7D-46EE-B107-4A16B678844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BE7D-46EE-B107-4A16B678844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8</c:v>
                </c:pt>
                <c:pt idx="3">
                  <c:v>8</c:v>
                </c:pt>
                <c:pt idx="6">
                  <c:v>8</c:v>
                </c:pt>
                <c:pt idx="9">
                  <c:v>8</c:v>
                </c:pt>
                <c:pt idx="12">
                  <c:v>9</c:v>
                </c:pt>
              </c:numCache>
            </c:numRef>
          </c:val>
          <c:extLst>
            <c:ext xmlns:c16="http://schemas.microsoft.com/office/drawing/2014/chart" uri="{C3380CC4-5D6E-409C-BE32-E72D297353CC}">
              <c16:uniqueId val="{00000003-BE7D-46EE-B107-4A16B678844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156</c:v>
                </c:pt>
                <c:pt idx="3">
                  <c:v>132</c:v>
                </c:pt>
                <c:pt idx="6">
                  <c:v>107</c:v>
                </c:pt>
                <c:pt idx="9">
                  <c:v>108</c:v>
                </c:pt>
                <c:pt idx="12">
                  <c:v>98</c:v>
                </c:pt>
              </c:numCache>
            </c:numRef>
          </c:val>
          <c:extLst>
            <c:ext xmlns:c16="http://schemas.microsoft.com/office/drawing/2014/chart" uri="{C3380CC4-5D6E-409C-BE32-E72D297353CC}">
              <c16:uniqueId val="{00000004-BE7D-46EE-B107-4A16B678844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E7D-46EE-B107-4A16B678844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E7D-46EE-B107-4A16B678844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251</c:v>
                </c:pt>
                <c:pt idx="3">
                  <c:v>251</c:v>
                </c:pt>
                <c:pt idx="6">
                  <c:v>242</c:v>
                </c:pt>
                <c:pt idx="9">
                  <c:v>256</c:v>
                </c:pt>
                <c:pt idx="12">
                  <c:v>289</c:v>
                </c:pt>
              </c:numCache>
            </c:numRef>
          </c:val>
          <c:extLst>
            <c:ext xmlns:c16="http://schemas.microsoft.com/office/drawing/2014/chart" uri="{C3380CC4-5D6E-409C-BE32-E72D297353CC}">
              <c16:uniqueId val="{00000007-BE7D-46EE-B107-4A16B678844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96</c:v>
                </c:pt>
                <c:pt idx="2">
                  <c:v>#N/A</c:v>
                </c:pt>
                <c:pt idx="3">
                  <c:v>#N/A</c:v>
                </c:pt>
                <c:pt idx="4">
                  <c:v>81</c:v>
                </c:pt>
                <c:pt idx="5">
                  <c:v>#N/A</c:v>
                </c:pt>
                <c:pt idx="6">
                  <c:v>#N/A</c:v>
                </c:pt>
                <c:pt idx="7">
                  <c:v>63</c:v>
                </c:pt>
                <c:pt idx="8">
                  <c:v>#N/A</c:v>
                </c:pt>
                <c:pt idx="9">
                  <c:v>#N/A</c:v>
                </c:pt>
                <c:pt idx="10">
                  <c:v>86</c:v>
                </c:pt>
                <c:pt idx="11">
                  <c:v>#N/A</c:v>
                </c:pt>
                <c:pt idx="12">
                  <c:v>#N/A</c:v>
                </c:pt>
                <c:pt idx="13">
                  <c:v>106</c:v>
                </c:pt>
                <c:pt idx="14">
                  <c:v>#N/A</c:v>
                </c:pt>
              </c:numCache>
            </c:numRef>
          </c:val>
          <c:smooth val="0"/>
          <c:extLst>
            <c:ext xmlns:c16="http://schemas.microsoft.com/office/drawing/2014/chart" uri="{C3380CC4-5D6E-409C-BE32-E72D297353CC}">
              <c16:uniqueId val="{00000008-BE7D-46EE-B107-4A16B678844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3281</c:v>
                </c:pt>
                <c:pt idx="5">
                  <c:v>3061</c:v>
                </c:pt>
                <c:pt idx="8">
                  <c:v>3051</c:v>
                </c:pt>
                <c:pt idx="11">
                  <c:v>3367</c:v>
                </c:pt>
                <c:pt idx="14">
                  <c:v>3699</c:v>
                </c:pt>
              </c:numCache>
            </c:numRef>
          </c:val>
          <c:extLst>
            <c:ext xmlns:c16="http://schemas.microsoft.com/office/drawing/2014/chart" uri="{C3380CC4-5D6E-409C-BE32-E72D297353CC}">
              <c16:uniqueId val="{00000000-9775-416D-877E-3BBE12E8013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82</c:v>
                </c:pt>
                <c:pt idx="5">
                  <c:v>57</c:v>
                </c:pt>
                <c:pt idx="8">
                  <c:v>82</c:v>
                </c:pt>
                <c:pt idx="11">
                  <c:v>82</c:v>
                </c:pt>
                <c:pt idx="14">
                  <c:v>57</c:v>
                </c:pt>
              </c:numCache>
            </c:numRef>
          </c:val>
          <c:extLst>
            <c:ext xmlns:c16="http://schemas.microsoft.com/office/drawing/2014/chart" uri="{C3380CC4-5D6E-409C-BE32-E72D297353CC}">
              <c16:uniqueId val="{00000001-9775-416D-877E-3BBE12E8013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1765</c:v>
                </c:pt>
                <c:pt idx="5">
                  <c:v>1813</c:v>
                </c:pt>
                <c:pt idx="8">
                  <c:v>1839</c:v>
                </c:pt>
                <c:pt idx="11">
                  <c:v>1941</c:v>
                </c:pt>
                <c:pt idx="14">
                  <c:v>1534</c:v>
                </c:pt>
              </c:numCache>
            </c:numRef>
          </c:val>
          <c:extLst>
            <c:ext xmlns:c16="http://schemas.microsoft.com/office/drawing/2014/chart" uri="{C3380CC4-5D6E-409C-BE32-E72D297353CC}">
              <c16:uniqueId val="{00000002-9775-416D-877E-3BBE12E8013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775-416D-877E-3BBE12E8013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775-416D-877E-3BBE12E8013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67</c:v>
                </c:pt>
                <c:pt idx="3">
                  <c:v>69</c:v>
                </c:pt>
                <c:pt idx="6">
                  <c:v>67</c:v>
                </c:pt>
                <c:pt idx="9">
                  <c:v>64</c:v>
                </c:pt>
                <c:pt idx="12">
                  <c:v>28</c:v>
                </c:pt>
              </c:numCache>
            </c:numRef>
          </c:val>
          <c:extLst>
            <c:ext xmlns:c16="http://schemas.microsoft.com/office/drawing/2014/chart" uri="{C3380CC4-5D6E-409C-BE32-E72D297353CC}">
              <c16:uniqueId val="{00000005-9775-416D-877E-3BBE12E8013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957</c:v>
                </c:pt>
                <c:pt idx="3">
                  <c:v>983</c:v>
                </c:pt>
                <c:pt idx="6">
                  <c:v>888</c:v>
                </c:pt>
                <c:pt idx="9">
                  <c:v>760</c:v>
                </c:pt>
                <c:pt idx="12">
                  <c:v>694</c:v>
                </c:pt>
              </c:numCache>
            </c:numRef>
          </c:val>
          <c:extLst>
            <c:ext xmlns:c16="http://schemas.microsoft.com/office/drawing/2014/chart" uri="{C3380CC4-5D6E-409C-BE32-E72D297353CC}">
              <c16:uniqueId val="{00000006-9775-416D-877E-3BBE12E8013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38</c:v>
                </c:pt>
                <c:pt idx="3">
                  <c:v>33</c:v>
                </c:pt>
                <c:pt idx="6">
                  <c:v>33</c:v>
                </c:pt>
                <c:pt idx="9">
                  <c:v>35</c:v>
                </c:pt>
                <c:pt idx="12">
                  <c:v>38</c:v>
                </c:pt>
              </c:numCache>
            </c:numRef>
          </c:val>
          <c:extLst>
            <c:ext xmlns:c16="http://schemas.microsoft.com/office/drawing/2014/chart" uri="{C3380CC4-5D6E-409C-BE32-E72D297353CC}">
              <c16:uniqueId val="{00000007-9775-416D-877E-3BBE12E8013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1803</c:v>
                </c:pt>
                <c:pt idx="3">
                  <c:v>1310</c:v>
                </c:pt>
                <c:pt idx="6">
                  <c:v>1022</c:v>
                </c:pt>
                <c:pt idx="9">
                  <c:v>822</c:v>
                </c:pt>
                <c:pt idx="12">
                  <c:v>671</c:v>
                </c:pt>
              </c:numCache>
            </c:numRef>
          </c:val>
          <c:extLst>
            <c:ext xmlns:c16="http://schemas.microsoft.com/office/drawing/2014/chart" uri="{C3380CC4-5D6E-409C-BE32-E72D297353CC}">
              <c16:uniqueId val="{00000008-9775-416D-877E-3BBE12E8013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775-416D-877E-3BBE12E8013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2972</c:v>
                </c:pt>
                <c:pt idx="3">
                  <c:v>3041</c:v>
                </c:pt>
                <c:pt idx="6">
                  <c:v>3335</c:v>
                </c:pt>
                <c:pt idx="9">
                  <c:v>3993</c:v>
                </c:pt>
                <c:pt idx="12">
                  <c:v>4836</c:v>
                </c:pt>
              </c:numCache>
            </c:numRef>
          </c:val>
          <c:extLst>
            <c:ext xmlns:c16="http://schemas.microsoft.com/office/drawing/2014/chart" uri="{C3380CC4-5D6E-409C-BE32-E72D297353CC}">
              <c16:uniqueId val="{0000000A-9775-416D-877E-3BBE12E8013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709</c:v>
                </c:pt>
                <c:pt idx="2">
                  <c:v>#N/A</c:v>
                </c:pt>
                <c:pt idx="3">
                  <c:v>#N/A</c:v>
                </c:pt>
                <c:pt idx="4">
                  <c:v>505</c:v>
                </c:pt>
                <c:pt idx="5">
                  <c:v>#N/A</c:v>
                </c:pt>
                <c:pt idx="6">
                  <c:v>#N/A</c:v>
                </c:pt>
                <c:pt idx="7">
                  <c:v>374</c:v>
                </c:pt>
                <c:pt idx="8">
                  <c:v>#N/A</c:v>
                </c:pt>
                <c:pt idx="9">
                  <c:v>#N/A</c:v>
                </c:pt>
                <c:pt idx="10">
                  <c:v>284</c:v>
                </c:pt>
                <c:pt idx="11">
                  <c:v>#N/A</c:v>
                </c:pt>
                <c:pt idx="12">
                  <c:v>#N/A</c:v>
                </c:pt>
                <c:pt idx="13">
                  <c:v>977</c:v>
                </c:pt>
                <c:pt idx="14">
                  <c:v>#N/A</c:v>
                </c:pt>
              </c:numCache>
            </c:numRef>
          </c:val>
          <c:smooth val="0"/>
          <c:extLst>
            <c:ext xmlns:c16="http://schemas.microsoft.com/office/drawing/2014/chart" uri="{C3380CC4-5D6E-409C-BE32-E72D297353CC}">
              <c16:uniqueId val="{0000000B-9775-416D-877E-3BBE12E8013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653</c:v>
                </c:pt>
                <c:pt idx="1">
                  <c:v>703</c:v>
                </c:pt>
                <c:pt idx="2">
                  <c:v>723</c:v>
                </c:pt>
              </c:numCache>
            </c:numRef>
          </c:val>
          <c:extLst>
            <c:ext xmlns:c16="http://schemas.microsoft.com/office/drawing/2014/chart" uri="{C3380CC4-5D6E-409C-BE32-E72D297353CC}">
              <c16:uniqueId val="{00000000-CD83-4E9E-A929-A436488B9C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165</c:v>
                </c:pt>
                <c:pt idx="1">
                  <c:v>215</c:v>
                </c:pt>
                <c:pt idx="2">
                  <c:v>315</c:v>
                </c:pt>
              </c:numCache>
            </c:numRef>
          </c:val>
          <c:extLst>
            <c:ext xmlns:c16="http://schemas.microsoft.com/office/drawing/2014/chart" uri="{C3380CC4-5D6E-409C-BE32-E72D297353CC}">
              <c16:uniqueId val="{00000001-CD83-4E9E-A929-A436488B9C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4298</c:v>
                </c:pt>
                <c:pt idx="1">
                  <c:v>4291</c:v>
                </c:pt>
                <c:pt idx="2">
                  <c:v>3842</c:v>
                </c:pt>
              </c:numCache>
            </c:numRef>
          </c:val>
          <c:extLst>
            <c:ext xmlns:c16="http://schemas.microsoft.com/office/drawing/2014/chart" uri="{C3380CC4-5D6E-409C-BE32-E72D297353CC}">
              <c16:uniqueId val="{00000002-CD83-4E9E-A929-A436488B9CD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奈良県明日香村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過去に実施した大規模な普通建設事業にかかる元利償還金は減少してきているが、令和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a:t>
          </a:r>
          <a:r>
            <a:rPr kumimoji="1" lang="ja-JP" altLang="ja-JP" sz="1100">
              <a:solidFill>
                <a:schemeClr val="dk1"/>
              </a:solidFill>
              <a:effectLst/>
              <a:latin typeface="+mn-lt"/>
              <a:ea typeface="+mn-ea"/>
              <a:cs typeface="+mn-cs"/>
            </a:rPr>
            <a:t>においては、平成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年度過疎債借入分の元金償還開始等により増加している。今後は新庁舎建設に伴う新発債の借入により、元利償還金の増加は必須であることから、適正な財政運営を図ることとする。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奈良県明日香村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将来負担額については、過疎債の借入により増加傾向にある。また、今後は新庁舎建設に伴う新発債の借入による地方債残高の増加及び充当可能基金の取り崩しにより、将来負担比率の悪化が見込まれることから、各種事業についてさらに精査するとともに、事業の縮小等を実施し、より一層の抑制に努める</a:t>
          </a:r>
          <a:r>
            <a:rPr kumimoji="1" lang="ja-JP" altLang="en-US" sz="110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奈良県明日香村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令和４年度については、新庁舎建設のため、役場庁舎建設基金を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百万円取り崩したため、基金全体の残高が減少している。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令和５年度に、役場の新庁舎が完成し、役場庁舎建設基金を廃止する予定である。</a:t>
          </a:r>
          <a:r>
            <a:rPr kumimoji="1" lang="ja-JP" altLang="ja-JP" sz="1100">
              <a:solidFill>
                <a:schemeClr val="dk1"/>
              </a:solidFill>
              <a:effectLst/>
              <a:latin typeface="+mn-lt"/>
              <a:ea typeface="+mn-ea"/>
              <a:cs typeface="+mn-cs"/>
            </a:rPr>
            <a:t>その後、本村では昭和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年代から昭和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年代にかけて整備した施設が多くあり、老朽化が進んでいるため、新たに「</a:t>
          </a:r>
          <a:r>
            <a:rPr kumimoji="1" lang="ja-JP" altLang="en-US" sz="1100">
              <a:solidFill>
                <a:schemeClr val="dk1"/>
              </a:solidFill>
              <a:effectLst/>
              <a:latin typeface="+mn-lt"/>
              <a:ea typeface="+mn-ea"/>
              <a:cs typeface="+mn-cs"/>
            </a:rPr>
            <a:t>明日香村</a:t>
          </a:r>
          <a:r>
            <a:rPr kumimoji="1" lang="ja-JP" altLang="ja-JP" sz="1100">
              <a:solidFill>
                <a:schemeClr val="dk1"/>
              </a:solidFill>
              <a:effectLst/>
              <a:latin typeface="+mn-lt"/>
              <a:ea typeface="+mn-ea"/>
              <a:cs typeface="+mn-cs"/>
            </a:rPr>
            <a:t>公共施設等整備基金」を創設し、毎年度計画的に積立てを行う予定である。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整備基金</a:t>
          </a:r>
          <a:r>
            <a:rPr kumimoji="1" lang="en-US"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明日香村における歴史的風土の保存及び生活環境の整備等に関する特別措置法（明日香法）第８条の規定により、国（</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億円）や県（６億円）の補助を受けて造成。運用益を明日香村の歴史的風土保存や文化財の発掘調査等に充てるための基金。</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人づくり基金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村民の文化能力開発のための基金。</a:t>
          </a:r>
          <a:endParaRPr lang="ja-JP" altLang="ja-JP" sz="14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地域福祉基金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高齢保健福祉の増進のための基金</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lang="en-US" altLang="ja-JP" sz="1100">
              <a:effectLst/>
            </a:rPr>
            <a:t>【</a:t>
          </a:r>
          <a:r>
            <a:rPr lang="ja-JP" altLang="en-US" sz="1100">
              <a:effectLst/>
            </a:rPr>
            <a:t>振興基金</a:t>
          </a:r>
          <a:r>
            <a:rPr lang="en-US" altLang="ja-JP" sz="1100">
              <a:effectLst/>
            </a:rPr>
            <a:t>】</a:t>
          </a:r>
          <a:r>
            <a:rPr lang="ja-JP" altLang="en-US" sz="1100">
              <a:effectLst/>
            </a:rPr>
            <a:t>地域づくり事業の推進のための基金。</a:t>
          </a:r>
          <a:endParaRPr lang="ja-JP" altLang="ja-JP" sz="1100">
            <a:effectLst/>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文化財保存基金</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文化財保存事業の推進のための基金。</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その他特定目的基金のうち、</a:t>
          </a:r>
          <a:r>
            <a:rPr kumimoji="1" lang="ja-JP" altLang="en-US" sz="1100">
              <a:solidFill>
                <a:schemeClr val="dk1"/>
              </a:solidFill>
              <a:effectLst/>
              <a:latin typeface="+mn-lt"/>
              <a:ea typeface="+mn-ea"/>
              <a:cs typeface="+mn-cs"/>
            </a:rPr>
            <a:t>振興基金については、今後高齢化に伴う扶助費等の増加に備え、</a:t>
          </a:r>
          <a:r>
            <a:rPr kumimoji="1" lang="en-US" altLang="ja-JP" sz="1100">
              <a:solidFill>
                <a:schemeClr val="dk1"/>
              </a:solidFill>
              <a:effectLst/>
              <a:latin typeface="+mn-lt"/>
              <a:ea typeface="+mn-ea"/>
              <a:cs typeface="+mn-cs"/>
            </a:rPr>
            <a:t>50</a:t>
          </a:r>
          <a:r>
            <a:rPr kumimoji="1" lang="ja-JP" altLang="en-US" sz="1100">
              <a:solidFill>
                <a:schemeClr val="dk1"/>
              </a:solidFill>
              <a:effectLst/>
              <a:latin typeface="+mn-lt"/>
              <a:ea typeface="+mn-ea"/>
              <a:cs typeface="+mn-cs"/>
            </a:rPr>
            <a:t>百万円積立をおこなった</a:t>
          </a:r>
          <a:r>
            <a:rPr kumimoji="1" lang="ja-JP" altLang="ja-JP" sz="110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令和４年度については</a:t>
          </a:r>
          <a:r>
            <a:rPr kumimoji="1" lang="ja-JP" altLang="ja-JP" sz="1100">
              <a:solidFill>
                <a:schemeClr val="dk1"/>
              </a:solidFill>
              <a:effectLst/>
              <a:latin typeface="+mn-lt"/>
              <a:ea typeface="+mn-ea"/>
              <a:cs typeface="+mn-cs"/>
            </a:rPr>
            <a:t>、役場庁舎の建設等により基金の取り崩しをおこな</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ため、その他特目基金全体の額が減少</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。その後、</a:t>
          </a:r>
          <a:r>
            <a:rPr kumimoji="1" lang="ja-JP" altLang="en-US" sz="1100">
              <a:solidFill>
                <a:schemeClr val="dk1"/>
              </a:solidFill>
              <a:effectLst/>
              <a:latin typeface="+mn-lt"/>
              <a:ea typeface="+mn-ea"/>
              <a:cs typeface="+mn-cs"/>
            </a:rPr>
            <a:t>新庁舎建設事業に伴う</a:t>
          </a:r>
          <a:r>
            <a:rPr kumimoji="1" lang="ja-JP" altLang="ja-JP" sz="1100">
              <a:solidFill>
                <a:schemeClr val="dk1"/>
              </a:solidFill>
              <a:effectLst/>
              <a:latin typeface="+mn-lt"/>
              <a:ea typeface="+mn-ea"/>
              <a:cs typeface="+mn-cs"/>
            </a:rPr>
            <a:t>新発債の借入よる元利償還金の増加が控えていることから、他の基金の取り崩しをおこなわないように財政運営の健全化を図ることとする。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財政調整基金が増加しているのは、今後老朽化した施設改修等が控えているため、普通交付税</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増加分について財政調整基金に積立をおこなったためである。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災害への備え等のため、５～６億程度を目途に積み立てることとしている。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減債基金は取り崩しをおこなっておらず、</a:t>
          </a:r>
          <a:r>
            <a:rPr kumimoji="1" lang="ja-JP" altLang="en-US" sz="1100">
              <a:solidFill>
                <a:schemeClr val="dk1"/>
              </a:solidFill>
              <a:effectLst/>
              <a:latin typeface="+mn-lt"/>
              <a:ea typeface="+mn-ea"/>
              <a:cs typeface="+mn-cs"/>
            </a:rPr>
            <a:t>今後、地方債の償還が増えていく予定であるため、</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100</a:t>
          </a:r>
          <a:r>
            <a:rPr kumimoji="1" lang="ja-JP" altLang="en-US" sz="1100">
              <a:solidFill>
                <a:schemeClr val="dk1"/>
              </a:solidFill>
              <a:effectLst/>
              <a:latin typeface="+mn-lt"/>
              <a:ea typeface="+mn-ea"/>
              <a:cs typeface="+mn-cs"/>
            </a:rPr>
            <a:t>百万円積立をおこなった</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年度に地方債償還のピークを迎える予定であるため、それに備えて積立をおこなえる年度については、積立をおこなっていく予定をしている。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E0CDBAB5-8770-4707-B3A3-84945C9535E6}"/>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516E1FF3-202F-42D0-A96A-BF40A8D5BA8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C89DAF41-C249-4453-A45C-D97C182FBBD2}"/>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BAEAFEF2-8331-4277-BA92-BDF3A941EED5}"/>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奈良県明日香村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1CF6E52D-D005-4346-BDB2-F3A1253D66B7}"/>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249713C7-89EB-45C9-A641-F02CAE9813B9}"/>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D7C77690-DD3A-43F9-B17E-96BCAB194089}"/>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88B3487B-4699-497D-A324-C20A4EB2A36E}"/>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97F622D7-6B0B-4132-85CF-1CE5F06ABD1D}"/>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486425BF-98D0-4C3F-A63B-F5439ACB2133}"/>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5,288
5,264
24.10
5,966,321
5,592,752
369,289
2,301,853
4,835,891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3E846C9E-98AF-4A1A-8155-021B4965214E}"/>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284FA4CD-A631-4F75-97DF-39FF65568DEF}"/>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22981A23-9ED2-436B-B098-BC87105A85D5}"/>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481480C-E0BA-4B50-AFD8-8B5958896394}"/>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A808B8A8-DE30-4725-B8B9-0D67F693CD46}"/>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4442C826-F63C-4AB9-A30F-333AE4E6832C}"/>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C1A03EF3-9C86-453E-ABB5-C57815F37ABC}"/>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A64CE9A5-64A2-4137-A743-50A8F3B369FF}"/>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68C18DE0-7DEB-40C9-AA41-C1EA77DE3F15}"/>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3FECD27C-CD28-4F92-A081-9061E6F641DC}"/>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7F4396C5-9EF2-45C8-9E68-EE4278776E07}"/>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48EEE80B-E837-4E57-AD65-97BF5FEBA8E9}"/>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89BD7F50-90E2-4971-AF20-DF2E5F61E743}"/>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B632265B-2084-48D0-9B54-4DBA689307A6}"/>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7EE12086-FCB3-4DBF-B92F-47031F477C6D}"/>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15F18D5A-424A-4ED8-BB68-5EA054440A1C}"/>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BB8292F1-2063-43DB-9A4B-F808F4586C55}"/>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28687484-DE8D-4BAE-9EDE-14FCA6DB581F}"/>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353DEA05-38CB-4EE3-BEA1-49353F38AEF5}"/>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68260018-B961-4903-BD16-685E46EFED8E}"/>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1D453B67-E42E-4569-BB92-B89086A2A968}"/>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470C3268-28E9-4534-84C7-286FA4BC0583}"/>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7813499A-E56D-4582-B99C-F5035E1849E8}"/>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CBD6610D-42F6-4B09-BF50-08272EEAA83A}"/>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C38DC828-1FDD-4CA9-B809-0E2ABE519CD9}"/>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FE069326-DF5D-460E-8CAB-17F6CA13C2FC}"/>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A09450BF-078C-4CB4-BB60-43A6C2304348}"/>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847A7BF4-9FFF-4D01-888B-1E1D498A6A16}"/>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8354F18F-CADC-4219-B64F-D5A4F83D3F26}"/>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1A665455-F05A-4ACB-9016-3A919D5A718A}"/>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6C29DDF7-70C1-4F82-8028-48227D578A5D}"/>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2DEF09AC-40FE-4987-9083-8B74A7A4F11C}"/>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2CE0A329-180D-4F66-B211-AF67A796402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AC5CE518-DA27-4034-A705-FBE03180769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16270C75-EB3B-4A18-A138-D48F48D384F5}"/>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C9BC2732-6284-4D04-9EA0-91C12C34E943}"/>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5AC31BE5-96AD-4B72-9960-97453ABC79A6}"/>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財政力指数は、令和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a:t>
          </a:r>
          <a:r>
            <a:rPr kumimoji="1" lang="en-US" altLang="ja-JP" sz="1100">
              <a:solidFill>
                <a:schemeClr val="dk1"/>
              </a:solidFill>
              <a:effectLst/>
              <a:latin typeface="+mn-lt"/>
              <a:ea typeface="+mn-ea"/>
              <a:cs typeface="+mn-cs"/>
            </a:rPr>
            <a:t>0.22</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基準財政収入額については、特に法人税及び固定資産税による税収が少ないことから、低水準となっている。</a:t>
          </a:r>
          <a:endParaRPr lang="ja-JP" altLang="ja-JP" sz="1400">
            <a:effectLst/>
          </a:endParaRPr>
        </a:p>
        <a:p>
          <a:r>
            <a:rPr kumimoji="1" lang="ja-JP" altLang="ja-JP" sz="1100">
              <a:solidFill>
                <a:schemeClr val="dk1"/>
              </a:solidFill>
              <a:effectLst/>
              <a:latin typeface="+mn-lt"/>
              <a:ea typeface="+mn-ea"/>
              <a:cs typeface="+mn-cs"/>
            </a:rPr>
            <a:t>　現行法等の抜本的な改正がない限り、今後についても基準財政収入額及び基準財政需要額の大幅な増減が見込まれないため、同水準が維持されると想定できる。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E4799E05-94FF-4F19-9DCB-6376610B4AF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EF0495DD-8460-4597-BAD4-1F52B461ADCF}"/>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9D3966C5-CAE5-487B-AFE2-05C9A883E9F2}"/>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D96C9864-3ED1-4D9E-9E2E-7FAB500BA24F}"/>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8D518B76-8479-4CF1-B603-84E59C0F57B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C3384E10-0BF8-4918-9729-FB7BC8290A15}"/>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34CA939-A5A9-4EB1-9CD4-B8C23E8314ED}"/>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F278D19B-35D6-4DB3-B50D-43BA97A0D9A5}"/>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2818A6BA-7192-4DB7-B9B8-A37EF1128239}"/>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C058E300-7C9D-4459-A8BD-33CAEA825497}"/>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5534380E-4867-418D-8C71-08211B912164}"/>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86FB7328-F5F8-44A2-9712-BCA52E2F93E9}"/>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30E877FE-2B1F-4063-A246-1D2B01A96979}"/>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E505A6FB-851A-4590-B6CB-53BBD882F355}"/>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C04326F7-DC4C-47FB-8592-AAF704F4EE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73C3245A-2402-4560-B055-782F74782CD7}"/>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9374</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id="{76549410-A7DC-45C9-8FBB-EA213558E6CE}"/>
            </a:ext>
          </a:extLst>
        </xdr:cNvPr>
        <xdr:cNvCxnSpPr/>
      </xdr:nvCxnSpPr>
      <xdr:spPr>
        <a:xfrm flipV="1">
          <a:off x="4953000" y="6353024"/>
          <a:ext cx="0" cy="13099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id="{EABE249C-7EA2-43E4-8828-1E35C2EA2BDE}"/>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id="{D9DDA18D-2245-4B8C-8E71-EDBB2AFAC20E}"/>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95751</xdr:rowOff>
    </xdr:from>
    <xdr:ext cx="762000" cy="259045"/>
    <xdr:sp macro="" textlink="">
      <xdr:nvSpPr>
        <xdr:cNvPr id="68" name="財政力最大値テキスト">
          <a:extLst>
            <a:ext uri="{FF2B5EF4-FFF2-40B4-BE49-F238E27FC236}">
              <a16:creationId xmlns:a16="http://schemas.microsoft.com/office/drawing/2014/main" id="{E31E4617-1785-4B6E-818B-46DCBEAB5A0E}"/>
            </a:ext>
          </a:extLst>
        </xdr:cNvPr>
        <xdr:cNvSpPr txBox="1"/>
      </xdr:nvSpPr>
      <xdr:spPr>
        <a:xfrm>
          <a:off x="5041900" y="6096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9374</xdr:rowOff>
    </xdr:from>
    <xdr:to>
      <xdr:col>24</xdr:col>
      <xdr:colOff>12700</xdr:colOff>
      <xdr:row>37</xdr:row>
      <xdr:rowOff>9374</xdr:rowOff>
    </xdr:to>
    <xdr:cxnSp macro="">
      <xdr:nvCxnSpPr>
        <xdr:cNvPr id="69" name="直線コネクタ 68">
          <a:extLst>
            <a:ext uri="{FF2B5EF4-FFF2-40B4-BE49-F238E27FC236}">
              <a16:creationId xmlns:a16="http://schemas.microsoft.com/office/drawing/2014/main" id="{1BB668D7-CFA1-452E-8FB6-90927861A019}"/>
            </a:ext>
          </a:extLst>
        </xdr:cNvPr>
        <xdr:cNvCxnSpPr/>
      </xdr:nvCxnSpPr>
      <xdr:spPr>
        <a:xfrm>
          <a:off x="4864100" y="635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38705</xdr:rowOff>
    </xdr:from>
    <xdr:to>
      <xdr:col>23</xdr:col>
      <xdr:colOff>133350</xdr:colOff>
      <xdr:row>44</xdr:row>
      <xdr:rowOff>50195</xdr:rowOff>
    </xdr:to>
    <xdr:cxnSp macro="">
      <xdr:nvCxnSpPr>
        <xdr:cNvPr id="70" name="直線コネクタ 69">
          <a:extLst>
            <a:ext uri="{FF2B5EF4-FFF2-40B4-BE49-F238E27FC236}">
              <a16:creationId xmlns:a16="http://schemas.microsoft.com/office/drawing/2014/main" id="{34C03832-EDF2-400B-9148-82F708DD40E6}"/>
            </a:ext>
          </a:extLst>
        </xdr:cNvPr>
        <xdr:cNvCxnSpPr/>
      </xdr:nvCxnSpPr>
      <xdr:spPr>
        <a:xfrm>
          <a:off x="4114800" y="75825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3525</xdr:rowOff>
    </xdr:from>
    <xdr:ext cx="762000" cy="259045"/>
    <xdr:sp macro="" textlink="">
      <xdr:nvSpPr>
        <xdr:cNvPr id="71" name="財政力平均値テキスト">
          <a:extLst>
            <a:ext uri="{FF2B5EF4-FFF2-40B4-BE49-F238E27FC236}">
              <a16:creationId xmlns:a16="http://schemas.microsoft.com/office/drawing/2014/main" id="{8A0EE957-0360-47D3-A751-85A59F88BCDA}"/>
            </a:ext>
          </a:extLst>
        </xdr:cNvPr>
        <xdr:cNvSpPr txBox="1"/>
      </xdr:nvSpPr>
      <xdr:spPr>
        <a:xfrm>
          <a:off x="5041900" y="7204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id="{B825153D-FA50-4B82-A2DC-1F4C6750C7BD}"/>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27215</xdr:rowOff>
    </xdr:from>
    <xdr:to>
      <xdr:col>19</xdr:col>
      <xdr:colOff>133350</xdr:colOff>
      <xdr:row>44</xdr:row>
      <xdr:rowOff>38705</xdr:rowOff>
    </xdr:to>
    <xdr:cxnSp macro="">
      <xdr:nvCxnSpPr>
        <xdr:cNvPr id="73" name="直線コネクタ 72">
          <a:extLst>
            <a:ext uri="{FF2B5EF4-FFF2-40B4-BE49-F238E27FC236}">
              <a16:creationId xmlns:a16="http://schemas.microsoft.com/office/drawing/2014/main" id="{24F5A353-86BE-4B91-BCB6-5071BC9E6E8A}"/>
            </a:ext>
          </a:extLst>
        </xdr:cNvPr>
        <xdr:cNvCxnSpPr/>
      </xdr:nvCxnSpPr>
      <xdr:spPr>
        <a:xfrm>
          <a:off x="3225800" y="75710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158448</xdr:rowOff>
    </xdr:from>
    <xdr:to>
      <xdr:col>19</xdr:col>
      <xdr:colOff>184150</xdr:colOff>
      <xdr:row>43</xdr:row>
      <xdr:rowOff>88598</xdr:rowOff>
    </xdr:to>
    <xdr:sp macro="" textlink="">
      <xdr:nvSpPr>
        <xdr:cNvPr id="74" name="フローチャート: 判断 73">
          <a:extLst>
            <a:ext uri="{FF2B5EF4-FFF2-40B4-BE49-F238E27FC236}">
              <a16:creationId xmlns:a16="http://schemas.microsoft.com/office/drawing/2014/main" id="{0A4FCD39-3915-4667-920C-B7A4093DD70C}"/>
            </a:ext>
          </a:extLst>
        </xdr:cNvPr>
        <xdr:cNvSpPr/>
      </xdr:nvSpPr>
      <xdr:spPr>
        <a:xfrm>
          <a:off x="4064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98775</xdr:rowOff>
    </xdr:from>
    <xdr:ext cx="736600" cy="259045"/>
    <xdr:sp macro="" textlink="">
      <xdr:nvSpPr>
        <xdr:cNvPr id="75" name="テキスト ボックス 74">
          <a:extLst>
            <a:ext uri="{FF2B5EF4-FFF2-40B4-BE49-F238E27FC236}">
              <a16:creationId xmlns:a16="http://schemas.microsoft.com/office/drawing/2014/main" id="{A062E2DE-57FA-401D-8ABA-66E331BDBB1A}"/>
            </a:ext>
          </a:extLst>
        </xdr:cNvPr>
        <xdr:cNvSpPr txBox="1"/>
      </xdr:nvSpPr>
      <xdr:spPr>
        <a:xfrm>
          <a:off x="3733800" y="712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27215</xdr:rowOff>
    </xdr:from>
    <xdr:to>
      <xdr:col>15</xdr:col>
      <xdr:colOff>82550</xdr:colOff>
      <xdr:row>44</xdr:row>
      <xdr:rowOff>27215</xdr:rowOff>
    </xdr:to>
    <xdr:cxnSp macro="">
      <xdr:nvCxnSpPr>
        <xdr:cNvPr id="76" name="直線コネクタ 75">
          <a:extLst>
            <a:ext uri="{FF2B5EF4-FFF2-40B4-BE49-F238E27FC236}">
              <a16:creationId xmlns:a16="http://schemas.microsoft.com/office/drawing/2014/main" id="{46CC6858-A357-427A-BE3B-04707A6536E3}"/>
            </a:ext>
          </a:extLst>
        </xdr:cNvPr>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123976</xdr:rowOff>
    </xdr:from>
    <xdr:to>
      <xdr:col>15</xdr:col>
      <xdr:colOff>133350</xdr:colOff>
      <xdr:row>43</xdr:row>
      <xdr:rowOff>54126</xdr:rowOff>
    </xdr:to>
    <xdr:sp macro="" textlink="">
      <xdr:nvSpPr>
        <xdr:cNvPr id="77" name="フローチャート: 判断 76">
          <a:extLst>
            <a:ext uri="{FF2B5EF4-FFF2-40B4-BE49-F238E27FC236}">
              <a16:creationId xmlns:a16="http://schemas.microsoft.com/office/drawing/2014/main" id="{63CBB817-B4EC-48D9-8810-8A467B4A2BC7}"/>
            </a:ext>
          </a:extLst>
        </xdr:cNvPr>
        <xdr:cNvSpPr/>
      </xdr:nvSpPr>
      <xdr:spPr>
        <a:xfrm>
          <a:off x="3175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64303</xdr:rowOff>
    </xdr:from>
    <xdr:ext cx="762000" cy="259045"/>
    <xdr:sp macro="" textlink="">
      <xdr:nvSpPr>
        <xdr:cNvPr id="78" name="テキスト ボックス 77">
          <a:extLst>
            <a:ext uri="{FF2B5EF4-FFF2-40B4-BE49-F238E27FC236}">
              <a16:creationId xmlns:a16="http://schemas.microsoft.com/office/drawing/2014/main" id="{21745ABA-C25F-46EC-A5FE-F9D5DEEAAACD}"/>
            </a:ext>
          </a:extLst>
        </xdr:cNvPr>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27215</xdr:rowOff>
    </xdr:from>
    <xdr:to>
      <xdr:col>11</xdr:col>
      <xdr:colOff>31750</xdr:colOff>
      <xdr:row>44</xdr:row>
      <xdr:rowOff>27215</xdr:rowOff>
    </xdr:to>
    <xdr:cxnSp macro="">
      <xdr:nvCxnSpPr>
        <xdr:cNvPr id="79" name="直線コネクタ 78">
          <a:extLst>
            <a:ext uri="{FF2B5EF4-FFF2-40B4-BE49-F238E27FC236}">
              <a16:creationId xmlns:a16="http://schemas.microsoft.com/office/drawing/2014/main" id="{F3BD34C7-C285-44C0-B892-67A9E80D12BE}"/>
            </a:ext>
          </a:extLst>
        </xdr:cNvPr>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123976</xdr:rowOff>
    </xdr:from>
    <xdr:to>
      <xdr:col>11</xdr:col>
      <xdr:colOff>82550</xdr:colOff>
      <xdr:row>43</xdr:row>
      <xdr:rowOff>54126</xdr:rowOff>
    </xdr:to>
    <xdr:sp macro="" textlink="">
      <xdr:nvSpPr>
        <xdr:cNvPr id="80" name="フローチャート: 判断 79">
          <a:extLst>
            <a:ext uri="{FF2B5EF4-FFF2-40B4-BE49-F238E27FC236}">
              <a16:creationId xmlns:a16="http://schemas.microsoft.com/office/drawing/2014/main" id="{E70110E9-2E93-46BA-ABEC-E2BB82806E60}"/>
            </a:ext>
          </a:extLst>
        </xdr:cNvPr>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64303</xdr:rowOff>
    </xdr:from>
    <xdr:ext cx="762000" cy="259045"/>
    <xdr:sp macro="" textlink="">
      <xdr:nvSpPr>
        <xdr:cNvPr id="81" name="テキスト ボックス 80">
          <a:extLst>
            <a:ext uri="{FF2B5EF4-FFF2-40B4-BE49-F238E27FC236}">
              <a16:creationId xmlns:a16="http://schemas.microsoft.com/office/drawing/2014/main" id="{212DF573-0BB1-49DD-AF78-7675EC7A4422}"/>
            </a:ext>
          </a:extLst>
        </xdr:cNvPr>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2" name="フローチャート: 判断 81">
          <a:extLst>
            <a:ext uri="{FF2B5EF4-FFF2-40B4-BE49-F238E27FC236}">
              <a16:creationId xmlns:a16="http://schemas.microsoft.com/office/drawing/2014/main" id="{C5578DB9-E045-44F3-87CE-50E63424256F}"/>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3" name="テキスト ボックス 82">
          <a:extLst>
            <a:ext uri="{FF2B5EF4-FFF2-40B4-BE49-F238E27FC236}">
              <a16:creationId xmlns:a16="http://schemas.microsoft.com/office/drawing/2014/main" id="{CD98FCE5-920D-4ACB-BC60-4C5DD8A9C0E4}"/>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AD6AF8D9-13DC-4918-8C14-498A5F60A3B1}"/>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D8453545-8BA4-4F9F-A33D-6A3500A350F2}"/>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4092DBC6-9305-4DC5-982A-76CD767678E4}"/>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E179F303-78BF-40A9-ADBC-B1C6D8389C06}"/>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3DEFC7F7-8F3D-469F-ADB0-04045CE11228}"/>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170845</xdr:rowOff>
    </xdr:from>
    <xdr:to>
      <xdr:col>23</xdr:col>
      <xdr:colOff>184150</xdr:colOff>
      <xdr:row>44</xdr:row>
      <xdr:rowOff>100995</xdr:rowOff>
    </xdr:to>
    <xdr:sp macro="" textlink="">
      <xdr:nvSpPr>
        <xdr:cNvPr id="89" name="楕円 88">
          <a:extLst>
            <a:ext uri="{FF2B5EF4-FFF2-40B4-BE49-F238E27FC236}">
              <a16:creationId xmlns:a16="http://schemas.microsoft.com/office/drawing/2014/main" id="{A3D47C29-F5D1-40C9-8856-D353AC1D9931}"/>
            </a:ext>
          </a:extLst>
        </xdr:cNvPr>
        <xdr:cNvSpPr/>
      </xdr:nvSpPr>
      <xdr:spPr>
        <a:xfrm>
          <a:off x="49022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66722</xdr:rowOff>
    </xdr:from>
    <xdr:ext cx="762000" cy="259045"/>
    <xdr:sp macro="" textlink="">
      <xdr:nvSpPr>
        <xdr:cNvPr id="90" name="財政力該当値テキスト">
          <a:extLst>
            <a:ext uri="{FF2B5EF4-FFF2-40B4-BE49-F238E27FC236}">
              <a16:creationId xmlns:a16="http://schemas.microsoft.com/office/drawing/2014/main" id="{F3DDCB15-79A1-4DE0-BDB3-02DE5CDA7612}"/>
            </a:ext>
          </a:extLst>
        </xdr:cNvPr>
        <xdr:cNvSpPr txBox="1"/>
      </xdr:nvSpPr>
      <xdr:spPr>
        <a:xfrm>
          <a:off x="5041900" y="743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159355</xdr:rowOff>
    </xdr:from>
    <xdr:to>
      <xdr:col>19</xdr:col>
      <xdr:colOff>184150</xdr:colOff>
      <xdr:row>44</xdr:row>
      <xdr:rowOff>89505</xdr:rowOff>
    </xdr:to>
    <xdr:sp macro="" textlink="">
      <xdr:nvSpPr>
        <xdr:cNvPr id="91" name="楕円 90">
          <a:extLst>
            <a:ext uri="{FF2B5EF4-FFF2-40B4-BE49-F238E27FC236}">
              <a16:creationId xmlns:a16="http://schemas.microsoft.com/office/drawing/2014/main" id="{911C5C2E-F260-4BBC-906E-0A6695EB4283}"/>
            </a:ext>
          </a:extLst>
        </xdr:cNvPr>
        <xdr:cNvSpPr/>
      </xdr:nvSpPr>
      <xdr:spPr>
        <a:xfrm>
          <a:off x="4064000" y="753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74282</xdr:rowOff>
    </xdr:from>
    <xdr:ext cx="736600" cy="259045"/>
    <xdr:sp macro="" textlink="">
      <xdr:nvSpPr>
        <xdr:cNvPr id="92" name="テキスト ボックス 91">
          <a:extLst>
            <a:ext uri="{FF2B5EF4-FFF2-40B4-BE49-F238E27FC236}">
              <a16:creationId xmlns:a16="http://schemas.microsoft.com/office/drawing/2014/main" id="{F6EBD766-A4E8-465E-B2C1-AB5E0C83A329}"/>
            </a:ext>
          </a:extLst>
        </xdr:cNvPr>
        <xdr:cNvSpPr txBox="1"/>
      </xdr:nvSpPr>
      <xdr:spPr>
        <a:xfrm>
          <a:off x="3733800" y="7618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147865</xdr:rowOff>
    </xdr:from>
    <xdr:to>
      <xdr:col>15</xdr:col>
      <xdr:colOff>133350</xdr:colOff>
      <xdr:row>44</xdr:row>
      <xdr:rowOff>78015</xdr:rowOff>
    </xdr:to>
    <xdr:sp macro="" textlink="">
      <xdr:nvSpPr>
        <xdr:cNvPr id="93" name="楕円 92">
          <a:extLst>
            <a:ext uri="{FF2B5EF4-FFF2-40B4-BE49-F238E27FC236}">
              <a16:creationId xmlns:a16="http://schemas.microsoft.com/office/drawing/2014/main" id="{2F5070E9-EFF6-4AF7-9355-A32D75AF5ECD}"/>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62792</xdr:rowOff>
    </xdr:from>
    <xdr:ext cx="762000" cy="259045"/>
    <xdr:sp macro="" textlink="">
      <xdr:nvSpPr>
        <xdr:cNvPr id="94" name="テキスト ボックス 93">
          <a:extLst>
            <a:ext uri="{FF2B5EF4-FFF2-40B4-BE49-F238E27FC236}">
              <a16:creationId xmlns:a16="http://schemas.microsoft.com/office/drawing/2014/main" id="{45E63C0B-103D-4087-8327-E49FE6E38ACA}"/>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147865</xdr:rowOff>
    </xdr:from>
    <xdr:to>
      <xdr:col>11</xdr:col>
      <xdr:colOff>82550</xdr:colOff>
      <xdr:row>44</xdr:row>
      <xdr:rowOff>78015</xdr:rowOff>
    </xdr:to>
    <xdr:sp macro="" textlink="">
      <xdr:nvSpPr>
        <xdr:cNvPr id="95" name="楕円 94">
          <a:extLst>
            <a:ext uri="{FF2B5EF4-FFF2-40B4-BE49-F238E27FC236}">
              <a16:creationId xmlns:a16="http://schemas.microsoft.com/office/drawing/2014/main" id="{0D24F72F-523D-43A2-9496-2C257D900E85}"/>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62792</xdr:rowOff>
    </xdr:from>
    <xdr:ext cx="762000" cy="259045"/>
    <xdr:sp macro="" textlink="">
      <xdr:nvSpPr>
        <xdr:cNvPr id="96" name="テキスト ボックス 95">
          <a:extLst>
            <a:ext uri="{FF2B5EF4-FFF2-40B4-BE49-F238E27FC236}">
              <a16:creationId xmlns:a16="http://schemas.microsoft.com/office/drawing/2014/main" id="{97839239-39F0-429A-A557-DE84D2825FB8}"/>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a:extLst>
            <a:ext uri="{FF2B5EF4-FFF2-40B4-BE49-F238E27FC236}">
              <a16:creationId xmlns:a16="http://schemas.microsoft.com/office/drawing/2014/main" id="{29C259D1-4A39-4544-916F-10B5BA3ACA62}"/>
            </a:ext>
          </a:extLst>
        </xdr:cNvPr>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62792</xdr:rowOff>
    </xdr:from>
    <xdr:ext cx="762000" cy="259045"/>
    <xdr:sp macro="" textlink="">
      <xdr:nvSpPr>
        <xdr:cNvPr id="98" name="テキスト ボックス 97">
          <a:extLst>
            <a:ext uri="{FF2B5EF4-FFF2-40B4-BE49-F238E27FC236}">
              <a16:creationId xmlns:a16="http://schemas.microsoft.com/office/drawing/2014/main" id="{74BBEC8B-4086-42ED-B0D9-EA0101E10231}"/>
            </a:ext>
          </a:extLst>
        </xdr:cNvPr>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B0C45BB8-672E-4CD2-89E9-54E895AFD0E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2E0E036B-F164-443C-A066-5960386AE3EB}"/>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D419D4F5-5725-4CAA-8AFB-2D3F7D23635B}"/>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50396DB6-9062-49B3-9933-626BC5ACC6C8}"/>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FAC38B56-3C70-47F1-B9CC-E3ACA3BCBC87}"/>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670C458C-3D7E-4E93-9598-E4C41E0121C5}"/>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6F375875-4F58-41C3-8B38-57F2AD2C182A}"/>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E6D20CF7-4E00-4C2A-8DCE-FB9122403C2E}"/>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D49C2435-2D43-4D64-B754-B9DA3E56C604}"/>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AE49A540-04D3-4B94-B717-80B51D714452}"/>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F0DA7C1-13F2-4CDC-8F4F-851ADD884365}"/>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5005B9C7-DC53-4DFA-8722-F4789F81B8B5}"/>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61F4FF95-4213-48D8-A409-AA2EA7379E45}"/>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経常収支比率は、前年度と比較して、</a:t>
          </a:r>
          <a:r>
            <a:rPr kumimoji="1" lang="en-US" altLang="ja-JP" sz="1100">
              <a:solidFill>
                <a:schemeClr val="dk1"/>
              </a:solidFill>
              <a:effectLst/>
              <a:latin typeface="+mn-lt"/>
              <a:ea typeface="+mn-ea"/>
              <a:cs typeface="+mn-cs"/>
            </a:rPr>
            <a:t>7.7</a:t>
          </a:r>
          <a:r>
            <a:rPr kumimoji="1" lang="ja-JP" altLang="ja-JP" sz="1100">
              <a:solidFill>
                <a:schemeClr val="dk1"/>
              </a:solidFill>
              <a:effectLst/>
              <a:latin typeface="+mn-lt"/>
              <a:ea typeface="+mn-ea"/>
              <a:cs typeface="+mn-cs"/>
            </a:rPr>
            <a:t>ポイント悪化している。</a:t>
          </a:r>
          <a:endParaRPr lang="ja-JP" altLang="ja-JP" sz="1400">
            <a:effectLst/>
          </a:endParaRPr>
        </a:p>
        <a:p>
          <a:r>
            <a:rPr kumimoji="1" lang="ja-JP" altLang="ja-JP" sz="1100">
              <a:solidFill>
                <a:schemeClr val="dk1"/>
              </a:solidFill>
              <a:effectLst/>
              <a:latin typeface="+mn-lt"/>
              <a:ea typeface="+mn-ea"/>
              <a:cs typeface="+mn-cs"/>
            </a:rPr>
            <a:t>　主な要因としては、過疎債の償還等に伴う公債費や扶助費の増加があげられる。</a:t>
          </a:r>
          <a:endParaRPr lang="ja-JP" altLang="ja-JP" sz="1400">
            <a:effectLst/>
          </a:endParaRPr>
        </a:p>
        <a:p>
          <a:r>
            <a:rPr kumimoji="1" lang="ja-JP" altLang="ja-JP" sz="1100">
              <a:solidFill>
                <a:schemeClr val="dk1"/>
              </a:solidFill>
              <a:effectLst/>
              <a:latin typeface="+mn-lt"/>
              <a:ea typeface="+mn-ea"/>
              <a:cs typeface="+mn-cs"/>
            </a:rPr>
            <a:t>　本村においては、本比率に普通交付税が占める割合は多く、その増減に大きく左右されるものといえる。</a:t>
          </a:r>
          <a:endParaRPr lang="ja-JP" altLang="ja-JP" sz="1400">
            <a:effectLst/>
          </a:endParaRPr>
        </a:p>
        <a:p>
          <a:r>
            <a:rPr kumimoji="1" lang="ja-JP" altLang="ja-JP" sz="1100">
              <a:solidFill>
                <a:schemeClr val="dk1"/>
              </a:solidFill>
              <a:effectLst/>
              <a:latin typeface="+mn-lt"/>
              <a:ea typeface="+mn-ea"/>
              <a:cs typeface="+mn-cs"/>
            </a:rPr>
            <a:t>　今後は新庁舎建設に伴う新発債の借入により、公債費の増加が見込まれる。ただし、新庁舎移転に伴い、出先機関等が全て新庁舎に統合されることによる事務の効率化や民間委託の活用により、経常的経費の抑制に努めることと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131C54DC-0750-4F58-BCAF-6039294AE3E1}"/>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C5128B27-9C31-421C-9773-19755F813283}"/>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2C62144F-34D4-4FCE-B279-4563F58583EC}"/>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5" name="直線コネクタ 114">
          <a:extLst>
            <a:ext uri="{FF2B5EF4-FFF2-40B4-BE49-F238E27FC236}">
              <a16:creationId xmlns:a16="http://schemas.microsoft.com/office/drawing/2014/main" id="{6037ED78-A19A-4828-BFC8-11CE9427568D}"/>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6" name="テキスト ボックス 115">
          <a:extLst>
            <a:ext uri="{FF2B5EF4-FFF2-40B4-BE49-F238E27FC236}">
              <a16:creationId xmlns:a16="http://schemas.microsoft.com/office/drawing/2014/main" id="{8509FAB1-118C-4158-B722-30520FD46A84}"/>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7" name="直線コネクタ 116">
          <a:extLst>
            <a:ext uri="{FF2B5EF4-FFF2-40B4-BE49-F238E27FC236}">
              <a16:creationId xmlns:a16="http://schemas.microsoft.com/office/drawing/2014/main" id="{D3395926-EF69-4056-B463-7B53049AE68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8" name="テキスト ボックス 117">
          <a:extLst>
            <a:ext uri="{FF2B5EF4-FFF2-40B4-BE49-F238E27FC236}">
              <a16:creationId xmlns:a16="http://schemas.microsoft.com/office/drawing/2014/main" id="{1B77FEE2-BE71-42CD-98DD-0B95899524C6}"/>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9" name="直線コネクタ 118">
          <a:extLst>
            <a:ext uri="{FF2B5EF4-FFF2-40B4-BE49-F238E27FC236}">
              <a16:creationId xmlns:a16="http://schemas.microsoft.com/office/drawing/2014/main" id="{82EAD7F8-4E81-4A3A-A708-F7D8191A9898}"/>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0" name="テキスト ボックス 119">
          <a:extLst>
            <a:ext uri="{FF2B5EF4-FFF2-40B4-BE49-F238E27FC236}">
              <a16:creationId xmlns:a16="http://schemas.microsoft.com/office/drawing/2014/main" id="{3B28BDDD-B7F1-48E8-9F26-61DB3EF87098}"/>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1" name="直線コネクタ 120">
          <a:extLst>
            <a:ext uri="{FF2B5EF4-FFF2-40B4-BE49-F238E27FC236}">
              <a16:creationId xmlns:a16="http://schemas.microsoft.com/office/drawing/2014/main" id="{F38FE558-B9D5-451D-825C-2E71D1F49829}"/>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2" name="テキスト ボックス 121">
          <a:extLst>
            <a:ext uri="{FF2B5EF4-FFF2-40B4-BE49-F238E27FC236}">
              <a16:creationId xmlns:a16="http://schemas.microsoft.com/office/drawing/2014/main" id="{8C104CF3-42C0-48E6-9B91-B38CEEE56C7B}"/>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72B7518C-9C41-409B-9082-9F246620FFA7}"/>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4FF12B7F-B835-4C8E-859D-BCEFE9F8235B}"/>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43780A07-8A01-41FB-9FAD-A3A0AD4B3C0B}"/>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42418</xdr:rowOff>
    </xdr:from>
    <xdr:to>
      <xdr:col>23</xdr:col>
      <xdr:colOff>133350</xdr:colOff>
      <xdr:row>66</xdr:row>
      <xdr:rowOff>97028</xdr:rowOff>
    </xdr:to>
    <xdr:cxnSp macro="">
      <xdr:nvCxnSpPr>
        <xdr:cNvPr id="126" name="直線コネクタ 125">
          <a:extLst>
            <a:ext uri="{FF2B5EF4-FFF2-40B4-BE49-F238E27FC236}">
              <a16:creationId xmlns:a16="http://schemas.microsoft.com/office/drawing/2014/main" id="{93572146-ADF2-40B8-A2FD-22FC5124DCB0}"/>
            </a:ext>
          </a:extLst>
        </xdr:cNvPr>
        <xdr:cNvCxnSpPr/>
      </xdr:nvCxnSpPr>
      <xdr:spPr>
        <a:xfrm flipV="1">
          <a:off x="4953000" y="10157968"/>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69105</xdr:rowOff>
    </xdr:from>
    <xdr:ext cx="762000" cy="259045"/>
    <xdr:sp macro="" textlink="">
      <xdr:nvSpPr>
        <xdr:cNvPr id="127" name="財政構造の弾力性最小値テキスト">
          <a:extLst>
            <a:ext uri="{FF2B5EF4-FFF2-40B4-BE49-F238E27FC236}">
              <a16:creationId xmlns:a16="http://schemas.microsoft.com/office/drawing/2014/main" id="{ED30017E-A988-4626-81B5-C687D1EB9C08}"/>
            </a:ext>
          </a:extLst>
        </xdr:cNvPr>
        <xdr:cNvSpPr txBox="1"/>
      </xdr:nvSpPr>
      <xdr:spPr>
        <a:xfrm>
          <a:off x="5041900" y="1138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97028</xdr:rowOff>
    </xdr:from>
    <xdr:to>
      <xdr:col>24</xdr:col>
      <xdr:colOff>12700</xdr:colOff>
      <xdr:row>66</xdr:row>
      <xdr:rowOff>97028</xdr:rowOff>
    </xdr:to>
    <xdr:cxnSp macro="">
      <xdr:nvCxnSpPr>
        <xdr:cNvPr id="128" name="直線コネクタ 127">
          <a:extLst>
            <a:ext uri="{FF2B5EF4-FFF2-40B4-BE49-F238E27FC236}">
              <a16:creationId xmlns:a16="http://schemas.microsoft.com/office/drawing/2014/main" id="{BC911D82-F22E-4085-ABA8-878E9D2EF662}"/>
            </a:ext>
          </a:extLst>
        </xdr:cNvPr>
        <xdr:cNvCxnSpPr/>
      </xdr:nvCxnSpPr>
      <xdr:spPr>
        <a:xfrm>
          <a:off x="4864100" y="1141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128795</xdr:rowOff>
    </xdr:from>
    <xdr:ext cx="762000" cy="259045"/>
    <xdr:sp macro="" textlink="">
      <xdr:nvSpPr>
        <xdr:cNvPr id="129" name="財政構造の弾力性最大値テキスト">
          <a:extLst>
            <a:ext uri="{FF2B5EF4-FFF2-40B4-BE49-F238E27FC236}">
              <a16:creationId xmlns:a16="http://schemas.microsoft.com/office/drawing/2014/main" id="{CEFAE5E0-5128-46F0-8406-9E35FBBFCB9C}"/>
            </a:ext>
          </a:extLst>
        </xdr:cNvPr>
        <xdr:cNvSpPr txBox="1"/>
      </xdr:nvSpPr>
      <xdr:spPr>
        <a:xfrm>
          <a:off x="5041900" y="990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42418</xdr:rowOff>
    </xdr:from>
    <xdr:to>
      <xdr:col>24</xdr:col>
      <xdr:colOff>12700</xdr:colOff>
      <xdr:row>59</xdr:row>
      <xdr:rowOff>42418</xdr:rowOff>
    </xdr:to>
    <xdr:cxnSp macro="">
      <xdr:nvCxnSpPr>
        <xdr:cNvPr id="130" name="直線コネクタ 129">
          <a:extLst>
            <a:ext uri="{FF2B5EF4-FFF2-40B4-BE49-F238E27FC236}">
              <a16:creationId xmlns:a16="http://schemas.microsoft.com/office/drawing/2014/main" id="{F3CF9253-6F5F-43E0-B727-8FE62F9D7B0D}"/>
            </a:ext>
          </a:extLst>
        </xdr:cNvPr>
        <xdr:cNvCxnSpPr/>
      </xdr:nvCxnSpPr>
      <xdr:spPr>
        <a:xfrm>
          <a:off x="4864100" y="1015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22606</xdr:rowOff>
    </xdr:from>
    <xdr:to>
      <xdr:col>23</xdr:col>
      <xdr:colOff>133350</xdr:colOff>
      <xdr:row>65</xdr:row>
      <xdr:rowOff>51308</xdr:rowOff>
    </xdr:to>
    <xdr:cxnSp macro="">
      <xdr:nvCxnSpPr>
        <xdr:cNvPr id="131" name="直線コネクタ 130">
          <a:extLst>
            <a:ext uri="{FF2B5EF4-FFF2-40B4-BE49-F238E27FC236}">
              <a16:creationId xmlns:a16="http://schemas.microsoft.com/office/drawing/2014/main" id="{11F6AD50-A18C-41BA-B3B6-8770A71B0826}"/>
            </a:ext>
          </a:extLst>
        </xdr:cNvPr>
        <xdr:cNvCxnSpPr/>
      </xdr:nvCxnSpPr>
      <xdr:spPr>
        <a:xfrm>
          <a:off x="4114800" y="10823956"/>
          <a:ext cx="838200" cy="37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51071</xdr:rowOff>
    </xdr:from>
    <xdr:ext cx="762000" cy="259045"/>
    <xdr:sp macro="" textlink="">
      <xdr:nvSpPr>
        <xdr:cNvPr id="132" name="財政構造の弾力性平均値テキスト">
          <a:extLst>
            <a:ext uri="{FF2B5EF4-FFF2-40B4-BE49-F238E27FC236}">
              <a16:creationId xmlns:a16="http://schemas.microsoft.com/office/drawing/2014/main" id="{D8594222-6399-452D-AF63-5E734689BC72}"/>
            </a:ext>
          </a:extLst>
        </xdr:cNvPr>
        <xdr:cNvSpPr txBox="1"/>
      </xdr:nvSpPr>
      <xdr:spPr>
        <a:xfrm>
          <a:off x="5041900" y="10680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33" name="フローチャート: 判断 132">
          <a:extLst>
            <a:ext uri="{FF2B5EF4-FFF2-40B4-BE49-F238E27FC236}">
              <a16:creationId xmlns:a16="http://schemas.microsoft.com/office/drawing/2014/main" id="{3C3A466B-2C53-4821-8C7E-B509DD1718FC}"/>
            </a:ext>
          </a:extLst>
        </xdr:cNvPr>
        <xdr:cNvSpPr/>
      </xdr:nvSpPr>
      <xdr:spPr>
        <a:xfrm>
          <a:off x="49022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22606</xdr:rowOff>
    </xdr:from>
    <xdr:to>
      <xdr:col>19</xdr:col>
      <xdr:colOff>133350</xdr:colOff>
      <xdr:row>64</xdr:row>
      <xdr:rowOff>160020</xdr:rowOff>
    </xdr:to>
    <xdr:cxnSp macro="">
      <xdr:nvCxnSpPr>
        <xdr:cNvPr id="134" name="直線コネクタ 133">
          <a:extLst>
            <a:ext uri="{FF2B5EF4-FFF2-40B4-BE49-F238E27FC236}">
              <a16:creationId xmlns:a16="http://schemas.microsoft.com/office/drawing/2014/main" id="{2428DEAA-679F-4AC5-AEA1-E3804095B3DD}"/>
            </a:ext>
          </a:extLst>
        </xdr:cNvPr>
        <xdr:cNvCxnSpPr/>
      </xdr:nvCxnSpPr>
      <xdr:spPr>
        <a:xfrm flipV="1">
          <a:off x="3225800" y="10823956"/>
          <a:ext cx="889000" cy="30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46736</xdr:rowOff>
    </xdr:from>
    <xdr:to>
      <xdr:col>19</xdr:col>
      <xdr:colOff>184150</xdr:colOff>
      <xdr:row>62</xdr:row>
      <xdr:rowOff>148336</xdr:rowOff>
    </xdr:to>
    <xdr:sp macro="" textlink="">
      <xdr:nvSpPr>
        <xdr:cNvPr id="135" name="フローチャート: 判断 134">
          <a:extLst>
            <a:ext uri="{FF2B5EF4-FFF2-40B4-BE49-F238E27FC236}">
              <a16:creationId xmlns:a16="http://schemas.microsoft.com/office/drawing/2014/main" id="{FE15E988-867F-47B7-B63E-592C76E7D3B6}"/>
            </a:ext>
          </a:extLst>
        </xdr:cNvPr>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158513</xdr:rowOff>
    </xdr:from>
    <xdr:ext cx="736600" cy="259045"/>
    <xdr:sp macro="" textlink="">
      <xdr:nvSpPr>
        <xdr:cNvPr id="136" name="テキスト ボックス 135">
          <a:extLst>
            <a:ext uri="{FF2B5EF4-FFF2-40B4-BE49-F238E27FC236}">
              <a16:creationId xmlns:a16="http://schemas.microsoft.com/office/drawing/2014/main" id="{BA0A233A-314E-4F3A-9743-E2F4284502DC}"/>
            </a:ext>
          </a:extLst>
        </xdr:cNvPr>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160020</xdr:rowOff>
    </xdr:from>
    <xdr:to>
      <xdr:col>15</xdr:col>
      <xdr:colOff>82550</xdr:colOff>
      <xdr:row>66</xdr:row>
      <xdr:rowOff>82550</xdr:rowOff>
    </xdr:to>
    <xdr:cxnSp macro="">
      <xdr:nvCxnSpPr>
        <xdr:cNvPr id="137" name="直線コネクタ 136">
          <a:extLst>
            <a:ext uri="{FF2B5EF4-FFF2-40B4-BE49-F238E27FC236}">
              <a16:creationId xmlns:a16="http://schemas.microsoft.com/office/drawing/2014/main" id="{902D8847-9863-4ADC-AA95-4D22A7B09DF2}"/>
            </a:ext>
          </a:extLst>
        </xdr:cNvPr>
        <xdr:cNvCxnSpPr/>
      </xdr:nvCxnSpPr>
      <xdr:spPr>
        <a:xfrm flipV="1">
          <a:off x="2336800" y="1113282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22352</xdr:rowOff>
    </xdr:from>
    <xdr:to>
      <xdr:col>15</xdr:col>
      <xdr:colOff>133350</xdr:colOff>
      <xdr:row>64</xdr:row>
      <xdr:rowOff>123952</xdr:rowOff>
    </xdr:to>
    <xdr:sp macro="" textlink="">
      <xdr:nvSpPr>
        <xdr:cNvPr id="138" name="フローチャート: 判断 137">
          <a:extLst>
            <a:ext uri="{FF2B5EF4-FFF2-40B4-BE49-F238E27FC236}">
              <a16:creationId xmlns:a16="http://schemas.microsoft.com/office/drawing/2014/main" id="{CD3F9158-ABC7-4AAD-A672-E3D129699952}"/>
            </a:ext>
          </a:extLst>
        </xdr:cNvPr>
        <xdr:cNvSpPr/>
      </xdr:nvSpPr>
      <xdr:spPr>
        <a:xfrm>
          <a:off x="3175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134129</xdr:rowOff>
    </xdr:from>
    <xdr:ext cx="762000" cy="259045"/>
    <xdr:sp macro="" textlink="">
      <xdr:nvSpPr>
        <xdr:cNvPr id="139" name="テキスト ボックス 138">
          <a:extLst>
            <a:ext uri="{FF2B5EF4-FFF2-40B4-BE49-F238E27FC236}">
              <a16:creationId xmlns:a16="http://schemas.microsoft.com/office/drawing/2014/main" id="{B95310AB-5925-4A82-97FB-75E6CBA7FC13}"/>
            </a:ext>
          </a:extLst>
        </xdr:cNvPr>
        <xdr:cNvSpPr txBox="1"/>
      </xdr:nvSpPr>
      <xdr:spPr>
        <a:xfrm>
          <a:off x="2844800" y="10764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48768</xdr:rowOff>
    </xdr:from>
    <xdr:to>
      <xdr:col>11</xdr:col>
      <xdr:colOff>31750</xdr:colOff>
      <xdr:row>66</xdr:row>
      <xdr:rowOff>82550</xdr:rowOff>
    </xdr:to>
    <xdr:cxnSp macro="">
      <xdr:nvCxnSpPr>
        <xdr:cNvPr id="140" name="直線コネクタ 139">
          <a:extLst>
            <a:ext uri="{FF2B5EF4-FFF2-40B4-BE49-F238E27FC236}">
              <a16:creationId xmlns:a16="http://schemas.microsoft.com/office/drawing/2014/main" id="{7B61CA55-9C32-4791-B009-D6DF487AB2F3}"/>
            </a:ext>
          </a:extLst>
        </xdr:cNvPr>
        <xdr:cNvCxnSpPr/>
      </xdr:nvCxnSpPr>
      <xdr:spPr>
        <a:xfrm>
          <a:off x="1447800" y="1136446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70612</xdr:rowOff>
    </xdr:from>
    <xdr:to>
      <xdr:col>11</xdr:col>
      <xdr:colOff>82550</xdr:colOff>
      <xdr:row>65</xdr:row>
      <xdr:rowOff>762</xdr:rowOff>
    </xdr:to>
    <xdr:sp macro="" textlink="">
      <xdr:nvSpPr>
        <xdr:cNvPr id="141" name="フローチャート: 判断 140">
          <a:extLst>
            <a:ext uri="{FF2B5EF4-FFF2-40B4-BE49-F238E27FC236}">
              <a16:creationId xmlns:a16="http://schemas.microsoft.com/office/drawing/2014/main" id="{3B1D5EE6-1BF2-499C-8094-93CE0C16875F}"/>
            </a:ext>
          </a:extLst>
        </xdr:cNvPr>
        <xdr:cNvSpPr/>
      </xdr:nvSpPr>
      <xdr:spPr>
        <a:xfrm>
          <a:off x="2286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10939</xdr:rowOff>
    </xdr:from>
    <xdr:ext cx="762000" cy="259045"/>
    <xdr:sp macro="" textlink="">
      <xdr:nvSpPr>
        <xdr:cNvPr id="142" name="テキスト ボックス 141">
          <a:extLst>
            <a:ext uri="{FF2B5EF4-FFF2-40B4-BE49-F238E27FC236}">
              <a16:creationId xmlns:a16="http://schemas.microsoft.com/office/drawing/2014/main" id="{D4FC0447-E3FF-4649-A743-1893B263AFBC}"/>
            </a:ext>
          </a:extLst>
        </xdr:cNvPr>
        <xdr:cNvSpPr txBox="1"/>
      </xdr:nvSpPr>
      <xdr:spPr>
        <a:xfrm>
          <a:off x="1955800" y="1081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43" name="フローチャート: 判断 142">
          <a:extLst>
            <a:ext uri="{FF2B5EF4-FFF2-40B4-BE49-F238E27FC236}">
              <a16:creationId xmlns:a16="http://schemas.microsoft.com/office/drawing/2014/main" id="{3C4DB637-5B56-4147-B583-8B52FDADC354}"/>
            </a:ext>
          </a:extLst>
        </xdr:cNvPr>
        <xdr:cNvSpPr/>
      </xdr:nvSpPr>
      <xdr:spPr>
        <a:xfrm>
          <a:off x="1397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163085</xdr:rowOff>
    </xdr:from>
    <xdr:ext cx="762000" cy="259045"/>
    <xdr:sp macro="" textlink="">
      <xdr:nvSpPr>
        <xdr:cNvPr id="144" name="テキスト ボックス 143">
          <a:extLst>
            <a:ext uri="{FF2B5EF4-FFF2-40B4-BE49-F238E27FC236}">
              <a16:creationId xmlns:a16="http://schemas.microsoft.com/office/drawing/2014/main" id="{D7E0F28D-0812-4DD9-950A-2381FAE14CB9}"/>
            </a:ext>
          </a:extLst>
        </xdr:cNvPr>
        <xdr:cNvSpPr txBox="1"/>
      </xdr:nvSpPr>
      <xdr:spPr>
        <a:xfrm>
          <a:off x="1066800" y="1079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34BF7827-0BB3-4406-A35B-8D3D006812B6}"/>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598EBC37-B5B1-4FCB-83F7-751B318883C9}"/>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BE74E7B7-6CCD-4AAC-949E-08D550EB087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C7FF7D0F-4B8C-4FD4-B348-E9CFD7C69666}"/>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C08084CD-73BF-4582-A72A-B45011864C89}"/>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508</xdr:rowOff>
    </xdr:from>
    <xdr:to>
      <xdr:col>23</xdr:col>
      <xdr:colOff>184150</xdr:colOff>
      <xdr:row>65</xdr:row>
      <xdr:rowOff>102108</xdr:rowOff>
    </xdr:to>
    <xdr:sp macro="" textlink="">
      <xdr:nvSpPr>
        <xdr:cNvPr id="150" name="楕円 149">
          <a:extLst>
            <a:ext uri="{FF2B5EF4-FFF2-40B4-BE49-F238E27FC236}">
              <a16:creationId xmlns:a16="http://schemas.microsoft.com/office/drawing/2014/main" id="{5A5D5AE1-4C60-4F5E-8C61-4926549E7685}"/>
            </a:ext>
          </a:extLst>
        </xdr:cNvPr>
        <xdr:cNvSpPr/>
      </xdr:nvSpPr>
      <xdr:spPr>
        <a:xfrm>
          <a:off x="4902200" y="1114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144035</xdr:rowOff>
    </xdr:from>
    <xdr:ext cx="762000" cy="259045"/>
    <xdr:sp macro="" textlink="">
      <xdr:nvSpPr>
        <xdr:cNvPr id="151" name="財政構造の弾力性該当値テキスト">
          <a:extLst>
            <a:ext uri="{FF2B5EF4-FFF2-40B4-BE49-F238E27FC236}">
              <a16:creationId xmlns:a16="http://schemas.microsoft.com/office/drawing/2014/main" id="{6D4361F1-9BEF-4C8B-96C1-1EC71647AFB9}"/>
            </a:ext>
          </a:extLst>
        </xdr:cNvPr>
        <xdr:cNvSpPr txBox="1"/>
      </xdr:nvSpPr>
      <xdr:spPr>
        <a:xfrm>
          <a:off x="5041900" y="11116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143256</xdr:rowOff>
    </xdr:from>
    <xdr:to>
      <xdr:col>19</xdr:col>
      <xdr:colOff>184150</xdr:colOff>
      <xdr:row>63</xdr:row>
      <xdr:rowOff>73406</xdr:rowOff>
    </xdr:to>
    <xdr:sp macro="" textlink="">
      <xdr:nvSpPr>
        <xdr:cNvPr id="152" name="楕円 151">
          <a:extLst>
            <a:ext uri="{FF2B5EF4-FFF2-40B4-BE49-F238E27FC236}">
              <a16:creationId xmlns:a16="http://schemas.microsoft.com/office/drawing/2014/main" id="{8D5D54C2-FA00-4995-910B-D74DBB80A0DA}"/>
            </a:ext>
          </a:extLst>
        </xdr:cNvPr>
        <xdr:cNvSpPr/>
      </xdr:nvSpPr>
      <xdr:spPr>
        <a:xfrm>
          <a:off x="4064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58183</xdr:rowOff>
    </xdr:from>
    <xdr:ext cx="736600" cy="259045"/>
    <xdr:sp macro="" textlink="">
      <xdr:nvSpPr>
        <xdr:cNvPr id="153" name="テキスト ボックス 152">
          <a:extLst>
            <a:ext uri="{FF2B5EF4-FFF2-40B4-BE49-F238E27FC236}">
              <a16:creationId xmlns:a16="http://schemas.microsoft.com/office/drawing/2014/main" id="{4E1B7D47-6164-4C6E-AA8E-22A3DEDA0276}"/>
            </a:ext>
          </a:extLst>
        </xdr:cNvPr>
        <xdr:cNvSpPr txBox="1"/>
      </xdr:nvSpPr>
      <xdr:spPr>
        <a:xfrm>
          <a:off x="3733800" y="1085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109220</xdr:rowOff>
    </xdr:from>
    <xdr:to>
      <xdr:col>15</xdr:col>
      <xdr:colOff>133350</xdr:colOff>
      <xdr:row>65</xdr:row>
      <xdr:rowOff>39370</xdr:rowOff>
    </xdr:to>
    <xdr:sp macro="" textlink="">
      <xdr:nvSpPr>
        <xdr:cNvPr id="154" name="楕円 153">
          <a:extLst>
            <a:ext uri="{FF2B5EF4-FFF2-40B4-BE49-F238E27FC236}">
              <a16:creationId xmlns:a16="http://schemas.microsoft.com/office/drawing/2014/main" id="{F00135C9-67DE-4BFE-8CE1-A09392457A00}"/>
            </a:ext>
          </a:extLst>
        </xdr:cNvPr>
        <xdr:cNvSpPr/>
      </xdr:nvSpPr>
      <xdr:spPr>
        <a:xfrm>
          <a:off x="3175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24147</xdr:rowOff>
    </xdr:from>
    <xdr:ext cx="762000" cy="259045"/>
    <xdr:sp macro="" textlink="">
      <xdr:nvSpPr>
        <xdr:cNvPr id="155" name="テキスト ボックス 154">
          <a:extLst>
            <a:ext uri="{FF2B5EF4-FFF2-40B4-BE49-F238E27FC236}">
              <a16:creationId xmlns:a16="http://schemas.microsoft.com/office/drawing/2014/main" id="{3CA6199F-BD10-4802-B2BB-E885BB33D4A5}"/>
            </a:ext>
          </a:extLst>
        </xdr:cNvPr>
        <xdr:cNvSpPr txBox="1"/>
      </xdr:nvSpPr>
      <xdr:spPr>
        <a:xfrm>
          <a:off x="2844800" y="11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31750</xdr:rowOff>
    </xdr:from>
    <xdr:to>
      <xdr:col>11</xdr:col>
      <xdr:colOff>82550</xdr:colOff>
      <xdr:row>66</xdr:row>
      <xdr:rowOff>133350</xdr:rowOff>
    </xdr:to>
    <xdr:sp macro="" textlink="">
      <xdr:nvSpPr>
        <xdr:cNvPr id="156" name="楕円 155">
          <a:extLst>
            <a:ext uri="{FF2B5EF4-FFF2-40B4-BE49-F238E27FC236}">
              <a16:creationId xmlns:a16="http://schemas.microsoft.com/office/drawing/2014/main" id="{BBB0D768-1F41-465F-A777-B173FC908C01}"/>
            </a:ext>
          </a:extLst>
        </xdr:cNvPr>
        <xdr:cNvSpPr/>
      </xdr:nvSpPr>
      <xdr:spPr>
        <a:xfrm>
          <a:off x="2286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118127</xdr:rowOff>
    </xdr:from>
    <xdr:ext cx="762000" cy="259045"/>
    <xdr:sp macro="" textlink="">
      <xdr:nvSpPr>
        <xdr:cNvPr id="157" name="テキスト ボックス 156">
          <a:extLst>
            <a:ext uri="{FF2B5EF4-FFF2-40B4-BE49-F238E27FC236}">
              <a16:creationId xmlns:a16="http://schemas.microsoft.com/office/drawing/2014/main" id="{D8421024-A1CF-4A7D-A6E5-9EB8B2C1D06B}"/>
            </a:ext>
          </a:extLst>
        </xdr:cNvPr>
        <xdr:cNvSpPr txBox="1"/>
      </xdr:nvSpPr>
      <xdr:spPr>
        <a:xfrm>
          <a:off x="1955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169418</xdr:rowOff>
    </xdr:from>
    <xdr:to>
      <xdr:col>7</xdr:col>
      <xdr:colOff>31750</xdr:colOff>
      <xdr:row>66</xdr:row>
      <xdr:rowOff>99568</xdr:rowOff>
    </xdr:to>
    <xdr:sp macro="" textlink="">
      <xdr:nvSpPr>
        <xdr:cNvPr id="158" name="楕円 157">
          <a:extLst>
            <a:ext uri="{FF2B5EF4-FFF2-40B4-BE49-F238E27FC236}">
              <a16:creationId xmlns:a16="http://schemas.microsoft.com/office/drawing/2014/main" id="{41040CF8-EEC0-461E-9DE6-424BE5DBAE34}"/>
            </a:ext>
          </a:extLst>
        </xdr:cNvPr>
        <xdr:cNvSpPr/>
      </xdr:nvSpPr>
      <xdr:spPr>
        <a:xfrm>
          <a:off x="13970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84345</xdr:rowOff>
    </xdr:from>
    <xdr:ext cx="762000" cy="259045"/>
    <xdr:sp macro="" textlink="">
      <xdr:nvSpPr>
        <xdr:cNvPr id="159" name="テキスト ボックス 158">
          <a:extLst>
            <a:ext uri="{FF2B5EF4-FFF2-40B4-BE49-F238E27FC236}">
              <a16:creationId xmlns:a16="http://schemas.microsoft.com/office/drawing/2014/main" id="{877D78DB-38BE-4DE7-A530-6DC8134C5B11}"/>
            </a:ext>
          </a:extLst>
        </xdr:cNvPr>
        <xdr:cNvSpPr txBox="1"/>
      </xdr:nvSpPr>
      <xdr:spPr>
        <a:xfrm>
          <a:off x="1066800" y="1140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57450508-742A-4F35-96D4-08D92EE7909F}"/>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3F56CD31-C891-40EE-B0B4-B242F5DA0FC2}"/>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7C6CA24D-E523-444B-99BE-71D3D828AEDB}"/>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[353,249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3DFD3777-485F-4126-A9F3-692328B1E61C}"/>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E97B017F-86D4-4EF2-827B-F66C6725379F}"/>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1ED96920-2916-4BEA-8827-B063D0725736}"/>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654F2E97-D7C2-4C28-99BC-0934DBEA23CA}"/>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7EC20828-F649-48D7-BD55-47FA8778082C}"/>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E97BA02F-B8FA-44CE-9EA4-42D875E0FDEF}"/>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A3688D72-F637-47C9-83CC-C888AD23453A}"/>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6AAA438F-5533-4EC1-B866-A27688AD9386}"/>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76A23BA3-421E-4682-8E6F-CED4D2B93F16}"/>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C30A76C1-4C7F-44CC-8DA0-C5B47A1B673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村においては、明日香村特別措置法にかかる各種事業の執行に伴い、景観維持等に関連する職員に加え、埋蔵文化財の調査が必要となっていることから、文化財関係職員も多く配置しているため、類似団体と比較して高水準となっている。</a:t>
          </a:r>
          <a:endParaRPr lang="ja-JP" altLang="ja-JP" sz="1400">
            <a:effectLst/>
          </a:endParaRPr>
        </a:p>
        <a:p>
          <a:r>
            <a:rPr kumimoji="1" lang="ja-JP" altLang="ja-JP" sz="1100">
              <a:solidFill>
                <a:schemeClr val="dk1"/>
              </a:solidFill>
              <a:effectLst/>
              <a:latin typeface="+mn-lt"/>
              <a:ea typeface="+mn-ea"/>
              <a:cs typeface="+mn-cs"/>
            </a:rPr>
            <a:t>　今後、人件費については、会計年度任用職員制度に伴い増加していくことが想定されるため、効率的な財政運営をおこなえるように努めることとする。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D4F9DCA9-2C35-4F72-AE67-3080526C3169}"/>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1B48EF52-BF94-4F0D-960E-69E4672DF367}"/>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6F9942B0-72DD-44C3-919F-8438EC2F5AF8}"/>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4AD09C6E-11B8-4C3C-8085-87A296523696}"/>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E927DC1E-2C57-4DC2-9AC7-67B884A9C354}"/>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B743687D-1134-4D33-A57D-76EC19045B58}"/>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500322C6-E00D-46D1-96F8-10569EF6BF86}"/>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DD91B360-1557-4B43-BF69-532593F99D91}"/>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F832274B-8B11-4026-88B6-588D74FBA745}"/>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40E4DDE7-C0B6-4AF2-B15F-7C1DE8F0803F}"/>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18C64ACA-D115-41BA-A31E-82A18A26D65E}"/>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D1A9DEDC-9238-429A-A36A-EB0C476850ED}"/>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C32D1B4A-F63E-48C1-839C-27912A58A61B}"/>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8EBCBD96-DCB3-4FD4-AD25-75ED38FB1AE3}"/>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8F4EB6EA-CC35-4A19-9FF1-C1A19003C16A}"/>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DA6EBF31-EA87-4FAA-8705-068406CF129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162399</xdr:rowOff>
    </xdr:from>
    <xdr:to>
      <xdr:col>23</xdr:col>
      <xdr:colOff>133350</xdr:colOff>
      <xdr:row>89</xdr:row>
      <xdr:rowOff>90757</xdr:rowOff>
    </xdr:to>
    <xdr:cxnSp macro="">
      <xdr:nvCxnSpPr>
        <xdr:cNvPr id="189" name="直線コネクタ 188">
          <a:extLst>
            <a:ext uri="{FF2B5EF4-FFF2-40B4-BE49-F238E27FC236}">
              <a16:creationId xmlns:a16="http://schemas.microsoft.com/office/drawing/2014/main" id="{DAD3ED83-810E-4175-949D-17FCB1B6C653}"/>
            </a:ext>
          </a:extLst>
        </xdr:cNvPr>
        <xdr:cNvCxnSpPr/>
      </xdr:nvCxnSpPr>
      <xdr:spPr>
        <a:xfrm flipV="1">
          <a:off x="4953000" y="13706949"/>
          <a:ext cx="0" cy="1642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62834</xdr:rowOff>
    </xdr:from>
    <xdr:ext cx="762000" cy="259045"/>
    <xdr:sp macro="" textlink="">
      <xdr:nvSpPr>
        <xdr:cNvPr id="190" name="人件費・物件費等の状況最小値テキスト">
          <a:extLst>
            <a:ext uri="{FF2B5EF4-FFF2-40B4-BE49-F238E27FC236}">
              <a16:creationId xmlns:a16="http://schemas.microsoft.com/office/drawing/2014/main" id="{20821618-DF18-46F2-ABA0-0C98BE917C98}"/>
            </a:ext>
          </a:extLst>
        </xdr:cNvPr>
        <xdr:cNvSpPr txBox="1"/>
      </xdr:nvSpPr>
      <xdr:spPr>
        <a:xfrm>
          <a:off x="5041900" y="15321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90757</xdr:rowOff>
    </xdr:from>
    <xdr:to>
      <xdr:col>24</xdr:col>
      <xdr:colOff>12700</xdr:colOff>
      <xdr:row>89</xdr:row>
      <xdr:rowOff>90757</xdr:rowOff>
    </xdr:to>
    <xdr:cxnSp macro="">
      <xdr:nvCxnSpPr>
        <xdr:cNvPr id="191" name="直線コネクタ 190">
          <a:extLst>
            <a:ext uri="{FF2B5EF4-FFF2-40B4-BE49-F238E27FC236}">
              <a16:creationId xmlns:a16="http://schemas.microsoft.com/office/drawing/2014/main" id="{0B094309-5C91-4F02-B658-C488C1602479}"/>
            </a:ext>
          </a:extLst>
        </xdr:cNvPr>
        <xdr:cNvCxnSpPr/>
      </xdr:nvCxnSpPr>
      <xdr:spPr>
        <a:xfrm>
          <a:off x="4864100" y="153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77326</xdr:rowOff>
    </xdr:from>
    <xdr:ext cx="762000" cy="259045"/>
    <xdr:sp macro="" textlink="">
      <xdr:nvSpPr>
        <xdr:cNvPr id="192" name="人件費・物件費等の状況最大値テキスト">
          <a:extLst>
            <a:ext uri="{FF2B5EF4-FFF2-40B4-BE49-F238E27FC236}">
              <a16:creationId xmlns:a16="http://schemas.microsoft.com/office/drawing/2014/main" id="{E6D069C1-7AAB-4E49-B110-AB78BFBB1D5E}"/>
            </a:ext>
          </a:extLst>
        </xdr:cNvPr>
        <xdr:cNvSpPr txBox="1"/>
      </xdr:nvSpPr>
      <xdr:spPr>
        <a:xfrm>
          <a:off x="5041900" y="13450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162399</xdr:rowOff>
    </xdr:from>
    <xdr:to>
      <xdr:col>24</xdr:col>
      <xdr:colOff>12700</xdr:colOff>
      <xdr:row>79</xdr:row>
      <xdr:rowOff>162399</xdr:rowOff>
    </xdr:to>
    <xdr:cxnSp macro="">
      <xdr:nvCxnSpPr>
        <xdr:cNvPr id="193" name="直線コネクタ 192">
          <a:extLst>
            <a:ext uri="{FF2B5EF4-FFF2-40B4-BE49-F238E27FC236}">
              <a16:creationId xmlns:a16="http://schemas.microsoft.com/office/drawing/2014/main" id="{F1457D09-F2A7-4FFF-BABC-601D037EAF68}"/>
            </a:ext>
          </a:extLst>
        </xdr:cNvPr>
        <xdr:cNvCxnSpPr/>
      </xdr:nvCxnSpPr>
      <xdr:spPr>
        <a:xfrm>
          <a:off x="4864100" y="13706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18371</xdr:rowOff>
    </xdr:from>
    <xdr:to>
      <xdr:col>23</xdr:col>
      <xdr:colOff>133350</xdr:colOff>
      <xdr:row>82</xdr:row>
      <xdr:rowOff>49926</xdr:rowOff>
    </xdr:to>
    <xdr:cxnSp macro="">
      <xdr:nvCxnSpPr>
        <xdr:cNvPr id="194" name="直線コネクタ 193">
          <a:extLst>
            <a:ext uri="{FF2B5EF4-FFF2-40B4-BE49-F238E27FC236}">
              <a16:creationId xmlns:a16="http://schemas.microsoft.com/office/drawing/2014/main" id="{7652E819-C0FB-4B91-9C93-F0D6F9598EDD}"/>
            </a:ext>
          </a:extLst>
        </xdr:cNvPr>
        <xdr:cNvCxnSpPr/>
      </xdr:nvCxnSpPr>
      <xdr:spPr>
        <a:xfrm>
          <a:off x="4114800" y="14077271"/>
          <a:ext cx="838200" cy="31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63657</xdr:rowOff>
    </xdr:from>
    <xdr:ext cx="762000" cy="259045"/>
    <xdr:sp macro="" textlink="">
      <xdr:nvSpPr>
        <xdr:cNvPr id="195" name="人件費・物件費等の状況平均値テキスト">
          <a:extLst>
            <a:ext uri="{FF2B5EF4-FFF2-40B4-BE49-F238E27FC236}">
              <a16:creationId xmlns:a16="http://schemas.microsoft.com/office/drawing/2014/main" id="{CC20AB68-F2CA-4373-A06E-B6645C8854EC}"/>
            </a:ext>
          </a:extLst>
        </xdr:cNvPr>
        <xdr:cNvSpPr txBox="1"/>
      </xdr:nvSpPr>
      <xdr:spPr>
        <a:xfrm>
          <a:off x="5041900" y="1377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47130</xdr:rowOff>
    </xdr:from>
    <xdr:to>
      <xdr:col>23</xdr:col>
      <xdr:colOff>184150</xdr:colOff>
      <xdr:row>81</xdr:row>
      <xdr:rowOff>148730</xdr:rowOff>
    </xdr:to>
    <xdr:sp macro="" textlink="">
      <xdr:nvSpPr>
        <xdr:cNvPr id="196" name="フローチャート: 判断 195">
          <a:extLst>
            <a:ext uri="{FF2B5EF4-FFF2-40B4-BE49-F238E27FC236}">
              <a16:creationId xmlns:a16="http://schemas.microsoft.com/office/drawing/2014/main" id="{13E47923-66D2-4EFC-901B-2B60A9C0E8AD}"/>
            </a:ext>
          </a:extLst>
        </xdr:cNvPr>
        <xdr:cNvSpPr/>
      </xdr:nvSpPr>
      <xdr:spPr>
        <a:xfrm>
          <a:off x="4902200" y="1393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119534</xdr:rowOff>
    </xdr:from>
    <xdr:to>
      <xdr:col>19</xdr:col>
      <xdr:colOff>133350</xdr:colOff>
      <xdr:row>82</xdr:row>
      <xdr:rowOff>18371</xdr:rowOff>
    </xdr:to>
    <xdr:cxnSp macro="">
      <xdr:nvCxnSpPr>
        <xdr:cNvPr id="197" name="直線コネクタ 196">
          <a:extLst>
            <a:ext uri="{FF2B5EF4-FFF2-40B4-BE49-F238E27FC236}">
              <a16:creationId xmlns:a16="http://schemas.microsoft.com/office/drawing/2014/main" id="{71BE512B-ECFC-49D0-8B18-8FD2BAB7616A}"/>
            </a:ext>
          </a:extLst>
        </xdr:cNvPr>
        <xdr:cNvCxnSpPr/>
      </xdr:nvCxnSpPr>
      <xdr:spPr>
        <a:xfrm>
          <a:off x="3225800" y="14006984"/>
          <a:ext cx="889000" cy="7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12767</xdr:rowOff>
    </xdr:from>
    <xdr:to>
      <xdr:col>19</xdr:col>
      <xdr:colOff>184150</xdr:colOff>
      <xdr:row>81</xdr:row>
      <xdr:rowOff>114367</xdr:rowOff>
    </xdr:to>
    <xdr:sp macro="" textlink="">
      <xdr:nvSpPr>
        <xdr:cNvPr id="198" name="フローチャート: 判断 197">
          <a:extLst>
            <a:ext uri="{FF2B5EF4-FFF2-40B4-BE49-F238E27FC236}">
              <a16:creationId xmlns:a16="http://schemas.microsoft.com/office/drawing/2014/main" id="{46D84DD5-5735-4732-96E1-A839EDA411D9}"/>
            </a:ext>
          </a:extLst>
        </xdr:cNvPr>
        <xdr:cNvSpPr/>
      </xdr:nvSpPr>
      <xdr:spPr>
        <a:xfrm>
          <a:off x="4064000" y="13900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124544</xdr:rowOff>
    </xdr:from>
    <xdr:ext cx="736600" cy="259045"/>
    <xdr:sp macro="" textlink="">
      <xdr:nvSpPr>
        <xdr:cNvPr id="199" name="テキスト ボックス 198">
          <a:extLst>
            <a:ext uri="{FF2B5EF4-FFF2-40B4-BE49-F238E27FC236}">
              <a16:creationId xmlns:a16="http://schemas.microsoft.com/office/drawing/2014/main" id="{10C78F8C-935B-4A69-9862-FB3514BACF46}"/>
            </a:ext>
          </a:extLst>
        </xdr:cNvPr>
        <xdr:cNvSpPr txBox="1"/>
      </xdr:nvSpPr>
      <xdr:spPr>
        <a:xfrm>
          <a:off x="3733800" y="1366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94343</xdr:rowOff>
    </xdr:from>
    <xdr:to>
      <xdr:col>15</xdr:col>
      <xdr:colOff>82550</xdr:colOff>
      <xdr:row>81</xdr:row>
      <xdr:rowOff>119534</xdr:rowOff>
    </xdr:to>
    <xdr:cxnSp macro="">
      <xdr:nvCxnSpPr>
        <xdr:cNvPr id="200" name="直線コネクタ 199">
          <a:extLst>
            <a:ext uri="{FF2B5EF4-FFF2-40B4-BE49-F238E27FC236}">
              <a16:creationId xmlns:a16="http://schemas.microsoft.com/office/drawing/2014/main" id="{E06F44D2-8648-4AAF-9C30-9E10A83FB54A}"/>
            </a:ext>
          </a:extLst>
        </xdr:cNvPr>
        <xdr:cNvCxnSpPr/>
      </xdr:nvCxnSpPr>
      <xdr:spPr>
        <a:xfrm>
          <a:off x="2336800" y="13981793"/>
          <a:ext cx="889000" cy="2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163063</xdr:rowOff>
    </xdr:from>
    <xdr:to>
      <xdr:col>15</xdr:col>
      <xdr:colOff>133350</xdr:colOff>
      <xdr:row>81</xdr:row>
      <xdr:rowOff>93213</xdr:rowOff>
    </xdr:to>
    <xdr:sp macro="" textlink="">
      <xdr:nvSpPr>
        <xdr:cNvPr id="201" name="フローチャート: 判断 200">
          <a:extLst>
            <a:ext uri="{FF2B5EF4-FFF2-40B4-BE49-F238E27FC236}">
              <a16:creationId xmlns:a16="http://schemas.microsoft.com/office/drawing/2014/main" id="{4340F937-759C-41CE-B99F-C6B0EFCD1549}"/>
            </a:ext>
          </a:extLst>
        </xdr:cNvPr>
        <xdr:cNvSpPr/>
      </xdr:nvSpPr>
      <xdr:spPr>
        <a:xfrm>
          <a:off x="3175000" y="13879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103390</xdr:rowOff>
    </xdr:from>
    <xdr:ext cx="762000" cy="259045"/>
    <xdr:sp macro="" textlink="">
      <xdr:nvSpPr>
        <xdr:cNvPr id="202" name="テキスト ボックス 201">
          <a:extLst>
            <a:ext uri="{FF2B5EF4-FFF2-40B4-BE49-F238E27FC236}">
              <a16:creationId xmlns:a16="http://schemas.microsoft.com/office/drawing/2014/main" id="{247B86CB-8281-4C1F-BE04-9B6D00E2B464}"/>
            </a:ext>
          </a:extLst>
        </xdr:cNvPr>
        <xdr:cNvSpPr txBox="1"/>
      </xdr:nvSpPr>
      <xdr:spPr>
        <a:xfrm>
          <a:off x="2844800" y="13647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49546</xdr:rowOff>
    </xdr:from>
    <xdr:to>
      <xdr:col>11</xdr:col>
      <xdr:colOff>31750</xdr:colOff>
      <xdr:row>81</xdr:row>
      <xdr:rowOff>94343</xdr:rowOff>
    </xdr:to>
    <xdr:cxnSp macro="">
      <xdr:nvCxnSpPr>
        <xdr:cNvPr id="203" name="直線コネクタ 202">
          <a:extLst>
            <a:ext uri="{FF2B5EF4-FFF2-40B4-BE49-F238E27FC236}">
              <a16:creationId xmlns:a16="http://schemas.microsoft.com/office/drawing/2014/main" id="{4D701CE9-0751-497A-9565-4CF3B37139F2}"/>
            </a:ext>
          </a:extLst>
        </xdr:cNvPr>
        <xdr:cNvCxnSpPr/>
      </xdr:nvCxnSpPr>
      <xdr:spPr>
        <a:xfrm>
          <a:off x="1447800" y="13936996"/>
          <a:ext cx="889000" cy="4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128608</xdr:rowOff>
    </xdr:from>
    <xdr:to>
      <xdr:col>11</xdr:col>
      <xdr:colOff>82550</xdr:colOff>
      <xdr:row>81</xdr:row>
      <xdr:rowOff>58758</xdr:rowOff>
    </xdr:to>
    <xdr:sp macro="" textlink="">
      <xdr:nvSpPr>
        <xdr:cNvPr id="204" name="フローチャート: 判断 203">
          <a:extLst>
            <a:ext uri="{FF2B5EF4-FFF2-40B4-BE49-F238E27FC236}">
              <a16:creationId xmlns:a16="http://schemas.microsoft.com/office/drawing/2014/main" id="{B53A8BC1-988B-40B5-8EB1-E6FB3092C517}"/>
            </a:ext>
          </a:extLst>
        </xdr:cNvPr>
        <xdr:cNvSpPr/>
      </xdr:nvSpPr>
      <xdr:spPr>
        <a:xfrm>
          <a:off x="2286000" y="1384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68935</xdr:rowOff>
    </xdr:from>
    <xdr:ext cx="762000" cy="259045"/>
    <xdr:sp macro="" textlink="">
      <xdr:nvSpPr>
        <xdr:cNvPr id="205" name="テキスト ボックス 204">
          <a:extLst>
            <a:ext uri="{FF2B5EF4-FFF2-40B4-BE49-F238E27FC236}">
              <a16:creationId xmlns:a16="http://schemas.microsoft.com/office/drawing/2014/main" id="{C5A1DFEE-9AD7-4EDB-9C8E-8A0F31A483B9}"/>
            </a:ext>
          </a:extLst>
        </xdr:cNvPr>
        <xdr:cNvSpPr txBox="1"/>
      </xdr:nvSpPr>
      <xdr:spPr>
        <a:xfrm>
          <a:off x="1955800" y="136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113649</xdr:rowOff>
    </xdr:from>
    <xdr:to>
      <xdr:col>7</xdr:col>
      <xdr:colOff>31750</xdr:colOff>
      <xdr:row>81</xdr:row>
      <xdr:rowOff>43799</xdr:rowOff>
    </xdr:to>
    <xdr:sp macro="" textlink="">
      <xdr:nvSpPr>
        <xdr:cNvPr id="206" name="フローチャート: 判断 205">
          <a:extLst>
            <a:ext uri="{FF2B5EF4-FFF2-40B4-BE49-F238E27FC236}">
              <a16:creationId xmlns:a16="http://schemas.microsoft.com/office/drawing/2014/main" id="{0BEF720B-F118-408A-B756-49368532D7D2}"/>
            </a:ext>
          </a:extLst>
        </xdr:cNvPr>
        <xdr:cNvSpPr/>
      </xdr:nvSpPr>
      <xdr:spPr>
        <a:xfrm>
          <a:off x="1397000" y="1382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53976</xdr:rowOff>
    </xdr:from>
    <xdr:ext cx="762000" cy="259045"/>
    <xdr:sp macro="" textlink="">
      <xdr:nvSpPr>
        <xdr:cNvPr id="207" name="テキスト ボックス 206">
          <a:extLst>
            <a:ext uri="{FF2B5EF4-FFF2-40B4-BE49-F238E27FC236}">
              <a16:creationId xmlns:a16="http://schemas.microsoft.com/office/drawing/2014/main" id="{8C9758E5-326D-47FD-9568-FF9EDB59BE72}"/>
            </a:ext>
          </a:extLst>
        </xdr:cNvPr>
        <xdr:cNvSpPr txBox="1"/>
      </xdr:nvSpPr>
      <xdr:spPr>
        <a:xfrm>
          <a:off x="1066800" y="13598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C39DE9AB-CBDC-4338-8916-0FE87B029406}"/>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555D92B9-F571-4267-8EB7-2C3F8E2C56C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89E79B8E-D10A-479C-A5B1-2F550431366B}"/>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82E81B7E-0EF9-47DD-A85D-C4022AAA91E3}"/>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58A859F3-43EC-4330-BC31-D1E07F397694}"/>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170576</xdr:rowOff>
    </xdr:from>
    <xdr:to>
      <xdr:col>23</xdr:col>
      <xdr:colOff>184150</xdr:colOff>
      <xdr:row>82</xdr:row>
      <xdr:rowOff>100726</xdr:rowOff>
    </xdr:to>
    <xdr:sp macro="" textlink="">
      <xdr:nvSpPr>
        <xdr:cNvPr id="213" name="楕円 212">
          <a:extLst>
            <a:ext uri="{FF2B5EF4-FFF2-40B4-BE49-F238E27FC236}">
              <a16:creationId xmlns:a16="http://schemas.microsoft.com/office/drawing/2014/main" id="{F929667D-D829-459B-8BF7-0F974DF05B31}"/>
            </a:ext>
          </a:extLst>
        </xdr:cNvPr>
        <xdr:cNvSpPr/>
      </xdr:nvSpPr>
      <xdr:spPr>
        <a:xfrm>
          <a:off x="4902200" y="140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142653</xdr:rowOff>
    </xdr:from>
    <xdr:ext cx="762000" cy="259045"/>
    <xdr:sp macro="" textlink="">
      <xdr:nvSpPr>
        <xdr:cNvPr id="214" name="人件費・物件費等の状況該当値テキスト">
          <a:extLst>
            <a:ext uri="{FF2B5EF4-FFF2-40B4-BE49-F238E27FC236}">
              <a16:creationId xmlns:a16="http://schemas.microsoft.com/office/drawing/2014/main" id="{BE1E7B91-EDB2-4E94-A3C7-CF3125F74945}"/>
            </a:ext>
          </a:extLst>
        </xdr:cNvPr>
        <xdr:cNvSpPr txBox="1"/>
      </xdr:nvSpPr>
      <xdr:spPr>
        <a:xfrm>
          <a:off x="5041900" y="1403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139021</xdr:rowOff>
    </xdr:from>
    <xdr:to>
      <xdr:col>19</xdr:col>
      <xdr:colOff>184150</xdr:colOff>
      <xdr:row>82</xdr:row>
      <xdr:rowOff>69171</xdr:rowOff>
    </xdr:to>
    <xdr:sp macro="" textlink="">
      <xdr:nvSpPr>
        <xdr:cNvPr id="215" name="楕円 214">
          <a:extLst>
            <a:ext uri="{FF2B5EF4-FFF2-40B4-BE49-F238E27FC236}">
              <a16:creationId xmlns:a16="http://schemas.microsoft.com/office/drawing/2014/main" id="{994538A2-92A5-4122-818A-FDB06AD9A38B}"/>
            </a:ext>
          </a:extLst>
        </xdr:cNvPr>
        <xdr:cNvSpPr/>
      </xdr:nvSpPr>
      <xdr:spPr>
        <a:xfrm>
          <a:off x="4064000" y="1402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53948</xdr:rowOff>
    </xdr:from>
    <xdr:ext cx="736600" cy="259045"/>
    <xdr:sp macro="" textlink="">
      <xdr:nvSpPr>
        <xdr:cNvPr id="216" name="テキスト ボックス 215">
          <a:extLst>
            <a:ext uri="{FF2B5EF4-FFF2-40B4-BE49-F238E27FC236}">
              <a16:creationId xmlns:a16="http://schemas.microsoft.com/office/drawing/2014/main" id="{A703917F-F175-47AD-A997-70658E17BAD3}"/>
            </a:ext>
          </a:extLst>
        </xdr:cNvPr>
        <xdr:cNvSpPr txBox="1"/>
      </xdr:nvSpPr>
      <xdr:spPr>
        <a:xfrm>
          <a:off x="3733800" y="14112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68734</xdr:rowOff>
    </xdr:from>
    <xdr:to>
      <xdr:col>15</xdr:col>
      <xdr:colOff>133350</xdr:colOff>
      <xdr:row>81</xdr:row>
      <xdr:rowOff>170334</xdr:rowOff>
    </xdr:to>
    <xdr:sp macro="" textlink="">
      <xdr:nvSpPr>
        <xdr:cNvPr id="217" name="楕円 216">
          <a:extLst>
            <a:ext uri="{FF2B5EF4-FFF2-40B4-BE49-F238E27FC236}">
              <a16:creationId xmlns:a16="http://schemas.microsoft.com/office/drawing/2014/main" id="{FD153FCA-4B00-464B-8C6D-858097E57341}"/>
            </a:ext>
          </a:extLst>
        </xdr:cNvPr>
        <xdr:cNvSpPr/>
      </xdr:nvSpPr>
      <xdr:spPr>
        <a:xfrm>
          <a:off x="3175000" y="1395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155111</xdr:rowOff>
    </xdr:from>
    <xdr:ext cx="762000" cy="259045"/>
    <xdr:sp macro="" textlink="">
      <xdr:nvSpPr>
        <xdr:cNvPr id="218" name="テキスト ボックス 217">
          <a:extLst>
            <a:ext uri="{FF2B5EF4-FFF2-40B4-BE49-F238E27FC236}">
              <a16:creationId xmlns:a16="http://schemas.microsoft.com/office/drawing/2014/main" id="{FC72F05A-8DFE-4EAE-A060-23BFB221EE76}"/>
            </a:ext>
          </a:extLst>
        </xdr:cNvPr>
        <xdr:cNvSpPr txBox="1"/>
      </xdr:nvSpPr>
      <xdr:spPr>
        <a:xfrm>
          <a:off x="2844800" y="1404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43543</xdr:rowOff>
    </xdr:from>
    <xdr:to>
      <xdr:col>11</xdr:col>
      <xdr:colOff>82550</xdr:colOff>
      <xdr:row>81</xdr:row>
      <xdr:rowOff>145143</xdr:rowOff>
    </xdr:to>
    <xdr:sp macro="" textlink="">
      <xdr:nvSpPr>
        <xdr:cNvPr id="219" name="楕円 218">
          <a:extLst>
            <a:ext uri="{FF2B5EF4-FFF2-40B4-BE49-F238E27FC236}">
              <a16:creationId xmlns:a16="http://schemas.microsoft.com/office/drawing/2014/main" id="{AB753687-FAD2-4C59-9D02-24FAC02F46A2}"/>
            </a:ext>
          </a:extLst>
        </xdr:cNvPr>
        <xdr:cNvSpPr/>
      </xdr:nvSpPr>
      <xdr:spPr>
        <a:xfrm>
          <a:off x="2286000" y="1393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129920</xdr:rowOff>
    </xdr:from>
    <xdr:ext cx="762000" cy="259045"/>
    <xdr:sp macro="" textlink="">
      <xdr:nvSpPr>
        <xdr:cNvPr id="220" name="テキスト ボックス 219">
          <a:extLst>
            <a:ext uri="{FF2B5EF4-FFF2-40B4-BE49-F238E27FC236}">
              <a16:creationId xmlns:a16="http://schemas.microsoft.com/office/drawing/2014/main" id="{EA2F3ACB-5273-46B8-BA88-B138999206CF}"/>
            </a:ext>
          </a:extLst>
        </xdr:cNvPr>
        <xdr:cNvSpPr txBox="1"/>
      </xdr:nvSpPr>
      <xdr:spPr>
        <a:xfrm>
          <a:off x="1955800" y="1401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170196</xdr:rowOff>
    </xdr:from>
    <xdr:to>
      <xdr:col>7</xdr:col>
      <xdr:colOff>31750</xdr:colOff>
      <xdr:row>81</xdr:row>
      <xdr:rowOff>100346</xdr:rowOff>
    </xdr:to>
    <xdr:sp macro="" textlink="">
      <xdr:nvSpPr>
        <xdr:cNvPr id="221" name="楕円 220">
          <a:extLst>
            <a:ext uri="{FF2B5EF4-FFF2-40B4-BE49-F238E27FC236}">
              <a16:creationId xmlns:a16="http://schemas.microsoft.com/office/drawing/2014/main" id="{36BAEB96-5B72-4A54-90E2-4FAAD7E392DA}"/>
            </a:ext>
          </a:extLst>
        </xdr:cNvPr>
        <xdr:cNvSpPr/>
      </xdr:nvSpPr>
      <xdr:spPr>
        <a:xfrm>
          <a:off x="1397000" y="1388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85123</xdr:rowOff>
    </xdr:from>
    <xdr:ext cx="762000" cy="259045"/>
    <xdr:sp macro="" textlink="">
      <xdr:nvSpPr>
        <xdr:cNvPr id="222" name="テキスト ボックス 221">
          <a:extLst>
            <a:ext uri="{FF2B5EF4-FFF2-40B4-BE49-F238E27FC236}">
              <a16:creationId xmlns:a16="http://schemas.microsoft.com/office/drawing/2014/main" id="{04B007E4-773D-4A8A-83C4-BCC3178C8DAA}"/>
            </a:ext>
          </a:extLst>
        </xdr:cNvPr>
        <xdr:cNvSpPr txBox="1"/>
      </xdr:nvSpPr>
      <xdr:spPr>
        <a:xfrm>
          <a:off x="1066800" y="1397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F3F846D2-1663-43D9-90C1-B5B676CD789B}"/>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A6864E42-D5B1-4D5E-9C0E-193B584ADD6C}"/>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690B750F-FFEF-40F9-AC56-351CE34C51CA}"/>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CEA8CC7F-E8B9-415B-B91F-552C65D417F5}"/>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85026F33-B000-484D-B769-041D0B1F29B6}"/>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19B762D0-79B9-4641-846A-9E5930971676}"/>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CEB01B26-8522-4133-BF9C-17D2559AA936}"/>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9A806AE5-D643-48F2-9439-6EBC56532676}"/>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5958B90A-1FF0-4967-B525-2FFCC8E447DE}"/>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7DB764EE-6582-4B5D-B65D-01FC81F87596}"/>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A56CD6C0-6140-45D0-BB12-1FD2CBAD278F}"/>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FD2E2B-133F-4148-9A01-1402F91D7E27}"/>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606188BE-E49B-4FF9-8DE0-6ADA4BBB6C8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ラスパイレス指数は、前年度より減少している。今後についても、上位級の職員における高卒及び短大卒区分の減少とともに、中途採用者の増加により、本指数の減少が見込まれる。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7F482C01-8F42-4D49-A320-07B102BD32C8}"/>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9D35C97D-0DE9-46BE-A589-C12A1C4005A6}"/>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9E599E63-EC22-4664-A7A2-57B5BC4ADEF9}"/>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97CB0710-62CC-479C-962D-B78181AA3855}"/>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70CC4DD9-EC33-4262-B665-D9691151E075}"/>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B0E976C0-6378-4A26-B905-A5F7860508B3}"/>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CE6D7DA8-D2C2-4A0C-9081-30DA02A5A482}"/>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9B15E33B-F43F-42C6-9434-76B95DACC7DF}"/>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84487543-F1B5-431E-A32C-C4D4FD93CE26}"/>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8636BCF0-A2AA-431D-9785-2A486E16487E}"/>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13D882F5-3A33-4B00-B77D-E40D8D27080B}"/>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FBC189C8-7606-4525-BD1F-3D5CC41FB4AC}"/>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4C5DA671-20B6-4A2F-9BFA-46F22D8B95AA}"/>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18BF1D6B-7087-4612-8E68-47C9EAEED1A9}"/>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587AC514-5ECE-4D26-9BDE-C0A5A075D012}"/>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15B29B28-BC02-4F11-AE01-49FD12A5CD35}"/>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4544879E-911B-40D4-9DD0-993C429C7BCE}"/>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36286</xdr:rowOff>
    </xdr:to>
    <xdr:cxnSp macro="">
      <xdr:nvCxnSpPr>
        <xdr:cNvPr id="253" name="直線コネクタ 252">
          <a:extLst>
            <a:ext uri="{FF2B5EF4-FFF2-40B4-BE49-F238E27FC236}">
              <a16:creationId xmlns:a16="http://schemas.microsoft.com/office/drawing/2014/main" id="{A25B6DEF-18A4-4DEB-8C94-448EEC022CA7}"/>
            </a:ext>
          </a:extLst>
        </xdr:cNvPr>
        <xdr:cNvCxnSpPr/>
      </xdr:nvCxnSpPr>
      <xdr:spPr>
        <a:xfrm flipV="1">
          <a:off x="17018000" y="139500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4" name="給与水準   （国との比較）最小値テキスト">
          <a:extLst>
            <a:ext uri="{FF2B5EF4-FFF2-40B4-BE49-F238E27FC236}">
              <a16:creationId xmlns:a16="http://schemas.microsoft.com/office/drawing/2014/main" id="{DFB93F36-8D3D-4283-966E-A866F41ABB89}"/>
            </a:ext>
          </a:extLst>
        </xdr:cNvPr>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5" name="直線コネクタ 254">
          <a:extLst>
            <a:ext uri="{FF2B5EF4-FFF2-40B4-BE49-F238E27FC236}">
              <a16:creationId xmlns:a16="http://schemas.microsoft.com/office/drawing/2014/main" id="{3160CDF3-4A79-43D4-A26C-4CB0B67F0177}"/>
            </a:ext>
          </a:extLst>
        </xdr:cNvPr>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56" name="給与水準   （国との比較）最大値テキスト">
          <a:extLst>
            <a:ext uri="{FF2B5EF4-FFF2-40B4-BE49-F238E27FC236}">
              <a16:creationId xmlns:a16="http://schemas.microsoft.com/office/drawing/2014/main" id="{3998C63C-7068-48BC-A2B8-8223B2E34539}"/>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57" name="直線コネクタ 256">
          <a:extLst>
            <a:ext uri="{FF2B5EF4-FFF2-40B4-BE49-F238E27FC236}">
              <a16:creationId xmlns:a16="http://schemas.microsoft.com/office/drawing/2014/main" id="{07B88909-706D-4CC5-BD92-FED68077C3C7}"/>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78618</xdr:rowOff>
    </xdr:from>
    <xdr:to>
      <xdr:col>81</xdr:col>
      <xdr:colOff>44450</xdr:colOff>
      <xdr:row>86</xdr:row>
      <xdr:rowOff>170543</xdr:rowOff>
    </xdr:to>
    <xdr:cxnSp macro="">
      <xdr:nvCxnSpPr>
        <xdr:cNvPr id="258" name="直線コネクタ 257">
          <a:extLst>
            <a:ext uri="{FF2B5EF4-FFF2-40B4-BE49-F238E27FC236}">
              <a16:creationId xmlns:a16="http://schemas.microsoft.com/office/drawing/2014/main" id="{6D16A60F-50E3-41FE-8310-9E8763241E52}"/>
            </a:ext>
          </a:extLst>
        </xdr:cNvPr>
        <xdr:cNvCxnSpPr/>
      </xdr:nvCxnSpPr>
      <xdr:spPr>
        <a:xfrm flipV="1">
          <a:off x="16179800" y="14823318"/>
          <a:ext cx="8382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112382</xdr:rowOff>
    </xdr:from>
    <xdr:ext cx="762000" cy="259045"/>
    <xdr:sp macro="" textlink="">
      <xdr:nvSpPr>
        <xdr:cNvPr id="259" name="給与水準   （国との比較）平均値テキスト">
          <a:extLst>
            <a:ext uri="{FF2B5EF4-FFF2-40B4-BE49-F238E27FC236}">
              <a16:creationId xmlns:a16="http://schemas.microsoft.com/office/drawing/2014/main" id="{BED6348B-93DA-4DE2-B3AB-75823CD18BAA}"/>
            </a:ext>
          </a:extLst>
        </xdr:cNvPr>
        <xdr:cNvSpPr txBox="1"/>
      </xdr:nvSpPr>
      <xdr:spPr>
        <a:xfrm>
          <a:off x="17106900" y="145141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60" name="フローチャート: 判断 259">
          <a:extLst>
            <a:ext uri="{FF2B5EF4-FFF2-40B4-BE49-F238E27FC236}">
              <a16:creationId xmlns:a16="http://schemas.microsoft.com/office/drawing/2014/main" id="{BA9405FE-6562-4F96-BD65-F3FE754601CC}"/>
            </a:ext>
          </a:extLst>
        </xdr:cNvPr>
        <xdr:cNvSpPr/>
      </xdr:nvSpPr>
      <xdr:spPr>
        <a:xfrm>
          <a:off x="169672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170543</xdr:rowOff>
    </xdr:from>
    <xdr:to>
      <xdr:col>77</xdr:col>
      <xdr:colOff>44450</xdr:colOff>
      <xdr:row>87</xdr:row>
      <xdr:rowOff>33564</xdr:rowOff>
    </xdr:to>
    <xdr:cxnSp macro="">
      <xdr:nvCxnSpPr>
        <xdr:cNvPr id="261" name="直線コネクタ 260">
          <a:extLst>
            <a:ext uri="{FF2B5EF4-FFF2-40B4-BE49-F238E27FC236}">
              <a16:creationId xmlns:a16="http://schemas.microsoft.com/office/drawing/2014/main" id="{E12AD5B3-7D94-4F08-8BC2-6FA01F2B65D6}"/>
            </a:ext>
          </a:extLst>
        </xdr:cNvPr>
        <xdr:cNvCxnSpPr/>
      </xdr:nvCxnSpPr>
      <xdr:spPr>
        <a:xfrm flipV="1">
          <a:off x="15290800" y="149152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95855</xdr:rowOff>
    </xdr:from>
    <xdr:to>
      <xdr:col>77</xdr:col>
      <xdr:colOff>95250</xdr:colOff>
      <xdr:row>86</xdr:row>
      <xdr:rowOff>26005</xdr:rowOff>
    </xdr:to>
    <xdr:sp macro="" textlink="">
      <xdr:nvSpPr>
        <xdr:cNvPr id="262" name="フローチャート: 判断 261">
          <a:extLst>
            <a:ext uri="{FF2B5EF4-FFF2-40B4-BE49-F238E27FC236}">
              <a16:creationId xmlns:a16="http://schemas.microsoft.com/office/drawing/2014/main" id="{1E17D9A4-06E0-4828-9305-6AC7A4CED037}"/>
            </a:ext>
          </a:extLst>
        </xdr:cNvPr>
        <xdr:cNvSpPr/>
      </xdr:nvSpPr>
      <xdr:spPr>
        <a:xfrm>
          <a:off x="16129000" y="1466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63" name="テキスト ボックス 262">
          <a:extLst>
            <a:ext uri="{FF2B5EF4-FFF2-40B4-BE49-F238E27FC236}">
              <a16:creationId xmlns:a16="http://schemas.microsoft.com/office/drawing/2014/main" id="{EEB1F1AC-14BC-412C-A64E-C7719F643A0F}"/>
            </a:ext>
          </a:extLst>
        </xdr:cNvPr>
        <xdr:cNvSpPr txBox="1"/>
      </xdr:nvSpPr>
      <xdr:spPr>
        <a:xfrm>
          <a:off x="15798800" y="1443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148468</xdr:rowOff>
    </xdr:to>
    <xdr:cxnSp macro="">
      <xdr:nvCxnSpPr>
        <xdr:cNvPr id="264" name="直線コネクタ 263">
          <a:extLst>
            <a:ext uri="{FF2B5EF4-FFF2-40B4-BE49-F238E27FC236}">
              <a16:creationId xmlns:a16="http://schemas.microsoft.com/office/drawing/2014/main" id="{9A03998D-89B0-4C1D-B1C7-514E15486C54}"/>
            </a:ext>
          </a:extLst>
        </xdr:cNvPr>
        <xdr:cNvCxnSpPr/>
      </xdr:nvCxnSpPr>
      <xdr:spPr>
        <a:xfrm flipV="1">
          <a:off x="14401800" y="14949714"/>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65" name="フローチャート: 判断 264">
          <a:extLst>
            <a:ext uri="{FF2B5EF4-FFF2-40B4-BE49-F238E27FC236}">
              <a16:creationId xmlns:a16="http://schemas.microsoft.com/office/drawing/2014/main" id="{AE240102-52DD-45AE-B436-BD748C383BEF}"/>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6" name="テキスト ボックス 265">
          <a:extLst>
            <a:ext uri="{FF2B5EF4-FFF2-40B4-BE49-F238E27FC236}">
              <a16:creationId xmlns:a16="http://schemas.microsoft.com/office/drawing/2014/main" id="{B304D1A7-487E-4484-870B-DAC3A06E803E}"/>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91016</xdr:rowOff>
    </xdr:from>
    <xdr:to>
      <xdr:col>68</xdr:col>
      <xdr:colOff>152400</xdr:colOff>
      <xdr:row>87</xdr:row>
      <xdr:rowOff>148468</xdr:rowOff>
    </xdr:to>
    <xdr:cxnSp macro="">
      <xdr:nvCxnSpPr>
        <xdr:cNvPr id="267" name="直線コネクタ 266">
          <a:extLst>
            <a:ext uri="{FF2B5EF4-FFF2-40B4-BE49-F238E27FC236}">
              <a16:creationId xmlns:a16="http://schemas.microsoft.com/office/drawing/2014/main" id="{4FAD3FDF-C806-4C2F-B68C-83BB779ED9C0}"/>
            </a:ext>
          </a:extLst>
        </xdr:cNvPr>
        <xdr:cNvCxnSpPr/>
      </xdr:nvCxnSpPr>
      <xdr:spPr>
        <a:xfrm>
          <a:off x="13512800" y="1500716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a:extLst>
            <a:ext uri="{FF2B5EF4-FFF2-40B4-BE49-F238E27FC236}">
              <a16:creationId xmlns:a16="http://schemas.microsoft.com/office/drawing/2014/main" id="{FBDBE1EB-9D10-4A55-9F52-EC47099E781D}"/>
            </a:ext>
          </a:extLst>
        </xdr:cNvPr>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69" name="テキスト ボックス 268">
          <a:extLst>
            <a:ext uri="{FF2B5EF4-FFF2-40B4-BE49-F238E27FC236}">
              <a16:creationId xmlns:a16="http://schemas.microsoft.com/office/drawing/2014/main" id="{A61EB79C-7BA9-4F18-BF35-FABEAEA4D2A8}"/>
            </a:ext>
          </a:extLst>
        </xdr:cNvPr>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26912</xdr:rowOff>
    </xdr:from>
    <xdr:to>
      <xdr:col>64</xdr:col>
      <xdr:colOff>152400</xdr:colOff>
      <xdr:row>85</xdr:row>
      <xdr:rowOff>128512</xdr:rowOff>
    </xdr:to>
    <xdr:sp macro="" textlink="">
      <xdr:nvSpPr>
        <xdr:cNvPr id="270" name="フローチャート: 判断 269">
          <a:extLst>
            <a:ext uri="{FF2B5EF4-FFF2-40B4-BE49-F238E27FC236}">
              <a16:creationId xmlns:a16="http://schemas.microsoft.com/office/drawing/2014/main" id="{BA93E847-26F1-49F6-97C7-47DD5F786A2A}"/>
            </a:ext>
          </a:extLst>
        </xdr:cNvPr>
        <xdr:cNvSpPr/>
      </xdr:nvSpPr>
      <xdr:spPr>
        <a:xfrm>
          <a:off x="13462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138689</xdr:rowOff>
    </xdr:from>
    <xdr:ext cx="762000" cy="259045"/>
    <xdr:sp macro="" textlink="">
      <xdr:nvSpPr>
        <xdr:cNvPr id="271" name="テキスト ボックス 270">
          <a:extLst>
            <a:ext uri="{FF2B5EF4-FFF2-40B4-BE49-F238E27FC236}">
              <a16:creationId xmlns:a16="http://schemas.microsoft.com/office/drawing/2014/main" id="{728DB10C-DD69-4C9C-A3F8-311D680FBC47}"/>
            </a:ext>
          </a:extLst>
        </xdr:cNvPr>
        <xdr:cNvSpPr txBox="1"/>
      </xdr:nvSpPr>
      <xdr:spPr>
        <a:xfrm>
          <a:off x="13131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5701BF8-4F64-4FF6-9A5C-7A0EBF06CA89}"/>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AD9D9773-4451-40F9-98B9-523F1C791EDB}"/>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336F1ED5-3655-4B8F-9BB6-8D296A2E7D56}"/>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2618E439-6265-449C-959D-AEEA794DA868}"/>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63C59DB4-FBD9-4DD8-A5D9-EDDAB5BA0FC7}"/>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27818</xdr:rowOff>
    </xdr:from>
    <xdr:to>
      <xdr:col>81</xdr:col>
      <xdr:colOff>95250</xdr:colOff>
      <xdr:row>86</xdr:row>
      <xdr:rowOff>129418</xdr:rowOff>
    </xdr:to>
    <xdr:sp macro="" textlink="">
      <xdr:nvSpPr>
        <xdr:cNvPr id="277" name="楕円 276">
          <a:extLst>
            <a:ext uri="{FF2B5EF4-FFF2-40B4-BE49-F238E27FC236}">
              <a16:creationId xmlns:a16="http://schemas.microsoft.com/office/drawing/2014/main" id="{61C87548-7BFD-4559-9A41-B82992CC6082}"/>
            </a:ext>
          </a:extLst>
        </xdr:cNvPr>
        <xdr:cNvSpPr/>
      </xdr:nvSpPr>
      <xdr:spPr>
        <a:xfrm>
          <a:off x="169672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171345</xdr:rowOff>
    </xdr:from>
    <xdr:ext cx="762000" cy="259045"/>
    <xdr:sp macro="" textlink="">
      <xdr:nvSpPr>
        <xdr:cNvPr id="278" name="給与水準   （国との比較）該当値テキスト">
          <a:extLst>
            <a:ext uri="{FF2B5EF4-FFF2-40B4-BE49-F238E27FC236}">
              <a16:creationId xmlns:a16="http://schemas.microsoft.com/office/drawing/2014/main" id="{B87B8890-330E-48A7-BFED-7C5409E2A0C8}"/>
            </a:ext>
          </a:extLst>
        </xdr:cNvPr>
        <xdr:cNvSpPr txBox="1"/>
      </xdr:nvSpPr>
      <xdr:spPr>
        <a:xfrm>
          <a:off x="17106900" y="14744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119743</xdr:rowOff>
    </xdr:from>
    <xdr:to>
      <xdr:col>77</xdr:col>
      <xdr:colOff>95250</xdr:colOff>
      <xdr:row>87</xdr:row>
      <xdr:rowOff>49893</xdr:rowOff>
    </xdr:to>
    <xdr:sp macro="" textlink="">
      <xdr:nvSpPr>
        <xdr:cNvPr id="279" name="楕円 278">
          <a:extLst>
            <a:ext uri="{FF2B5EF4-FFF2-40B4-BE49-F238E27FC236}">
              <a16:creationId xmlns:a16="http://schemas.microsoft.com/office/drawing/2014/main" id="{10C34745-06F2-4CC5-BBB7-98560A91BD5E}"/>
            </a:ext>
          </a:extLst>
        </xdr:cNvPr>
        <xdr:cNvSpPr/>
      </xdr:nvSpPr>
      <xdr:spPr>
        <a:xfrm>
          <a:off x="16129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80" name="テキスト ボックス 279">
          <a:extLst>
            <a:ext uri="{FF2B5EF4-FFF2-40B4-BE49-F238E27FC236}">
              <a16:creationId xmlns:a16="http://schemas.microsoft.com/office/drawing/2014/main" id="{F84A9D93-3BB1-4A2F-B0E8-C13DA95F57B7}"/>
            </a:ext>
          </a:extLst>
        </xdr:cNvPr>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154214</xdr:rowOff>
    </xdr:from>
    <xdr:to>
      <xdr:col>73</xdr:col>
      <xdr:colOff>44450</xdr:colOff>
      <xdr:row>87</xdr:row>
      <xdr:rowOff>84364</xdr:rowOff>
    </xdr:to>
    <xdr:sp macro="" textlink="">
      <xdr:nvSpPr>
        <xdr:cNvPr id="281" name="楕円 280">
          <a:extLst>
            <a:ext uri="{FF2B5EF4-FFF2-40B4-BE49-F238E27FC236}">
              <a16:creationId xmlns:a16="http://schemas.microsoft.com/office/drawing/2014/main" id="{8C675410-D9D1-4F0F-A002-025890CE3745}"/>
            </a:ext>
          </a:extLst>
        </xdr:cNvPr>
        <xdr:cNvSpPr/>
      </xdr:nvSpPr>
      <xdr:spPr>
        <a:xfrm>
          <a:off x="15240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69141</xdr:rowOff>
    </xdr:from>
    <xdr:ext cx="762000" cy="259045"/>
    <xdr:sp macro="" textlink="">
      <xdr:nvSpPr>
        <xdr:cNvPr id="282" name="テキスト ボックス 281">
          <a:extLst>
            <a:ext uri="{FF2B5EF4-FFF2-40B4-BE49-F238E27FC236}">
              <a16:creationId xmlns:a16="http://schemas.microsoft.com/office/drawing/2014/main" id="{D0EFA936-E51F-4527-B3C5-11C2F50C0587}"/>
            </a:ext>
          </a:extLst>
        </xdr:cNvPr>
        <xdr:cNvSpPr txBox="1"/>
      </xdr:nvSpPr>
      <xdr:spPr>
        <a:xfrm>
          <a:off x="14909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97668</xdr:rowOff>
    </xdr:from>
    <xdr:to>
      <xdr:col>68</xdr:col>
      <xdr:colOff>203200</xdr:colOff>
      <xdr:row>88</xdr:row>
      <xdr:rowOff>27818</xdr:rowOff>
    </xdr:to>
    <xdr:sp macro="" textlink="">
      <xdr:nvSpPr>
        <xdr:cNvPr id="283" name="楕円 282">
          <a:extLst>
            <a:ext uri="{FF2B5EF4-FFF2-40B4-BE49-F238E27FC236}">
              <a16:creationId xmlns:a16="http://schemas.microsoft.com/office/drawing/2014/main" id="{3A441E3B-AD10-48C3-B430-98EB2B614DEA}"/>
            </a:ext>
          </a:extLst>
        </xdr:cNvPr>
        <xdr:cNvSpPr/>
      </xdr:nvSpPr>
      <xdr:spPr>
        <a:xfrm>
          <a:off x="14351000" y="1501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12595</xdr:rowOff>
    </xdr:from>
    <xdr:ext cx="762000" cy="259045"/>
    <xdr:sp macro="" textlink="">
      <xdr:nvSpPr>
        <xdr:cNvPr id="284" name="テキスト ボックス 283">
          <a:extLst>
            <a:ext uri="{FF2B5EF4-FFF2-40B4-BE49-F238E27FC236}">
              <a16:creationId xmlns:a16="http://schemas.microsoft.com/office/drawing/2014/main" id="{AAC3E375-5152-4BC0-9AC7-B388A3670373}"/>
            </a:ext>
          </a:extLst>
        </xdr:cNvPr>
        <xdr:cNvSpPr txBox="1"/>
      </xdr:nvSpPr>
      <xdr:spPr>
        <a:xfrm>
          <a:off x="14020800" y="15100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40216</xdr:rowOff>
    </xdr:from>
    <xdr:to>
      <xdr:col>64</xdr:col>
      <xdr:colOff>152400</xdr:colOff>
      <xdr:row>87</xdr:row>
      <xdr:rowOff>141816</xdr:rowOff>
    </xdr:to>
    <xdr:sp macro="" textlink="">
      <xdr:nvSpPr>
        <xdr:cNvPr id="285" name="楕円 284">
          <a:extLst>
            <a:ext uri="{FF2B5EF4-FFF2-40B4-BE49-F238E27FC236}">
              <a16:creationId xmlns:a16="http://schemas.microsoft.com/office/drawing/2014/main" id="{719275D8-FFAB-41E6-9580-6F918FE07A40}"/>
            </a:ext>
          </a:extLst>
        </xdr:cNvPr>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126593</xdr:rowOff>
    </xdr:from>
    <xdr:ext cx="762000" cy="259045"/>
    <xdr:sp macro="" textlink="">
      <xdr:nvSpPr>
        <xdr:cNvPr id="286" name="テキスト ボックス 285">
          <a:extLst>
            <a:ext uri="{FF2B5EF4-FFF2-40B4-BE49-F238E27FC236}">
              <a16:creationId xmlns:a16="http://schemas.microsoft.com/office/drawing/2014/main" id="{1A2873E1-7CF5-4164-886B-F180C31A82B1}"/>
            </a:ext>
          </a:extLst>
        </xdr:cNvPr>
        <xdr:cNvSpPr txBox="1"/>
      </xdr:nvSpPr>
      <xdr:spPr>
        <a:xfrm>
          <a:off x="13131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D112FC80-DF2A-4BD4-B84B-330C29150E9D}"/>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E90A2D35-14E2-428A-8D99-4AFF501565A7}"/>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BDB26C86-79F6-47E3-B89F-B3AE924744D3}"/>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503E40E5-CE7E-41FC-9E43-664A0E3170D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D79D1252-D319-40FA-BAAF-161F5FD6AF91}"/>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9CE93ADA-1E53-4C3B-9F93-A3BB05D221F8}"/>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3BF2A9CC-9382-4DDA-AC83-F35C6D3FE2A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D13CD7CA-06A9-448A-9962-3C063995FA46}"/>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2645EEA4-3447-4BBE-ADC8-2A671EF14FC9}"/>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ADA367-FC6B-415D-87E0-4E46A4D32591}"/>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9DDF9F55-5612-4A9A-82FE-C03C0900C7FF}"/>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5D08F333-EE05-40ED-A3EF-96676473E197}"/>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34104381-D82D-47A0-B51C-1EE7FD0D817F}"/>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明日香村特別措置法にかかる各種事業の執行に伴い、景観維持等に関連する職員に加え、埋蔵文化財の調査が必要となっていることから、文化財関係職員も多く配置している。</a:t>
          </a:r>
          <a:endParaRPr lang="ja-JP" altLang="ja-JP" sz="1400">
            <a:effectLst/>
          </a:endParaRPr>
        </a:p>
        <a:p>
          <a:r>
            <a:rPr kumimoji="1" lang="ja-JP" altLang="ja-JP" sz="1100">
              <a:solidFill>
                <a:schemeClr val="dk1"/>
              </a:solidFill>
              <a:effectLst/>
              <a:latin typeface="+mn-lt"/>
              <a:ea typeface="+mn-ea"/>
              <a:cs typeface="+mn-cs"/>
            </a:rPr>
            <a:t>　今後は、行政サービスの低下とならないよう業務の最適化を実施し、行政サービスの専門性に対応するために会計年度任用職員を活用し、適正な定員管理をおこなう。</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1265968C-1D3A-49A0-AFB0-8A004CB26A0C}"/>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16817676-B1E9-4350-8791-F126F086A2D5}"/>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36F1BCDD-3D22-484E-8F5D-0134C174C4F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5586FF48-76F0-4440-9D82-02B7C09A73FB}"/>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AF3BBB98-E34C-444E-AB4F-500BEDEAD1D7}"/>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6BCF02AD-C51C-42DB-99B1-502092C7CDFA}"/>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40BAE7F7-62AE-4699-8A2F-076A7B932AD7}"/>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F8C7E5CA-0263-4323-AD93-EED3A1E759B6}"/>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4008D0BC-92C6-4007-AFAA-EFA938FBFE69}"/>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5AB63D84-5027-492D-917A-8236946ECD3B}"/>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8CB8372B-15B8-4F03-8D8E-2F03438AB3B3}"/>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F69C8368-937F-43EA-9AD3-A700EDC56C1C}"/>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EF7674AD-5459-4D80-923F-AAA71273E1AC}"/>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9C9D99A5-9A78-4CFC-9696-7746E5B5400E}"/>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id="{528183B4-BDCB-4872-BBF4-FA07AF0DCC8E}"/>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id="{62B0D1F3-8221-48E0-9A60-F2237FD66B12}"/>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143764</xdr:rowOff>
    </xdr:from>
    <xdr:to>
      <xdr:col>81</xdr:col>
      <xdr:colOff>44450</xdr:colOff>
      <xdr:row>67</xdr:row>
      <xdr:rowOff>63119</xdr:rowOff>
    </xdr:to>
    <xdr:cxnSp macro="">
      <xdr:nvCxnSpPr>
        <xdr:cNvPr id="316" name="直線コネクタ 315">
          <a:extLst>
            <a:ext uri="{FF2B5EF4-FFF2-40B4-BE49-F238E27FC236}">
              <a16:creationId xmlns:a16="http://schemas.microsoft.com/office/drawing/2014/main" id="{18B0C16C-2E1D-40BD-8DA9-E1966D6699E8}"/>
            </a:ext>
          </a:extLst>
        </xdr:cNvPr>
        <xdr:cNvCxnSpPr/>
      </xdr:nvCxnSpPr>
      <xdr:spPr>
        <a:xfrm flipV="1">
          <a:off x="17018000" y="10259314"/>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35196</xdr:rowOff>
    </xdr:from>
    <xdr:ext cx="762000" cy="259045"/>
    <xdr:sp macro="" textlink="">
      <xdr:nvSpPr>
        <xdr:cNvPr id="317" name="定員管理の状況最小値テキスト">
          <a:extLst>
            <a:ext uri="{FF2B5EF4-FFF2-40B4-BE49-F238E27FC236}">
              <a16:creationId xmlns:a16="http://schemas.microsoft.com/office/drawing/2014/main" id="{E2AAB487-F72C-42F6-A030-BCFB62B43EE1}"/>
            </a:ext>
          </a:extLst>
        </xdr:cNvPr>
        <xdr:cNvSpPr txBox="1"/>
      </xdr:nvSpPr>
      <xdr:spPr>
        <a:xfrm>
          <a:off x="17106900" y="1152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63119</xdr:rowOff>
    </xdr:from>
    <xdr:to>
      <xdr:col>81</xdr:col>
      <xdr:colOff>133350</xdr:colOff>
      <xdr:row>67</xdr:row>
      <xdr:rowOff>63119</xdr:rowOff>
    </xdr:to>
    <xdr:cxnSp macro="">
      <xdr:nvCxnSpPr>
        <xdr:cNvPr id="318" name="直線コネクタ 317">
          <a:extLst>
            <a:ext uri="{FF2B5EF4-FFF2-40B4-BE49-F238E27FC236}">
              <a16:creationId xmlns:a16="http://schemas.microsoft.com/office/drawing/2014/main" id="{4C2B64C2-C679-4D65-8344-A57E58CA4F11}"/>
            </a:ext>
          </a:extLst>
        </xdr:cNvPr>
        <xdr:cNvCxnSpPr/>
      </xdr:nvCxnSpPr>
      <xdr:spPr>
        <a:xfrm>
          <a:off x="16929100" y="11550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58691</xdr:rowOff>
    </xdr:from>
    <xdr:ext cx="762000" cy="259045"/>
    <xdr:sp macro="" textlink="">
      <xdr:nvSpPr>
        <xdr:cNvPr id="319" name="定員管理の状況最大値テキスト">
          <a:extLst>
            <a:ext uri="{FF2B5EF4-FFF2-40B4-BE49-F238E27FC236}">
              <a16:creationId xmlns:a16="http://schemas.microsoft.com/office/drawing/2014/main" id="{2BD324A8-6F79-47A5-85CE-F146FC1B9F1F}"/>
            </a:ext>
          </a:extLst>
        </xdr:cNvPr>
        <xdr:cNvSpPr txBox="1"/>
      </xdr:nvSpPr>
      <xdr:spPr>
        <a:xfrm>
          <a:off x="17106900" y="10002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143764</xdr:rowOff>
    </xdr:from>
    <xdr:to>
      <xdr:col>81</xdr:col>
      <xdr:colOff>133350</xdr:colOff>
      <xdr:row>59</xdr:row>
      <xdr:rowOff>143764</xdr:rowOff>
    </xdr:to>
    <xdr:cxnSp macro="">
      <xdr:nvCxnSpPr>
        <xdr:cNvPr id="320" name="直線コネクタ 319">
          <a:extLst>
            <a:ext uri="{FF2B5EF4-FFF2-40B4-BE49-F238E27FC236}">
              <a16:creationId xmlns:a16="http://schemas.microsoft.com/office/drawing/2014/main" id="{2D071670-73A9-4C32-B44A-A125FAD54DF7}"/>
            </a:ext>
          </a:extLst>
        </xdr:cNvPr>
        <xdr:cNvCxnSpPr/>
      </xdr:nvCxnSpPr>
      <xdr:spPr>
        <a:xfrm>
          <a:off x="16929100" y="1025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169121</xdr:rowOff>
    </xdr:from>
    <xdr:to>
      <xdr:col>81</xdr:col>
      <xdr:colOff>44450</xdr:colOff>
      <xdr:row>63</xdr:row>
      <xdr:rowOff>79714</xdr:rowOff>
    </xdr:to>
    <xdr:cxnSp macro="">
      <xdr:nvCxnSpPr>
        <xdr:cNvPr id="321" name="直線コネクタ 320">
          <a:extLst>
            <a:ext uri="{FF2B5EF4-FFF2-40B4-BE49-F238E27FC236}">
              <a16:creationId xmlns:a16="http://schemas.microsoft.com/office/drawing/2014/main" id="{BAE47CB0-722C-4011-A89D-7F1DBFDF7E95}"/>
            </a:ext>
          </a:extLst>
        </xdr:cNvPr>
        <xdr:cNvCxnSpPr/>
      </xdr:nvCxnSpPr>
      <xdr:spPr>
        <a:xfrm>
          <a:off x="16179800" y="10799021"/>
          <a:ext cx="838200" cy="8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38329</xdr:rowOff>
    </xdr:from>
    <xdr:ext cx="762000" cy="259045"/>
    <xdr:sp macro="" textlink="">
      <xdr:nvSpPr>
        <xdr:cNvPr id="322" name="定員管理の状況平均値テキスト">
          <a:extLst>
            <a:ext uri="{FF2B5EF4-FFF2-40B4-BE49-F238E27FC236}">
              <a16:creationId xmlns:a16="http://schemas.microsoft.com/office/drawing/2014/main" id="{0CD9EB0B-C3E9-41E1-B687-6CEBDC48BB87}"/>
            </a:ext>
          </a:extLst>
        </xdr:cNvPr>
        <xdr:cNvSpPr txBox="1"/>
      </xdr:nvSpPr>
      <xdr:spPr>
        <a:xfrm>
          <a:off x="17106900" y="104967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21802</xdr:rowOff>
    </xdr:from>
    <xdr:to>
      <xdr:col>81</xdr:col>
      <xdr:colOff>95250</xdr:colOff>
      <xdr:row>62</xdr:row>
      <xdr:rowOff>123402</xdr:rowOff>
    </xdr:to>
    <xdr:sp macro="" textlink="">
      <xdr:nvSpPr>
        <xdr:cNvPr id="323" name="フローチャート: 判断 322">
          <a:extLst>
            <a:ext uri="{FF2B5EF4-FFF2-40B4-BE49-F238E27FC236}">
              <a16:creationId xmlns:a16="http://schemas.microsoft.com/office/drawing/2014/main" id="{0511F3A2-ABBE-4197-B068-6F916DBACBA8}"/>
            </a:ext>
          </a:extLst>
        </xdr:cNvPr>
        <xdr:cNvSpPr/>
      </xdr:nvSpPr>
      <xdr:spPr>
        <a:xfrm>
          <a:off x="169672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149818</xdr:rowOff>
    </xdr:from>
    <xdr:to>
      <xdr:col>77</xdr:col>
      <xdr:colOff>44450</xdr:colOff>
      <xdr:row>62</xdr:row>
      <xdr:rowOff>169121</xdr:rowOff>
    </xdr:to>
    <xdr:cxnSp macro="">
      <xdr:nvCxnSpPr>
        <xdr:cNvPr id="324" name="直線コネクタ 323">
          <a:extLst>
            <a:ext uri="{FF2B5EF4-FFF2-40B4-BE49-F238E27FC236}">
              <a16:creationId xmlns:a16="http://schemas.microsoft.com/office/drawing/2014/main" id="{64BB6058-1F35-4D60-BD11-2F47F1962BE3}"/>
            </a:ext>
          </a:extLst>
        </xdr:cNvPr>
        <xdr:cNvCxnSpPr/>
      </xdr:nvCxnSpPr>
      <xdr:spPr>
        <a:xfrm>
          <a:off x="15290800" y="10779718"/>
          <a:ext cx="889000" cy="1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18584</xdr:rowOff>
    </xdr:from>
    <xdr:to>
      <xdr:col>77</xdr:col>
      <xdr:colOff>95250</xdr:colOff>
      <xdr:row>62</xdr:row>
      <xdr:rowOff>120184</xdr:rowOff>
    </xdr:to>
    <xdr:sp macro="" textlink="">
      <xdr:nvSpPr>
        <xdr:cNvPr id="325" name="フローチャート: 判断 324">
          <a:extLst>
            <a:ext uri="{FF2B5EF4-FFF2-40B4-BE49-F238E27FC236}">
              <a16:creationId xmlns:a16="http://schemas.microsoft.com/office/drawing/2014/main" id="{013A221F-FA83-459E-8B0B-4D2A47859605}"/>
            </a:ext>
          </a:extLst>
        </xdr:cNvPr>
        <xdr:cNvSpPr/>
      </xdr:nvSpPr>
      <xdr:spPr>
        <a:xfrm>
          <a:off x="16129000" y="1064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130361</xdr:rowOff>
    </xdr:from>
    <xdr:ext cx="736600" cy="259045"/>
    <xdr:sp macro="" textlink="">
      <xdr:nvSpPr>
        <xdr:cNvPr id="326" name="テキスト ボックス 325">
          <a:extLst>
            <a:ext uri="{FF2B5EF4-FFF2-40B4-BE49-F238E27FC236}">
              <a16:creationId xmlns:a16="http://schemas.microsoft.com/office/drawing/2014/main" id="{36DBC47E-63E8-48E6-8238-DD65A7EBA735}"/>
            </a:ext>
          </a:extLst>
        </xdr:cNvPr>
        <xdr:cNvSpPr txBox="1"/>
      </xdr:nvSpPr>
      <xdr:spPr>
        <a:xfrm>
          <a:off x="15798800" y="10417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148209</xdr:rowOff>
    </xdr:from>
    <xdr:to>
      <xdr:col>72</xdr:col>
      <xdr:colOff>203200</xdr:colOff>
      <xdr:row>62</xdr:row>
      <xdr:rowOff>149818</xdr:rowOff>
    </xdr:to>
    <xdr:cxnSp macro="">
      <xdr:nvCxnSpPr>
        <xdr:cNvPr id="327" name="直線コネクタ 326">
          <a:extLst>
            <a:ext uri="{FF2B5EF4-FFF2-40B4-BE49-F238E27FC236}">
              <a16:creationId xmlns:a16="http://schemas.microsoft.com/office/drawing/2014/main" id="{0F166D9A-11A0-4E6D-95E9-7FB5A96612F3}"/>
            </a:ext>
          </a:extLst>
        </xdr:cNvPr>
        <xdr:cNvCxnSpPr/>
      </xdr:nvCxnSpPr>
      <xdr:spPr>
        <a:xfrm>
          <a:off x="14401800" y="10778109"/>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14563</xdr:rowOff>
    </xdr:from>
    <xdr:to>
      <xdr:col>73</xdr:col>
      <xdr:colOff>44450</xdr:colOff>
      <xdr:row>62</xdr:row>
      <xdr:rowOff>116163</xdr:rowOff>
    </xdr:to>
    <xdr:sp macro="" textlink="">
      <xdr:nvSpPr>
        <xdr:cNvPr id="328" name="フローチャート: 判断 327">
          <a:extLst>
            <a:ext uri="{FF2B5EF4-FFF2-40B4-BE49-F238E27FC236}">
              <a16:creationId xmlns:a16="http://schemas.microsoft.com/office/drawing/2014/main" id="{CCDFD8FC-B1F4-4379-AF21-20D2A0ED86B6}"/>
            </a:ext>
          </a:extLst>
        </xdr:cNvPr>
        <xdr:cNvSpPr/>
      </xdr:nvSpPr>
      <xdr:spPr>
        <a:xfrm>
          <a:off x="15240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126340</xdr:rowOff>
    </xdr:from>
    <xdr:ext cx="762000" cy="259045"/>
    <xdr:sp macro="" textlink="">
      <xdr:nvSpPr>
        <xdr:cNvPr id="329" name="テキスト ボックス 328">
          <a:extLst>
            <a:ext uri="{FF2B5EF4-FFF2-40B4-BE49-F238E27FC236}">
              <a16:creationId xmlns:a16="http://schemas.microsoft.com/office/drawing/2014/main" id="{32DF3DC3-8519-4A80-802C-8D6B61564CE3}"/>
            </a:ext>
          </a:extLst>
        </xdr:cNvPr>
        <xdr:cNvSpPr txBox="1"/>
      </xdr:nvSpPr>
      <xdr:spPr>
        <a:xfrm>
          <a:off x="14909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142579</xdr:rowOff>
    </xdr:from>
    <xdr:to>
      <xdr:col>68</xdr:col>
      <xdr:colOff>152400</xdr:colOff>
      <xdr:row>62</xdr:row>
      <xdr:rowOff>148209</xdr:rowOff>
    </xdr:to>
    <xdr:cxnSp macro="">
      <xdr:nvCxnSpPr>
        <xdr:cNvPr id="330" name="直線コネクタ 329">
          <a:extLst>
            <a:ext uri="{FF2B5EF4-FFF2-40B4-BE49-F238E27FC236}">
              <a16:creationId xmlns:a16="http://schemas.microsoft.com/office/drawing/2014/main" id="{4CBA6250-3EC6-4E04-B5BD-F0274B7BAFFD}"/>
            </a:ext>
          </a:extLst>
        </xdr:cNvPr>
        <xdr:cNvCxnSpPr/>
      </xdr:nvCxnSpPr>
      <xdr:spPr>
        <a:xfrm>
          <a:off x="13512800" y="10772479"/>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16976</xdr:rowOff>
    </xdr:from>
    <xdr:to>
      <xdr:col>68</xdr:col>
      <xdr:colOff>203200</xdr:colOff>
      <xdr:row>62</xdr:row>
      <xdr:rowOff>118576</xdr:rowOff>
    </xdr:to>
    <xdr:sp macro="" textlink="">
      <xdr:nvSpPr>
        <xdr:cNvPr id="331" name="フローチャート: 判断 330">
          <a:extLst>
            <a:ext uri="{FF2B5EF4-FFF2-40B4-BE49-F238E27FC236}">
              <a16:creationId xmlns:a16="http://schemas.microsoft.com/office/drawing/2014/main" id="{62A3F5FD-BC5D-481D-B845-FFC1D23CEE60}"/>
            </a:ext>
          </a:extLst>
        </xdr:cNvPr>
        <xdr:cNvSpPr/>
      </xdr:nvSpPr>
      <xdr:spPr>
        <a:xfrm>
          <a:off x="14351000" y="10646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128753</xdr:rowOff>
    </xdr:from>
    <xdr:ext cx="762000" cy="259045"/>
    <xdr:sp macro="" textlink="">
      <xdr:nvSpPr>
        <xdr:cNvPr id="332" name="テキスト ボックス 331">
          <a:extLst>
            <a:ext uri="{FF2B5EF4-FFF2-40B4-BE49-F238E27FC236}">
              <a16:creationId xmlns:a16="http://schemas.microsoft.com/office/drawing/2014/main" id="{9F93560B-440D-4B62-AA4A-160249B84875}"/>
            </a:ext>
          </a:extLst>
        </xdr:cNvPr>
        <xdr:cNvSpPr txBox="1"/>
      </xdr:nvSpPr>
      <xdr:spPr>
        <a:xfrm>
          <a:off x="14020800" y="104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14563</xdr:rowOff>
    </xdr:from>
    <xdr:to>
      <xdr:col>64</xdr:col>
      <xdr:colOff>152400</xdr:colOff>
      <xdr:row>62</xdr:row>
      <xdr:rowOff>116163</xdr:rowOff>
    </xdr:to>
    <xdr:sp macro="" textlink="">
      <xdr:nvSpPr>
        <xdr:cNvPr id="333" name="フローチャート: 判断 332">
          <a:extLst>
            <a:ext uri="{FF2B5EF4-FFF2-40B4-BE49-F238E27FC236}">
              <a16:creationId xmlns:a16="http://schemas.microsoft.com/office/drawing/2014/main" id="{AA531E22-03BD-4C8C-9475-410D79D59ACF}"/>
            </a:ext>
          </a:extLst>
        </xdr:cNvPr>
        <xdr:cNvSpPr/>
      </xdr:nvSpPr>
      <xdr:spPr>
        <a:xfrm>
          <a:off x="13462000" y="10644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126340</xdr:rowOff>
    </xdr:from>
    <xdr:ext cx="762000" cy="259045"/>
    <xdr:sp macro="" textlink="">
      <xdr:nvSpPr>
        <xdr:cNvPr id="334" name="テキスト ボックス 333">
          <a:extLst>
            <a:ext uri="{FF2B5EF4-FFF2-40B4-BE49-F238E27FC236}">
              <a16:creationId xmlns:a16="http://schemas.microsoft.com/office/drawing/2014/main" id="{AF492160-BD5B-41D9-951B-BFB5E041E50E}"/>
            </a:ext>
          </a:extLst>
        </xdr:cNvPr>
        <xdr:cNvSpPr txBox="1"/>
      </xdr:nvSpPr>
      <xdr:spPr>
        <a:xfrm>
          <a:off x="13131800" y="1041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608C0B5B-1618-4E8B-B935-E4662B402FD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5D5B1E2C-7A2C-483D-85DB-9B4F23AFE5B2}"/>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D35B2220-1E8D-439D-916F-F53C83F527BF}"/>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16381E24-3071-47D5-93AD-BC0897112F49}"/>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CCBE84EC-2273-494A-99EF-5682306075CC}"/>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28914</xdr:rowOff>
    </xdr:from>
    <xdr:to>
      <xdr:col>81</xdr:col>
      <xdr:colOff>95250</xdr:colOff>
      <xdr:row>63</xdr:row>
      <xdr:rowOff>130514</xdr:rowOff>
    </xdr:to>
    <xdr:sp macro="" textlink="">
      <xdr:nvSpPr>
        <xdr:cNvPr id="340" name="楕円 339">
          <a:extLst>
            <a:ext uri="{FF2B5EF4-FFF2-40B4-BE49-F238E27FC236}">
              <a16:creationId xmlns:a16="http://schemas.microsoft.com/office/drawing/2014/main" id="{2DE20B6C-0820-4BA6-A1DA-627626A6C4A5}"/>
            </a:ext>
          </a:extLst>
        </xdr:cNvPr>
        <xdr:cNvSpPr/>
      </xdr:nvSpPr>
      <xdr:spPr>
        <a:xfrm>
          <a:off x="16967200" y="108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991</xdr:rowOff>
    </xdr:from>
    <xdr:ext cx="762000" cy="259045"/>
    <xdr:sp macro="" textlink="">
      <xdr:nvSpPr>
        <xdr:cNvPr id="341" name="定員管理の状況該当値テキスト">
          <a:extLst>
            <a:ext uri="{FF2B5EF4-FFF2-40B4-BE49-F238E27FC236}">
              <a16:creationId xmlns:a16="http://schemas.microsoft.com/office/drawing/2014/main" id="{FE8B21B3-F338-4F69-A69E-A13728E021F8}"/>
            </a:ext>
          </a:extLst>
        </xdr:cNvPr>
        <xdr:cNvSpPr txBox="1"/>
      </xdr:nvSpPr>
      <xdr:spPr>
        <a:xfrm>
          <a:off x="17106900" y="1080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118321</xdr:rowOff>
    </xdr:from>
    <xdr:to>
      <xdr:col>77</xdr:col>
      <xdr:colOff>95250</xdr:colOff>
      <xdr:row>63</xdr:row>
      <xdr:rowOff>48471</xdr:rowOff>
    </xdr:to>
    <xdr:sp macro="" textlink="">
      <xdr:nvSpPr>
        <xdr:cNvPr id="342" name="楕円 341">
          <a:extLst>
            <a:ext uri="{FF2B5EF4-FFF2-40B4-BE49-F238E27FC236}">
              <a16:creationId xmlns:a16="http://schemas.microsoft.com/office/drawing/2014/main" id="{B14DD01B-2469-4583-AD46-B0C22350D235}"/>
            </a:ext>
          </a:extLst>
        </xdr:cNvPr>
        <xdr:cNvSpPr/>
      </xdr:nvSpPr>
      <xdr:spPr>
        <a:xfrm>
          <a:off x="16129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33248</xdr:rowOff>
    </xdr:from>
    <xdr:ext cx="736600" cy="259045"/>
    <xdr:sp macro="" textlink="">
      <xdr:nvSpPr>
        <xdr:cNvPr id="343" name="テキスト ボックス 342">
          <a:extLst>
            <a:ext uri="{FF2B5EF4-FFF2-40B4-BE49-F238E27FC236}">
              <a16:creationId xmlns:a16="http://schemas.microsoft.com/office/drawing/2014/main" id="{01B7210B-E504-4F80-B391-85C884FBE8A7}"/>
            </a:ext>
          </a:extLst>
        </xdr:cNvPr>
        <xdr:cNvSpPr txBox="1"/>
      </xdr:nvSpPr>
      <xdr:spPr>
        <a:xfrm>
          <a:off x="15798800" y="10834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99018</xdr:rowOff>
    </xdr:from>
    <xdr:to>
      <xdr:col>73</xdr:col>
      <xdr:colOff>44450</xdr:colOff>
      <xdr:row>63</xdr:row>
      <xdr:rowOff>29168</xdr:rowOff>
    </xdr:to>
    <xdr:sp macro="" textlink="">
      <xdr:nvSpPr>
        <xdr:cNvPr id="344" name="楕円 343">
          <a:extLst>
            <a:ext uri="{FF2B5EF4-FFF2-40B4-BE49-F238E27FC236}">
              <a16:creationId xmlns:a16="http://schemas.microsoft.com/office/drawing/2014/main" id="{A5ADE0C4-8200-43D8-8C62-99FA39413CEF}"/>
            </a:ext>
          </a:extLst>
        </xdr:cNvPr>
        <xdr:cNvSpPr/>
      </xdr:nvSpPr>
      <xdr:spPr>
        <a:xfrm>
          <a:off x="15240000" y="1072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13945</xdr:rowOff>
    </xdr:from>
    <xdr:ext cx="762000" cy="259045"/>
    <xdr:sp macro="" textlink="">
      <xdr:nvSpPr>
        <xdr:cNvPr id="345" name="テキスト ボックス 344">
          <a:extLst>
            <a:ext uri="{FF2B5EF4-FFF2-40B4-BE49-F238E27FC236}">
              <a16:creationId xmlns:a16="http://schemas.microsoft.com/office/drawing/2014/main" id="{58BBB678-C2E1-4366-8E80-7A85FCC75CFF}"/>
            </a:ext>
          </a:extLst>
        </xdr:cNvPr>
        <xdr:cNvSpPr txBox="1"/>
      </xdr:nvSpPr>
      <xdr:spPr>
        <a:xfrm>
          <a:off x="14909800" y="10815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97409</xdr:rowOff>
    </xdr:from>
    <xdr:to>
      <xdr:col>68</xdr:col>
      <xdr:colOff>203200</xdr:colOff>
      <xdr:row>63</xdr:row>
      <xdr:rowOff>27559</xdr:rowOff>
    </xdr:to>
    <xdr:sp macro="" textlink="">
      <xdr:nvSpPr>
        <xdr:cNvPr id="346" name="楕円 345">
          <a:extLst>
            <a:ext uri="{FF2B5EF4-FFF2-40B4-BE49-F238E27FC236}">
              <a16:creationId xmlns:a16="http://schemas.microsoft.com/office/drawing/2014/main" id="{7A498AA5-27F8-42A7-9E3E-3FBFC71B1CB2}"/>
            </a:ext>
          </a:extLst>
        </xdr:cNvPr>
        <xdr:cNvSpPr/>
      </xdr:nvSpPr>
      <xdr:spPr>
        <a:xfrm>
          <a:off x="14351000" y="1072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12336</xdr:rowOff>
    </xdr:from>
    <xdr:ext cx="762000" cy="259045"/>
    <xdr:sp macro="" textlink="">
      <xdr:nvSpPr>
        <xdr:cNvPr id="347" name="テキスト ボックス 346">
          <a:extLst>
            <a:ext uri="{FF2B5EF4-FFF2-40B4-BE49-F238E27FC236}">
              <a16:creationId xmlns:a16="http://schemas.microsoft.com/office/drawing/2014/main" id="{6475DE3B-4BE0-424B-AF50-FC6626897610}"/>
            </a:ext>
          </a:extLst>
        </xdr:cNvPr>
        <xdr:cNvSpPr txBox="1"/>
      </xdr:nvSpPr>
      <xdr:spPr>
        <a:xfrm>
          <a:off x="14020800" y="108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91779</xdr:rowOff>
    </xdr:from>
    <xdr:to>
      <xdr:col>64</xdr:col>
      <xdr:colOff>152400</xdr:colOff>
      <xdr:row>63</xdr:row>
      <xdr:rowOff>21929</xdr:rowOff>
    </xdr:to>
    <xdr:sp macro="" textlink="">
      <xdr:nvSpPr>
        <xdr:cNvPr id="348" name="楕円 347">
          <a:extLst>
            <a:ext uri="{FF2B5EF4-FFF2-40B4-BE49-F238E27FC236}">
              <a16:creationId xmlns:a16="http://schemas.microsoft.com/office/drawing/2014/main" id="{AE57891A-DF23-4EA0-BD1C-E3C87E874B1D}"/>
            </a:ext>
          </a:extLst>
        </xdr:cNvPr>
        <xdr:cNvSpPr/>
      </xdr:nvSpPr>
      <xdr:spPr>
        <a:xfrm>
          <a:off x="13462000" y="1072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6706</xdr:rowOff>
    </xdr:from>
    <xdr:ext cx="762000" cy="259045"/>
    <xdr:sp macro="" textlink="">
      <xdr:nvSpPr>
        <xdr:cNvPr id="349" name="テキスト ボックス 348">
          <a:extLst>
            <a:ext uri="{FF2B5EF4-FFF2-40B4-BE49-F238E27FC236}">
              <a16:creationId xmlns:a16="http://schemas.microsoft.com/office/drawing/2014/main" id="{3E0F7685-2A53-4548-8740-8779D13A6517}"/>
            </a:ext>
          </a:extLst>
        </xdr:cNvPr>
        <xdr:cNvSpPr txBox="1"/>
      </xdr:nvSpPr>
      <xdr:spPr>
        <a:xfrm>
          <a:off x="13131800" y="1080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id="{07ECF3C6-C9BC-4F94-AD63-8FBF338118F9}"/>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id="{04B922EB-5DD7-4207-9DFE-FE3FBEAFE2A2}"/>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id="{2B5774F7-CF75-4C72-BDF1-51311D786838}"/>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id="{DAFF7957-4706-4A24-993B-4160B7D2C18C}"/>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id="{A6A66EB6-FD2B-4833-ACCA-AA0B9BACE658}"/>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id="{E942662D-E442-4B04-9A2F-712969F88CCB}"/>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id="{2617392E-12E7-4FFC-8569-0117E261855D}"/>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id="{DF240ADF-FF18-446C-9749-12B94AFAD10E}"/>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id="{8B671928-8C26-433F-95DB-0A363FA3920C}"/>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id="{F8C8988B-19FB-47BD-8A90-61E6CF2E7DEA}"/>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id="{636ACC9B-6A99-4877-911A-97FAC910BB5A}"/>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id="{9ED9F569-50CE-489F-B144-F011A3FAE1AB}"/>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id="{4FBA09AC-A28D-4290-BC0E-65AB8F012DE6}"/>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実質公債費比率は、前年度と比較して</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ポイント増加している。要因は、過疎債残高の増加に伴い、元利償還金が増加したためである。（＋</a:t>
          </a:r>
          <a:r>
            <a:rPr kumimoji="1" lang="en-US" altLang="ja-JP" sz="1100">
              <a:solidFill>
                <a:schemeClr val="dk1"/>
              </a:solidFill>
              <a:effectLst/>
              <a:latin typeface="+mn-lt"/>
              <a:ea typeface="+mn-ea"/>
              <a:cs typeface="+mn-cs"/>
            </a:rPr>
            <a:t>32,796</a:t>
          </a:r>
          <a:r>
            <a:rPr kumimoji="1" lang="ja-JP" altLang="ja-JP" sz="1100">
              <a:solidFill>
                <a:schemeClr val="dk1"/>
              </a:solidFill>
              <a:effectLst/>
              <a:latin typeface="+mn-lt"/>
              <a:ea typeface="+mn-ea"/>
              <a:cs typeface="+mn-cs"/>
            </a:rPr>
            <a:t>千円）</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新庁舎建設に伴う基金の取り崩し等による充当可能財源の減少や新発債の借入よる元利償還金の増加が控えているため、今後は事業の見直しをおこなう等、比率の改善に向けて取り組みをおこなう。</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id="{8F07B32A-5958-4931-B1F9-140A909B41B9}"/>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id="{2B2883B1-96C0-47D1-B018-3A3676DF7513}"/>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id="{1DF2F0F7-4389-4FF0-B10E-69A31035E6AC}"/>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a16="http://schemas.microsoft.com/office/drawing/2014/main" id="{53626BC0-F4F3-45CF-ADB8-926816249271}"/>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a16="http://schemas.microsoft.com/office/drawing/2014/main" id="{C67815BA-5B7D-42BB-9F5C-E0BBF78D06F1}"/>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a16="http://schemas.microsoft.com/office/drawing/2014/main" id="{B70BBDC2-24E1-4429-BF55-5DB6C19C7AF4}"/>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a16="http://schemas.microsoft.com/office/drawing/2014/main" id="{3C873613-6EAA-4592-9F14-2649A5780FFE}"/>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a16="http://schemas.microsoft.com/office/drawing/2014/main" id="{9B4730F3-9928-4941-8952-277BFA4F1448}"/>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a16="http://schemas.microsoft.com/office/drawing/2014/main" id="{A50CD57C-6A6C-4CC6-9E07-8388C834AE9A}"/>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a16="http://schemas.microsoft.com/office/drawing/2014/main" id="{4B9AD5E7-C701-4EE6-AAC7-C69CD6F81D29}"/>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3" name="テキスト ボックス 372">
          <a:extLst>
            <a:ext uri="{FF2B5EF4-FFF2-40B4-BE49-F238E27FC236}">
              <a16:creationId xmlns:a16="http://schemas.microsoft.com/office/drawing/2014/main" id="{0BABE1E9-B570-4638-85CC-D8D1BF195EE6}"/>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2BA22DE2-BF10-4507-96F1-DA69677D03A4}"/>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5A5B5434-D3C2-4A75-A764-A42A484CC90E}"/>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21336</xdr:rowOff>
    </xdr:from>
    <xdr:to>
      <xdr:col>81</xdr:col>
      <xdr:colOff>44450</xdr:colOff>
      <xdr:row>45</xdr:row>
      <xdr:rowOff>3302</xdr:rowOff>
    </xdr:to>
    <xdr:cxnSp macro="">
      <xdr:nvCxnSpPr>
        <xdr:cNvPr id="376" name="直線コネクタ 375">
          <a:extLst>
            <a:ext uri="{FF2B5EF4-FFF2-40B4-BE49-F238E27FC236}">
              <a16:creationId xmlns:a16="http://schemas.microsoft.com/office/drawing/2014/main" id="{AD03B9E7-AA57-4049-AF21-FF4D7000FD90}"/>
            </a:ext>
          </a:extLst>
        </xdr:cNvPr>
        <xdr:cNvCxnSpPr/>
      </xdr:nvCxnSpPr>
      <xdr:spPr>
        <a:xfrm flipV="1">
          <a:off x="17018000" y="6193536"/>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146829</xdr:rowOff>
    </xdr:from>
    <xdr:ext cx="762000" cy="259045"/>
    <xdr:sp macro="" textlink="">
      <xdr:nvSpPr>
        <xdr:cNvPr id="377" name="公債費負担の状況最小値テキスト">
          <a:extLst>
            <a:ext uri="{FF2B5EF4-FFF2-40B4-BE49-F238E27FC236}">
              <a16:creationId xmlns:a16="http://schemas.microsoft.com/office/drawing/2014/main" id="{832CEF9A-5053-4E62-8FD7-6A9BAFB48A9F}"/>
            </a:ext>
          </a:extLst>
        </xdr:cNvPr>
        <xdr:cNvSpPr txBox="1"/>
      </xdr:nvSpPr>
      <xdr:spPr>
        <a:xfrm>
          <a:off x="17106900" y="769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3302</xdr:rowOff>
    </xdr:from>
    <xdr:to>
      <xdr:col>81</xdr:col>
      <xdr:colOff>133350</xdr:colOff>
      <xdr:row>45</xdr:row>
      <xdr:rowOff>3302</xdr:rowOff>
    </xdr:to>
    <xdr:cxnSp macro="">
      <xdr:nvCxnSpPr>
        <xdr:cNvPr id="378" name="直線コネクタ 377">
          <a:extLst>
            <a:ext uri="{FF2B5EF4-FFF2-40B4-BE49-F238E27FC236}">
              <a16:creationId xmlns:a16="http://schemas.microsoft.com/office/drawing/2014/main" id="{7B1C5297-3878-4216-B611-A39EA9E43961}"/>
            </a:ext>
          </a:extLst>
        </xdr:cNvPr>
        <xdr:cNvCxnSpPr/>
      </xdr:nvCxnSpPr>
      <xdr:spPr>
        <a:xfrm>
          <a:off x="16929100" y="77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107713</xdr:rowOff>
    </xdr:from>
    <xdr:ext cx="762000" cy="259045"/>
    <xdr:sp macro="" textlink="">
      <xdr:nvSpPr>
        <xdr:cNvPr id="379" name="公債費負担の状況最大値テキスト">
          <a:extLst>
            <a:ext uri="{FF2B5EF4-FFF2-40B4-BE49-F238E27FC236}">
              <a16:creationId xmlns:a16="http://schemas.microsoft.com/office/drawing/2014/main" id="{F685A9B1-A649-4288-A357-9584AAD1783C}"/>
            </a:ext>
          </a:extLst>
        </xdr:cNvPr>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21336</xdr:rowOff>
    </xdr:from>
    <xdr:to>
      <xdr:col>81</xdr:col>
      <xdr:colOff>133350</xdr:colOff>
      <xdr:row>36</xdr:row>
      <xdr:rowOff>21336</xdr:rowOff>
    </xdr:to>
    <xdr:cxnSp macro="">
      <xdr:nvCxnSpPr>
        <xdr:cNvPr id="380" name="直線コネクタ 379">
          <a:extLst>
            <a:ext uri="{FF2B5EF4-FFF2-40B4-BE49-F238E27FC236}">
              <a16:creationId xmlns:a16="http://schemas.microsoft.com/office/drawing/2014/main" id="{DC7C3CB5-11F1-4D41-BD82-939DD57C174F}"/>
            </a:ext>
          </a:extLst>
        </xdr:cNvPr>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141732</xdr:rowOff>
    </xdr:from>
    <xdr:to>
      <xdr:col>81</xdr:col>
      <xdr:colOff>44450</xdr:colOff>
      <xdr:row>38</xdr:row>
      <xdr:rowOff>151384</xdr:rowOff>
    </xdr:to>
    <xdr:cxnSp macro="">
      <xdr:nvCxnSpPr>
        <xdr:cNvPr id="381" name="直線コネクタ 380">
          <a:extLst>
            <a:ext uri="{FF2B5EF4-FFF2-40B4-BE49-F238E27FC236}">
              <a16:creationId xmlns:a16="http://schemas.microsoft.com/office/drawing/2014/main" id="{E43B29E0-2CC2-485C-B796-C0DEF9832707}"/>
            </a:ext>
          </a:extLst>
        </xdr:cNvPr>
        <xdr:cNvCxnSpPr/>
      </xdr:nvCxnSpPr>
      <xdr:spPr>
        <a:xfrm>
          <a:off x="16179800" y="665683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106189</xdr:rowOff>
    </xdr:from>
    <xdr:ext cx="762000" cy="259045"/>
    <xdr:sp macro="" textlink="">
      <xdr:nvSpPr>
        <xdr:cNvPr id="382" name="公債費負担の状況平均値テキスト">
          <a:extLst>
            <a:ext uri="{FF2B5EF4-FFF2-40B4-BE49-F238E27FC236}">
              <a16:creationId xmlns:a16="http://schemas.microsoft.com/office/drawing/2014/main" id="{CF90D560-6FBE-4CDB-B376-9F6A592CD628}"/>
            </a:ext>
          </a:extLst>
        </xdr:cNvPr>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134112</xdr:rowOff>
    </xdr:from>
    <xdr:to>
      <xdr:col>81</xdr:col>
      <xdr:colOff>95250</xdr:colOff>
      <xdr:row>41</xdr:row>
      <xdr:rowOff>64262</xdr:rowOff>
    </xdr:to>
    <xdr:sp macro="" textlink="">
      <xdr:nvSpPr>
        <xdr:cNvPr id="383" name="フローチャート: 判断 382">
          <a:extLst>
            <a:ext uri="{FF2B5EF4-FFF2-40B4-BE49-F238E27FC236}">
              <a16:creationId xmlns:a16="http://schemas.microsoft.com/office/drawing/2014/main" id="{39F809A6-57B6-4958-AF63-18708B5368F6}"/>
            </a:ext>
          </a:extLst>
        </xdr:cNvPr>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141732</xdr:rowOff>
    </xdr:from>
    <xdr:to>
      <xdr:col>77</xdr:col>
      <xdr:colOff>44450</xdr:colOff>
      <xdr:row>39</xdr:row>
      <xdr:rowOff>8890</xdr:rowOff>
    </xdr:to>
    <xdr:cxnSp macro="">
      <xdr:nvCxnSpPr>
        <xdr:cNvPr id="384" name="直線コネクタ 383">
          <a:extLst>
            <a:ext uri="{FF2B5EF4-FFF2-40B4-BE49-F238E27FC236}">
              <a16:creationId xmlns:a16="http://schemas.microsoft.com/office/drawing/2014/main" id="{F6F62CD3-404D-4DAC-9710-09C0372FCA9F}"/>
            </a:ext>
          </a:extLst>
        </xdr:cNvPr>
        <xdr:cNvCxnSpPr/>
      </xdr:nvCxnSpPr>
      <xdr:spPr>
        <a:xfrm flipV="1">
          <a:off x="15290800" y="665683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5" name="フローチャート: 判断 384">
          <a:extLst>
            <a:ext uri="{FF2B5EF4-FFF2-40B4-BE49-F238E27FC236}">
              <a16:creationId xmlns:a16="http://schemas.microsoft.com/office/drawing/2014/main" id="{90D0D074-53E6-4B5F-B6C3-E378236595FE}"/>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6" name="テキスト ボックス 385">
          <a:extLst>
            <a:ext uri="{FF2B5EF4-FFF2-40B4-BE49-F238E27FC236}">
              <a16:creationId xmlns:a16="http://schemas.microsoft.com/office/drawing/2014/main" id="{345D9649-A1A9-4979-9A92-CE309D82284E}"/>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8890</xdr:rowOff>
    </xdr:from>
    <xdr:to>
      <xdr:col>72</xdr:col>
      <xdr:colOff>203200</xdr:colOff>
      <xdr:row>39</xdr:row>
      <xdr:rowOff>153670</xdr:rowOff>
    </xdr:to>
    <xdr:cxnSp macro="">
      <xdr:nvCxnSpPr>
        <xdr:cNvPr id="387" name="直線コネクタ 386">
          <a:extLst>
            <a:ext uri="{FF2B5EF4-FFF2-40B4-BE49-F238E27FC236}">
              <a16:creationId xmlns:a16="http://schemas.microsoft.com/office/drawing/2014/main" id="{4F862998-E394-481C-A5E9-AC96943C98F4}"/>
            </a:ext>
          </a:extLst>
        </xdr:cNvPr>
        <xdr:cNvCxnSpPr/>
      </xdr:nvCxnSpPr>
      <xdr:spPr>
        <a:xfrm flipV="1">
          <a:off x="14401800" y="66954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8" name="フローチャート: 判断 387">
          <a:extLst>
            <a:ext uri="{FF2B5EF4-FFF2-40B4-BE49-F238E27FC236}">
              <a16:creationId xmlns:a16="http://schemas.microsoft.com/office/drawing/2014/main" id="{F57F4B94-0DFF-46B2-9CD6-1B840036FA17}"/>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89" name="テキスト ボックス 388">
          <a:extLst>
            <a:ext uri="{FF2B5EF4-FFF2-40B4-BE49-F238E27FC236}">
              <a16:creationId xmlns:a16="http://schemas.microsoft.com/office/drawing/2014/main" id="{9EE1C5BB-C0FF-4055-877E-BAD4AC991153}"/>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153670</xdr:rowOff>
    </xdr:from>
    <xdr:to>
      <xdr:col>68</xdr:col>
      <xdr:colOff>152400</xdr:colOff>
      <xdr:row>40</xdr:row>
      <xdr:rowOff>1524</xdr:rowOff>
    </xdr:to>
    <xdr:cxnSp macro="">
      <xdr:nvCxnSpPr>
        <xdr:cNvPr id="390" name="直線コネクタ 389">
          <a:extLst>
            <a:ext uri="{FF2B5EF4-FFF2-40B4-BE49-F238E27FC236}">
              <a16:creationId xmlns:a16="http://schemas.microsoft.com/office/drawing/2014/main" id="{9D12471F-EC9A-41D9-BA8B-DA146982606B}"/>
            </a:ext>
          </a:extLst>
        </xdr:cNvPr>
        <xdr:cNvCxnSpPr/>
      </xdr:nvCxnSpPr>
      <xdr:spPr>
        <a:xfrm flipV="1">
          <a:off x="13512800" y="68402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1" name="フローチャート: 判断 390">
          <a:extLst>
            <a:ext uri="{FF2B5EF4-FFF2-40B4-BE49-F238E27FC236}">
              <a16:creationId xmlns:a16="http://schemas.microsoft.com/office/drawing/2014/main" id="{61AA7843-BD1C-4B46-AE83-8333E3F6C725}"/>
            </a:ext>
          </a:extLst>
        </xdr:cNvPr>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2" name="テキスト ボックス 391">
          <a:extLst>
            <a:ext uri="{FF2B5EF4-FFF2-40B4-BE49-F238E27FC236}">
              <a16:creationId xmlns:a16="http://schemas.microsoft.com/office/drawing/2014/main" id="{CE7CBBC8-7047-4956-91C2-CD7D09F7D4F0}"/>
            </a:ext>
          </a:extLst>
        </xdr:cNvPr>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3" name="フローチャート: 判断 392">
          <a:extLst>
            <a:ext uri="{FF2B5EF4-FFF2-40B4-BE49-F238E27FC236}">
              <a16:creationId xmlns:a16="http://schemas.microsoft.com/office/drawing/2014/main" id="{E3A59716-22EC-4A8B-B1FB-D7F24ED178E8}"/>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4" name="テキスト ボックス 393">
          <a:extLst>
            <a:ext uri="{FF2B5EF4-FFF2-40B4-BE49-F238E27FC236}">
              <a16:creationId xmlns:a16="http://schemas.microsoft.com/office/drawing/2014/main" id="{94893F40-8EE0-4185-931C-A4423728D14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B52FEB45-93D9-4B1D-8DFF-84221BEDBB14}"/>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3C57162E-47B5-4E51-A1AE-33816DFCBA55}"/>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30700A5B-FFEB-40B1-9424-F508993D8109}"/>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32B2124D-7107-4570-9258-C35CD7A9C60D}"/>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DA5CC1BC-C70E-4E1F-8F36-0A7F511C7A6C}"/>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100584</xdr:rowOff>
    </xdr:from>
    <xdr:to>
      <xdr:col>81</xdr:col>
      <xdr:colOff>95250</xdr:colOff>
      <xdr:row>39</xdr:row>
      <xdr:rowOff>30734</xdr:rowOff>
    </xdr:to>
    <xdr:sp macro="" textlink="">
      <xdr:nvSpPr>
        <xdr:cNvPr id="400" name="楕円 399">
          <a:extLst>
            <a:ext uri="{FF2B5EF4-FFF2-40B4-BE49-F238E27FC236}">
              <a16:creationId xmlns:a16="http://schemas.microsoft.com/office/drawing/2014/main" id="{92B84D58-DE42-4F08-AD50-837631D7B3CE}"/>
            </a:ext>
          </a:extLst>
        </xdr:cNvPr>
        <xdr:cNvSpPr/>
      </xdr:nvSpPr>
      <xdr:spPr>
        <a:xfrm>
          <a:off x="169672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117111</xdr:rowOff>
    </xdr:from>
    <xdr:ext cx="762000" cy="259045"/>
    <xdr:sp macro="" textlink="">
      <xdr:nvSpPr>
        <xdr:cNvPr id="401" name="公債費負担の状況該当値テキスト">
          <a:extLst>
            <a:ext uri="{FF2B5EF4-FFF2-40B4-BE49-F238E27FC236}">
              <a16:creationId xmlns:a16="http://schemas.microsoft.com/office/drawing/2014/main" id="{80F3C350-BFFE-45F0-998F-6E1D9BF42DD4}"/>
            </a:ext>
          </a:extLst>
        </xdr:cNvPr>
        <xdr:cNvSpPr txBox="1"/>
      </xdr:nvSpPr>
      <xdr:spPr>
        <a:xfrm>
          <a:off x="17106900" y="64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90932</xdr:rowOff>
    </xdr:from>
    <xdr:to>
      <xdr:col>77</xdr:col>
      <xdr:colOff>95250</xdr:colOff>
      <xdr:row>39</xdr:row>
      <xdr:rowOff>21082</xdr:rowOff>
    </xdr:to>
    <xdr:sp macro="" textlink="">
      <xdr:nvSpPr>
        <xdr:cNvPr id="402" name="楕円 401">
          <a:extLst>
            <a:ext uri="{FF2B5EF4-FFF2-40B4-BE49-F238E27FC236}">
              <a16:creationId xmlns:a16="http://schemas.microsoft.com/office/drawing/2014/main" id="{331A7E59-B3B4-4B73-B955-D07ED2EE6152}"/>
            </a:ext>
          </a:extLst>
        </xdr:cNvPr>
        <xdr:cNvSpPr/>
      </xdr:nvSpPr>
      <xdr:spPr>
        <a:xfrm>
          <a:off x="161290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31259</xdr:rowOff>
    </xdr:from>
    <xdr:ext cx="736600" cy="259045"/>
    <xdr:sp macro="" textlink="">
      <xdr:nvSpPr>
        <xdr:cNvPr id="403" name="テキスト ボックス 402">
          <a:extLst>
            <a:ext uri="{FF2B5EF4-FFF2-40B4-BE49-F238E27FC236}">
              <a16:creationId xmlns:a16="http://schemas.microsoft.com/office/drawing/2014/main" id="{DCC50976-1312-44D0-B1FF-E8D7FFF9F574}"/>
            </a:ext>
          </a:extLst>
        </xdr:cNvPr>
        <xdr:cNvSpPr txBox="1"/>
      </xdr:nvSpPr>
      <xdr:spPr>
        <a:xfrm>
          <a:off x="15798800" y="6374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129540</xdr:rowOff>
    </xdr:from>
    <xdr:to>
      <xdr:col>73</xdr:col>
      <xdr:colOff>44450</xdr:colOff>
      <xdr:row>39</xdr:row>
      <xdr:rowOff>59690</xdr:rowOff>
    </xdr:to>
    <xdr:sp macro="" textlink="">
      <xdr:nvSpPr>
        <xdr:cNvPr id="404" name="楕円 403">
          <a:extLst>
            <a:ext uri="{FF2B5EF4-FFF2-40B4-BE49-F238E27FC236}">
              <a16:creationId xmlns:a16="http://schemas.microsoft.com/office/drawing/2014/main" id="{3EC1371D-BE63-4FAC-AB6B-BF939F5DEDF3}"/>
            </a:ext>
          </a:extLst>
        </xdr:cNvPr>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69867</xdr:rowOff>
    </xdr:from>
    <xdr:ext cx="762000" cy="259045"/>
    <xdr:sp macro="" textlink="">
      <xdr:nvSpPr>
        <xdr:cNvPr id="405" name="テキスト ボックス 404">
          <a:extLst>
            <a:ext uri="{FF2B5EF4-FFF2-40B4-BE49-F238E27FC236}">
              <a16:creationId xmlns:a16="http://schemas.microsoft.com/office/drawing/2014/main" id="{76CAF7B2-8BA3-4911-8C21-B1B8D0FD9F53}"/>
            </a:ext>
          </a:extLst>
        </xdr:cNvPr>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102870</xdr:rowOff>
    </xdr:from>
    <xdr:to>
      <xdr:col>68</xdr:col>
      <xdr:colOff>203200</xdr:colOff>
      <xdr:row>40</xdr:row>
      <xdr:rowOff>33020</xdr:rowOff>
    </xdr:to>
    <xdr:sp macro="" textlink="">
      <xdr:nvSpPr>
        <xdr:cNvPr id="406" name="楕円 405">
          <a:extLst>
            <a:ext uri="{FF2B5EF4-FFF2-40B4-BE49-F238E27FC236}">
              <a16:creationId xmlns:a16="http://schemas.microsoft.com/office/drawing/2014/main" id="{ACC73769-A8E8-45C7-A5D2-B3ED27B3C460}"/>
            </a:ext>
          </a:extLst>
        </xdr:cNvPr>
        <xdr:cNvSpPr/>
      </xdr:nvSpPr>
      <xdr:spPr>
        <a:xfrm>
          <a:off x="14351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43197</xdr:rowOff>
    </xdr:from>
    <xdr:ext cx="762000" cy="259045"/>
    <xdr:sp macro="" textlink="">
      <xdr:nvSpPr>
        <xdr:cNvPr id="407" name="テキスト ボックス 406">
          <a:extLst>
            <a:ext uri="{FF2B5EF4-FFF2-40B4-BE49-F238E27FC236}">
              <a16:creationId xmlns:a16="http://schemas.microsoft.com/office/drawing/2014/main" id="{F1A63E7C-1FBF-4215-AFBD-FF5AC25EBA3D}"/>
            </a:ext>
          </a:extLst>
        </xdr:cNvPr>
        <xdr:cNvSpPr txBox="1"/>
      </xdr:nvSpPr>
      <xdr:spPr>
        <a:xfrm>
          <a:off x="14020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122174</xdr:rowOff>
    </xdr:from>
    <xdr:to>
      <xdr:col>64</xdr:col>
      <xdr:colOff>152400</xdr:colOff>
      <xdr:row>40</xdr:row>
      <xdr:rowOff>52324</xdr:rowOff>
    </xdr:to>
    <xdr:sp macro="" textlink="">
      <xdr:nvSpPr>
        <xdr:cNvPr id="408" name="楕円 407">
          <a:extLst>
            <a:ext uri="{FF2B5EF4-FFF2-40B4-BE49-F238E27FC236}">
              <a16:creationId xmlns:a16="http://schemas.microsoft.com/office/drawing/2014/main" id="{28A3EDEB-07DD-45A2-9077-5C670389ED66}"/>
            </a:ext>
          </a:extLst>
        </xdr:cNvPr>
        <xdr:cNvSpPr/>
      </xdr:nvSpPr>
      <xdr:spPr>
        <a:xfrm>
          <a:off x="13462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62501</xdr:rowOff>
    </xdr:from>
    <xdr:ext cx="762000" cy="259045"/>
    <xdr:sp macro="" textlink="">
      <xdr:nvSpPr>
        <xdr:cNvPr id="409" name="テキスト ボックス 408">
          <a:extLst>
            <a:ext uri="{FF2B5EF4-FFF2-40B4-BE49-F238E27FC236}">
              <a16:creationId xmlns:a16="http://schemas.microsoft.com/office/drawing/2014/main" id="{72DA3CEC-9F43-4500-B5E2-DADC6738F819}"/>
            </a:ext>
          </a:extLst>
        </xdr:cNvPr>
        <xdr:cNvSpPr txBox="1"/>
      </xdr:nvSpPr>
      <xdr:spPr>
        <a:xfrm>
          <a:off x="13131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189F9C7B-E526-475A-A534-31C4977F76DF}"/>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BCF5A08C-7160-4351-83EB-AE04A31B6248}"/>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C772291-A453-48E8-8D85-AFA7B799131B}"/>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71B90530-3637-4727-92CC-0A645C2B68FD}"/>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5B2D2F68-48D1-4969-A398-E9C76153927B}"/>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F46C711D-5A33-4E5F-9D6B-5FA59B3ABE5F}"/>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D5B1C769-6997-4690-B2EC-5E97EC00F5B8}"/>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E28F1730-07E8-4C35-8618-442357BD5E7E}"/>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F30CBC1F-57B1-4EC9-9293-1BF1A11FF498}"/>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4BEB934A-D374-4609-A173-D048463D7B64}"/>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D8761B5A-87CF-4841-A5CC-39969863FC21}"/>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1FF1CA67-1DB4-46BD-B1A3-25411647FB5C}"/>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CAB8EEFF-61C6-4701-A6C3-F3839D9FABE5}"/>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将来負担比率は、前年度と比較して</a:t>
          </a:r>
          <a:r>
            <a:rPr kumimoji="1" lang="en-US" altLang="ja-JP" sz="1100">
              <a:solidFill>
                <a:schemeClr val="dk1"/>
              </a:solidFill>
              <a:effectLst/>
              <a:latin typeface="+mn-lt"/>
              <a:ea typeface="+mn-ea"/>
              <a:cs typeface="+mn-cs"/>
            </a:rPr>
            <a:t>34.7</a:t>
          </a:r>
          <a:r>
            <a:rPr kumimoji="1" lang="ja-JP" altLang="ja-JP" sz="1100">
              <a:solidFill>
                <a:schemeClr val="dk1"/>
              </a:solidFill>
              <a:effectLst/>
              <a:latin typeface="+mn-lt"/>
              <a:ea typeface="+mn-ea"/>
              <a:cs typeface="+mn-cs"/>
            </a:rPr>
            <a:t>ポイント増加しており、その主な要因として、新庁舎建設に伴う地方債残高の増加（＋</a:t>
          </a:r>
          <a:r>
            <a:rPr kumimoji="1" lang="en-US" altLang="ja-JP" sz="1100">
              <a:solidFill>
                <a:schemeClr val="dk1"/>
              </a:solidFill>
              <a:effectLst/>
              <a:latin typeface="+mn-lt"/>
              <a:ea typeface="+mn-ea"/>
              <a:cs typeface="+mn-cs"/>
            </a:rPr>
            <a:t>842,793</a:t>
          </a:r>
          <a:r>
            <a:rPr kumimoji="1" lang="ja-JP" altLang="ja-JP" sz="1100">
              <a:solidFill>
                <a:schemeClr val="dk1"/>
              </a:solidFill>
              <a:effectLst/>
              <a:latin typeface="+mn-lt"/>
              <a:ea typeface="+mn-ea"/>
              <a:cs typeface="+mn-cs"/>
            </a:rPr>
            <a:t>千円）及び新庁舎建設に伴い役場庁舎建設基金の取り崩し（▲</a:t>
          </a:r>
          <a:r>
            <a:rPr kumimoji="1" lang="en-US" altLang="ja-JP" sz="1100">
              <a:solidFill>
                <a:schemeClr val="dk1"/>
              </a:solidFill>
              <a:effectLst/>
              <a:latin typeface="+mn-lt"/>
              <a:ea typeface="+mn-ea"/>
              <a:cs typeface="+mn-cs"/>
            </a:rPr>
            <a:t>512,420</a:t>
          </a:r>
          <a:r>
            <a:rPr kumimoji="1" lang="ja-JP" altLang="ja-JP" sz="1100">
              <a:solidFill>
                <a:schemeClr val="dk1"/>
              </a:solidFill>
              <a:effectLst/>
              <a:latin typeface="+mn-lt"/>
              <a:ea typeface="+mn-ea"/>
              <a:cs typeface="+mn-cs"/>
            </a:rPr>
            <a:t>千円）により充当可能基金が減少したためである。今後は、新庁舎建設に伴う新発債の借入により、本比率の悪化が想定できることから、各種事業を精査し、地方債の新規借入を減少すること、さらには充当可能基金への積極的な積立を行うことと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2ED7B3D1-2F7E-4C07-8E13-43A756D83841}"/>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5DF9F76D-3FD0-45AE-9350-339874A1CD1A}"/>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AF31DCFD-F2C2-40D4-A9D5-3A6B3F397188}"/>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AC30E8BE-1AB7-4344-9A4D-9FB51493801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48EBBA82-2906-4BEC-890F-67498F7A1C8F}"/>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362B8F4D-C9A7-4362-95C8-1BA625993A39}"/>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7F80E2F5-1BE2-4AEE-9425-1FF82CD1E517}"/>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A5826AF4-0D2A-46A1-9013-0B7AF249CF09}"/>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99FB7340-BDD6-420A-A5E8-062CCD9A906A}"/>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785F05B5-4169-42B3-9794-0842D875C8E8}"/>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73D823BA-4EA1-4983-8177-B5D0C04E4658}"/>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5E4DCC8C-3424-48C4-9F58-A05FA3CA97E3}"/>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BF60A97E-0077-4DC8-BAA4-71968613143D}"/>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684B4A76-E7DA-4811-91A8-8F49F0949288}"/>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C3378FBA-07A8-4F08-B47C-1FF3C3DC4839}"/>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62653</xdr:rowOff>
    </xdr:to>
    <xdr:cxnSp macro="">
      <xdr:nvCxnSpPr>
        <xdr:cNvPr id="438" name="直線コネクタ 437">
          <a:extLst>
            <a:ext uri="{FF2B5EF4-FFF2-40B4-BE49-F238E27FC236}">
              <a16:creationId xmlns:a16="http://schemas.microsoft.com/office/drawing/2014/main" id="{8C03B7BE-4112-4CD9-BF0D-6FA22ABE95C8}"/>
            </a:ext>
          </a:extLst>
        </xdr:cNvPr>
        <xdr:cNvCxnSpPr/>
      </xdr:nvCxnSpPr>
      <xdr:spPr>
        <a:xfrm flipV="1">
          <a:off x="17018000" y="2370667"/>
          <a:ext cx="0" cy="14638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34730</xdr:rowOff>
    </xdr:from>
    <xdr:ext cx="762000" cy="259045"/>
    <xdr:sp macro="" textlink="">
      <xdr:nvSpPr>
        <xdr:cNvPr id="439" name="将来負担の状況最小値テキスト">
          <a:extLst>
            <a:ext uri="{FF2B5EF4-FFF2-40B4-BE49-F238E27FC236}">
              <a16:creationId xmlns:a16="http://schemas.microsoft.com/office/drawing/2014/main" id="{204EF07A-7212-4188-9EAD-ECF5F77B9314}"/>
            </a:ext>
          </a:extLst>
        </xdr:cNvPr>
        <xdr:cNvSpPr txBox="1"/>
      </xdr:nvSpPr>
      <xdr:spPr>
        <a:xfrm>
          <a:off x="17106900" y="380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62653</xdr:rowOff>
    </xdr:from>
    <xdr:to>
      <xdr:col>81</xdr:col>
      <xdr:colOff>133350</xdr:colOff>
      <xdr:row>22</xdr:row>
      <xdr:rowOff>62653</xdr:rowOff>
    </xdr:to>
    <xdr:cxnSp macro="">
      <xdr:nvCxnSpPr>
        <xdr:cNvPr id="440" name="直線コネクタ 439">
          <a:extLst>
            <a:ext uri="{FF2B5EF4-FFF2-40B4-BE49-F238E27FC236}">
              <a16:creationId xmlns:a16="http://schemas.microsoft.com/office/drawing/2014/main" id="{7D4BE7B4-EEEF-4FB6-B64A-632E514E6BB9}"/>
            </a:ext>
          </a:extLst>
        </xdr:cNvPr>
        <xdr:cNvCxnSpPr/>
      </xdr:nvCxnSpPr>
      <xdr:spPr>
        <a:xfrm>
          <a:off x="16929100" y="383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1" name="将来負担の状況最大値テキスト">
          <a:extLst>
            <a:ext uri="{FF2B5EF4-FFF2-40B4-BE49-F238E27FC236}">
              <a16:creationId xmlns:a16="http://schemas.microsoft.com/office/drawing/2014/main" id="{838842BF-1E78-4C08-A2DB-7AB130F75247}"/>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88E308D2-4E98-45A9-B289-42431039156C}"/>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155363</xdr:rowOff>
    </xdr:from>
    <xdr:to>
      <xdr:col>81</xdr:col>
      <xdr:colOff>44450</xdr:colOff>
      <xdr:row>17</xdr:row>
      <xdr:rowOff>106186</xdr:rowOff>
    </xdr:to>
    <xdr:cxnSp macro="">
      <xdr:nvCxnSpPr>
        <xdr:cNvPr id="443" name="直線コネクタ 442">
          <a:extLst>
            <a:ext uri="{FF2B5EF4-FFF2-40B4-BE49-F238E27FC236}">
              <a16:creationId xmlns:a16="http://schemas.microsoft.com/office/drawing/2014/main" id="{656100A7-402D-4067-8936-2847C0B11A4B}"/>
            </a:ext>
          </a:extLst>
        </xdr:cNvPr>
        <xdr:cNvCxnSpPr/>
      </xdr:nvCxnSpPr>
      <xdr:spPr>
        <a:xfrm>
          <a:off x="16179800" y="2555663"/>
          <a:ext cx="838200" cy="465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4" name="将来負担の状況平均値テキスト">
          <a:extLst>
            <a:ext uri="{FF2B5EF4-FFF2-40B4-BE49-F238E27FC236}">
              <a16:creationId xmlns:a16="http://schemas.microsoft.com/office/drawing/2014/main" id="{33A7B22D-12DA-4FC3-90B4-C47AFB6E2B34}"/>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5" name="フローチャート: 判断 444">
          <a:extLst>
            <a:ext uri="{FF2B5EF4-FFF2-40B4-BE49-F238E27FC236}">
              <a16:creationId xmlns:a16="http://schemas.microsoft.com/office/drawing/2014/main" id="{7873E57F-DAE8-40F7-89BC-288F77A47C2D}"/>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155363</xdr:rowOff>
    </xdr:from>
    <xdr:to>
      <xdr:col>77</xdr:col>
      <xdr:colOff>44450</xdr:colOff>
      <xdr:row>15</xdr:row>
      <xdr:rowOff>68368</xdr:rowOff>
    </xdr:to>
    <xdr:cxnSp macro="">
      <xdr:nvCxnSpPr>
        <xdr:cNvPr id="446" name="直線コネクタ 445">
          <a:extLst>
            <a:ext uri="{FF2B5EF4-FFF2-40B4-BE49-F238E27FC236}">
              <a16:creationId xmlns:a16="http://schemas.microsoft.com/office/drawing/2014/main" id="{2DAF6E5C-A96D-4FBE-9D2B-E511D3F887C6}"/>
            </a:ext>
          </a:extLst>
        </xdr:cNvPr>
        <xdr:cNvCxnSpPr/>
      </xdr:nvCxnSpPr>
      <xdr:spPr>
        <a:xfrm flipV="1">
          <a:off x="15290800" y="2555663"/>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7" name="フローチャート: 判断 446">
          <a:extLst>
            <a:ext uri="{FF2B5EF4-FFF2-40B4-BE49-F238E27FC236}">
              <a16:creationId xmlns:a16="http://schemas.microsoft.com/office/drawing/2014/main" id="{450AD889-57F1-4116-9D67-2171B5960BAB}"/>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8" name="テキスト ボックス 447">
          <a:extLst>
            <a:ext uri="{FF2B5EF4-FFF2-40B4-BE49-F238E27FC236}">
              <a16:creationId xmlns:a16="http://schemas.microsoft.com/office/drawing/2014/main" id="{82F26F3C-4043-4606-ACB0-AB9C91C3004E}"/>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68368</xdr:rowOff>
    </xdr:from>
    <xdr:to>
      <xdr:col>72</xdr:col>
      <xdr:colOff>203200</xdr:colOff>
      <xdr:row>16</xdr:row>
      <xdr:rowOff>24271</xdr:rowOff>
    </xdr:to>
    <xdr:cxnSp macro="">
      <xdr:nvCxnSpPr>
        <xdr:cNvPr id="449" name="直線コネクタ 448">
          <a:extLst>
            <a:ext uri="{FF2B5EF4-FFF2-40B4-BE49-F238E27FC236}">
              <a16:creationId xmlns:a16="http://schemas.microsoft.com/office/drawing/2014/main" id="{FA42FDCA-D606-4A31-B438-14197D88E7CD}"/>
            </a:ext>
          </a:extLst>
        </xdr:cNvPr>
        <xdr:cNvCxnSpPr/>
      </xdr:nvCxnSpPr>
      <xdr:spPr>
        <a:xfrm flipV="1">
          <a:off x="14401800" y="2640118"/>
          <a:ext cx="889000" cy="12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136596</xdr:rowOff>
    </xdr:from>
    <xdr:to>
      <xdr:col>73</xdr:col>
      <xdr:colOff>44450</xdr:colOff>
      <xdr:row>14</xdr:row>
      <xdr:rowOff>66746</xdr:rowOff>
    </xdr:to>
    <xdr:sp macro="" textlink="">
      <xdr:nvSpPr>
        <xdr:cNvPr id="450" name="フローチャート: 判断 449">
          <a:extLst>
            <a:ext uri="{FF2B5EF4-FFF2-40B4-BE49-F238E27FC236}">
              <a16:creationId xmlns:a16="http://schemas.microsoft.com/office/drawing/2014/main" id="{9318EB21-76FE-4E88-B9BD-1EF868F80070}"/>
            </a:ext>
          </a:extLst>
        </xdr:cNvPr>
        <xdr:cNvSpPr/>
      </xdr:nvSpPr>
      <xdr:spPr>
        <a:xfrm>
          <a:off x="15240000" y="236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76923</xdr:rowOff>
    </xdr:from>
    <xdr:ext cx="762000" cy="259045"/>
    <xdr:sp macro="" textlink="">
      <xdr:nvSpPr>
        <xdr:cNvPr id="451" name="テキスト ボックス 450">
          <a:extLst>
            <a:ext uri="{FF2B5EF4-FFF2-40B4-BE49-F238E27FC236}">
              <a16:creationId xmlns:a16="http://schemas.microsoft.com/office/drawing/2014/main" id="{691ABEA2-9C65-47C5-A8C1-F1F4085B7750}"/>
            </a:ext>
          </a:extLst>
        </xdr:cNvPr>
        <xdr:cNvSpPr txBox="1"/>
      </xdr:nvSpPr>
      <xdr:spPr>
        <a:xfrm>
          <a:off x="14909800" y="2134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24271</xdr:rowOff>
    </xdr:from>
    <xdr:to>
      <xdr:col>68</xdr:col>
      <xdr:colOff>152400</xdr:colOff>
      <xdr:row>17</xdr:row>
      <xdr:rowOff>6985</xdr:rowOff>
    </xdr:to>
    <xdr:cxnSp macro="">
      <xdr:nvCxnSpPr>
        <xdr:cNvPr id="452" name="直線コネクタ 451">
          <a:extLst>
            <a:ext uri="{FF2B5EF4-FFF2-40B4-BE49-F238E27FC236}">
              <a16:creationId xmlns:a16="http://schemas.microsoft.com/office/drawing/2014/main" id="{18E1B14B-2D59-4F98-A05F-893BB1758AE0}"/>
            </a:ext>
          </a:extLst>
        </xdr:cNvPr>
        <xdr:cNvCxnSpPr/>
      </xdr:nvCxnSpPr>
      <xdr:spPr>
        <a:xfrm flipV="1">
          <a:off x="13512800" y="2767471"/>
          <a:ext cx="889000" cy="154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131233</xdr:rowOff>
    </xdr:from>
    <xdr:to>
      <xdr:col>68</xdr:col>
      <xdr:colOff>203200</xdr:colOff>
      <xdr:row>14</xdr:row>
      <xdr:rowOff>61383</xdr:rowOff>
    </xdr:to>
    <xdr:sp macro="" textlink="">
      <xdr:nvSpPr>
        <xdr:cNvPr id="453" name="フローチャート: 判断 452">
          <a:extLst>
            <a:ext uri="{FF2B5EF4-FFF2-40B4-BE49-F238E27FC236}">
              <a16:creationId xmlns:a16="http://schemas.microsoft.com/office/drawing/2014/main" id="{2E9D0B87-001A-4B1A-AAA0-2AF4440CBD95}"/>
            </a:ext>
          </a:extLst>
        </xdr:cNvPr>
        <xdr:cNvSpPr/>
      </xdr:nvSpPr>
      <xdr:spPr>
        <a:xfrm>
          <a:off x="14351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71560</xdr:rowOff>
    </xdr:from>
    <xdr:ext cx="762000" cy="259045"/>
    <xdr:sp macro="" textlink="">
      <xdr:nvSpPr>
        <xdr:cNvPr id="454" name="テキスト ボックス 453">
          <a:extLst>
            <a:ext uri="{FF2B5EF4-FFF2-40B4-BE49-F238E27FC236}">
              <a16:creationId xmlns:a16="http://schemas.microsoft.com/office/drawing/2014/main" id="{11083B73-63BD-42E9-A32F-D09B2846253C}"/>
            </a:ext>
          </a:extLst>
        </xdr:cNvPr>
        <xdr:cNvSpPr txBox="1"/>
      </xdr:nvSpPr>
      <xdr:spPr>
        <a:xfrm>
          <a:off x="14020800" y="21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21449</xdr:rowOff>
    </xdr:from>
    <xdr:to>
      <xdr:col>64</xdr:col>
      <xdr:colOff>152400</xdr:colOff>
      <xdr:row>14</xdr:row>
      <xdr:rowOff>123049</xdr:rowOff>
    </xdr:to>
    <xdr:sp macro="" textlink="">
      <xdr:nvSpPr>
        <xdr:cNvPr id="455" name="フローチャート: 判断 454">
          <a:extLst>
            <a:ext uri="{FF2B5EF4-FFF2-40B4-BE49-F238E27FC236}">
              <a16:creationId xmlns:a16="http://schemas.microsoft.com/office/drawing/2014/main" id="{A4FDBD5E-E749-4FAD-97F0-33EA1D997FD9}"/>
            </a:ext>
          </a:extLst>
        </xdr:cNvPr>
        <xdr:cNvSpPr/>
      </xdr:nvSpPr>
      <xdr:spPr>
        <a:xfrm>
          <a:off x="13462000" y="24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133226</xdr:rowOff>
    </xdr:from>
    <xdr:ext cx="762000" cy="259045"/>
    <xdr:sp macro="" textlink="">
      <xdr:nvSpPr>
        <xdr:cNvPr id="456" name="テキスト ボックス 455">
          <a:extLst>
            <a:ext uri="{FF2B5EF4-FFF2-40B4-BE49-F238E27FC236}">
              <a16:creationId xmlns:a16="http://schemas.microsoft.com/office/drawing/2014/main" id="{76A97626-8243-4FD8-8480-2792804F2BB0}"/>
            </a:ext>
          </a:extLst>
        </xdr:cNvPr>
        <xdr:cNvSpPr txBox="1"/>
      </xdr:nvSpPr>
      <xdr:spPr>
        <a:xfrm>
          <a:off x="13131800" y="2190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5B9E37F9-F971-4839-A721-DB76D7C03D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74511CF8-56B9-4E7E-ABEC-CF339C4034DD}"/>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F1F90844-2492-400C-8C34-257A1A92C96D}"/>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B1E440F6-2879-4BAB-9354-B1076D30B80B}"/>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EB7B4445-1D12-423A-B70B-B9FB573D18E4}"/>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55386</xdr:rowOff>
    </xdr:from>
    <xdr:to>
      <xdr:col>81</xdr:col>
      <xdr:colOff>95250</xdr:colOff>
      <xdr:row>17</xdr:row>
      <xdr:rowOff>156986</xdr:rowOff>
    </xdr:to>
    <xdr:sp macro="" textlink="">
      <xdr:nvSpPr>
        <xdr:cNvPr id="462" name="楕円 461">
          <a:extLst>
            <a:ext uri="{FF2B5EF4-FFF2-40B4-BE49-F238E27FC236}">
              <a16:creationId xmlns:a16="http://schemas.microsoft.com/office/drawing/2014/main" id="{A695F342-161D-45EB-967E-020EAEA5DFEE}"/>
            </a:ext>
          </a:extLst>
        </xdr:cNvPr>
        <xdr:cNvSpPr/>
      </xdr:nvSpPr>
      <xdr:spPr>
        <a:xfrm>
          <a:off x="16967200" y="297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27463</xdr:rowOff>
    </xdr:from>
    <xdr:ext cx="762000" cy="259045"/>
    <xdr:sp macro="" textlink="">
      <xdr:nvSpPr>
        <xdr:cNvPr id="463" name="将来負担の状況該当値テキスト">
          <a:extLst>
            <a:ext uri="{FF2B5EF4-FFF2-40B4-BE49-F238E27FC236}">
              <a16:creationId xmlns:a16="http://schemas.microsoft.com/office/drawing/2014/main" id="{7F030FF3-D9AB-4906-9D73-F62DC369EA14}"/>
            </a:ext>
          </a:extLst>
        </xdr:cNvPr>
        <xdr:cNvSpPr txBox="1"/>
      </xdr:nvSpPr>
      <xdr:spPr>
        <a:xfrm>
          <a:off x="17106900" y="294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104563</xdr:rowOff>
    </xdr:from>
    <xdr:to>
      <xdr:col>77</xdr:col>
      <xdr:colOff>95250</xdr:colOff>
      <xdr:row>15</xdr:row>
      <xdr:rowOff>34713</xdr:rowOff>
    </xdr:to>
    <xdr:sp macro="" textlink="">
      <xdr:nvSpPr>
        <xdr:cNvPr id="464" name="楕円 463">
          <a:extLst>
            <a:ext uri="{FF2B5EF4-FFF2-40B4-BE49-F238E27FC236}">
              <a16:creationId xmlns:a16="http://schemas.microsoft.com/office/drawing/2014/main" id="{68F80675-6819-4C61-A376-53888BE11E18}"/>
            </a:ext>
          </a:extLst>
        </xdr:cNvPr>
        <xdr:cNvSpPr/>
      </xdr:nvSpPr>
      <xdr:spPr>
        <a:xfrm>
          <a:off x="16129000" y="250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19490</xdr:rowOff>
    </xdr:from>
    <xdr:ext cx="736600" cy="259045"/>
    <xdr:sp macro="" textlink="">
      <xdr:nvSpPr>
        <xdr:cNvPr id="465" name="テキスト ボックス 464">
          <a:extLst>
            <a:ext uri="{FF2B5EF4-FFF2-40B4-BE49-F238E27FC236}">
              <a16:creationId xmlns:a16="http://schemas.microsoft.com/office/drawing/2014/main" id="{36FBB44B-D3ED-4CD2-B913-04A625E63DED}"/>
            </a:ext>
          </a:extLst>
        </xdr:cNvPr>
        <xdr:cNvSpPr txBox="1"/>
      </xdr:nvSpPr>
      <xdr:spPr>
        <a:xfrm>
          <a:off x="15798800" y="2591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17568</xdr:rowOff>
    </xdr:from>
    <xdr:to>
      <xdr:col>73</xdr:col>
      <xdr:colOff>44450</xdr:colOff>
      <xdr:row>15</xdr:row>
      <xdr:rowOff>119168</xdr:rowOff>
    </xdr:to>
    <xdr:sp macro="" textlink="">
      <xdr:nvSpPr>
        <xdr:cNvPr id="466" name="楕円 465">
          <a:extLst>
            <a:ext uri="{FF2B5EF4-FFF2-40B4-BE49-F238E27FC236}">
              <a16:creationId xmlns:a16="http://schemas.microsoft.com/office/drawing/2014/main" id="{FC6AABCE-8BDE-4686-96D1-4B3D149619C4}"/>
            </a:ext>
          </a:extLst>
        </xdr:cNvPr>
        <xdr:cNvSpPr/>
      </xdr:nvSpPr>
      <xdr:spPr>
        <a:xfrm>
          <a:off x="15240000" y="258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103945</xdr:rowOff>
    </xdr:from>
    <xdr:ext cx="762000" cy="259045"/>
    <xdr:sp macro="" textlink="">
      <xdr:nvSpPr>
        <xdr:cNvPr id="467" name="テキスト ボックス 466">
          <a:extLst>
            <a:ext uri="{FF2B5EF4-FFF2-40B4-BE49-F238E27FC236}">
              <a16:creationId xmlns:a16="http://schemas.microsoft.com/office/drawing/2014/main" id="{1240B644-3B5E-465E-9765-B1E0A06A2DBB}"/>
            </a:ext>
          </a:extLst>
        </xdr:cNvPr>
        <xdr:cNvSpPr txBox="1"/>
      </xdr:nvSpPr>
      <xdr:spPr>
        <a:xfrm>
          <a:off x="14909800" y="26756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144921</xdr:rowOff>
    </xdr:from>
    <xdr:to>
      <xdr:col>68</xdr:col>
      <xdr:colOff>203200</xdr:colOff>
      <xdr:row>16</xdr:row>
      <xdr:rowOff>75071</xdr:rowOff>
    </xdr:to>
    <xdr:sp macro="" textlink="">
      <xdr:nvSpPr>
        <xdr:cNvPr id="468" name="楕円 467">
          <a:extLst>
            <a:ext uri="{FF2B5EF4-FFF2-40B4-BE49-F238E27FC236}">
              <a16:creationId xmlns:a16="http://schemas.microsoft.com/office/drawing/2014/main" id="{C7721170-DEF0-47E5-8EFE-BEE5C55E269E}"/>
            </a:ext>
          </a:extLst>
        </xdr:cNvPr>
        <xdr:cNvSpPr/>
      </xdr:nvSpPr>
      <xdr:spPr>
        <a:xfrm>
          <a:off x="14351000" y="271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59848</xdr:rowOff>
    </xdr:from>
    <xdr:ext cx="762000" cy="259045"/>
    <xdr:sp macro="" textlink="">
      <xdr:nvSpPr>
        <xdr:cNvPr id="469" name="テキスト ボックス 468">
          <a:extLst>
            <a:ext uri="{FF2B5EF4-FFF2-40B4-BE49-F238E27FC236}">
              <a16:creationId xmlns:a16="http://schemas.microsoft.com/office/drawing/2014/main" id="{0C5FC739-3A7B-4CC9-8987-EE155C185077}"/>
            </a:ext>
          </a:extLst>
        </xdr:cNvPr>
        <xdr:cNvSpPr txBox="1"/>
      </xdr:nvSpPr>
      <xdr:spPr>
        <a:xfrm>
          <a:off x="14020800" y="280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127635</xdr:rowOff>
    </xdr:from>
    <xdr:to>
      <xdr:col>64</xdr:col>
      <xdr:colOff>152400</xdr:colOff>
      <xdr:row>17</xdr:row>
      <xdr:rowOff>57785</xdr:rowOff>
    </xdr:to>
    <xdr:sp macro="" textlink="">
      <xdr:nvSpPr>
        <xdr:cNvPr id="470" name="楕円 469">
          <a:extLst>
            <a:ext uri="{FF2B5EF4-FFF2-40B4-BE49-F238E27FC236}">
              <a16:creationId xmlns:a16="http://schemas.microsoft.com/office/drawing/2014/main" id="{94EB503A-186A-46C2-BAE9-0100D7CEF81C}"/>
            </a:ext>
          </a:extLst>
        </xdr:cNvPr>
        <xdr:cNvSpPr/>
      </xdr:nvSpPr>
      <xdr:spPr>
        <a:xfrm>
          <a:off x="13462000" y="28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42562</xdr:rowOff>
    </xdr:from>
    <xdr:ext cx="762000" cy="259045"/>
    <xdr:sp macro="" textlink="">
      <xdr:nvSpPr>
        <xdr:cNvPr id="471" name="テキスト ボックス 470">
          <a:extLst>
            <a:ext uri="{FF2B5EF4-FFF2-40B4-BE49-F238E27FC236}">
              <a16:creationId xmlns:a16="http://schemas.microsoft.com/office/drawing/2014/main" id="{DC733CF7-0537-433E-9F72-7957ACA9F528}"/>
            </a:ext>
          </a:extLst>
        </xdr:cNvPr>
        <xdr:cNvSpPr txBox="1"/>
      </xdr:nvSpPr>
      <xdr:spPr>
        <a:xfrm>
          <a:off x="13131800" y="295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奈良県明日香村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5,288
5,264
24.10
5,966,321
5,592,752
369,289
2,301,853
4,835,891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人件費は、明日香村特別措置法にかかる各種事業の執行に伴い、景観維持等に関連する職員に加え、埋蔵文化財の調査が必要となっていることから、文化財関係職員も多く配置しているため、類似団体よりも高くなっている。</a:t>
          </a:r>
          <a:endParaRPr lang="ja-JP" altLang="ja-JP" sz="1400">
            <a:effectLst/>
          </a:endParaRPr>
        </a:p>
        <a:p>
          <a:r>
            <a:rPr kumimoji="1" lang="ja-JP" altLang="ja-JP" sz="1100">
              <a:solidFill>
                <a:schemeClr val="dk1"/>
              </a:solidFill>
              <a:effectLst/>
              <a:latin typeface="+mn-lt"/>
              <a:ea typeface="+mn-ea"/>
              <a:cs typeface="+mn-cs"/>
            </a:rPr>
            <a:t>　今後は、行政サービスの低下とならないよう業務の最適化を実施し、人件費の抑制に努める。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161290</xdr:rowOff>
    </xdr:from>
    <xdr:to>
      <xdr:col>24</xdr:col>
      <xdr:colOff>25400</xdr:colOff>
      <xdr:row>41</xdr:row>
      <xdr:rowOff>130810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1914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102887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130810</xdr:rowOff>
    </xdr:from>
    <xdr:to>
      <xdr:col>24</xdr:col>
      <xdr:colOff>114300</xdr:colOff>
      <xdr:row>41</xdr:row>
      <xdr:rowOff>130810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76217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161290</xdr:rowOff>
    </xdr:from>
    <xdr:to>
      <xdr:col>24</xdr:col>
      <xdr:colOff>114300</xdr:colOff>
      <xdr:row>33</xdr:row>
      <xdr:rowOff>161290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46990</xdr:rowOff>
    </xdr:from>
    <xdr:to>
      <xdr:col>24</xdr:col>
      <xdr:colOff>25400</xdr:colOff>
      <xdr:row>41</xdr:row>
      <xdr:rowOff>130810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70764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12717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84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46990</xdr:rowOff>
    </xdr:from>
    <xdr:to>
      <xdr:col>19</xdr:col>
      <xdr:colOff>187325</xdr:colOff>
      <xdr:row>42</xdr:row>
      <xdr:rowOff>58420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707644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42</xdr:row>
      <xdr:rowOff>35560</xdr:rowOff>
    </xdr:from>
    <xdr:to>
      <xdr:col>15</xdr:col>
      <xdr:colOff>98425</xdr:colOff>
      <xdr:row>42</xdr:row>
      <xdr:rowOff>58420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7236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156210</xdr:rowOff>
    </xdr:from>
    <xdr:to>
      <xdr:col>15</xdr:col>
      <xdr:colOff>149225</xdr:colOff>
      <xdr:row>38</xdr:row>
      <xdr:rowOff>86360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96537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42</xdr:row>
      <xdr:rowOff>35560</xdr:rowOff>
    </xdr:from>
    <xdr:to>
      <xdr:col>11</xdr:col>
      <xdr:colOff>9525</xdr:colOff>
      <xdr:row>42</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72364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64770</xdr:rowOff>
    </xdr:from>
    <xdr:to>
      <xdr:col>11</xdr:col>
      <xdr:colOff>60325</xdr:colOff>
      <xdr:row>37</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80010</xdr:rowOff>
    </xdr:from>
    <xdr:to>
      <xdr:col>24</xdr:col>
      <xdr:colOff>76200</xdr:colOff>
      <xdr:row>42</xdr:row>
      <xdr:rowOff>10160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710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160037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167640</xdr:rowOff>
    </xdr:from>
    <xdr:to>
      <xdr:col>20</xdr:col>
      <xdr:colOff>38100</xdr:colOff>
      <xdr:row>41</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702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82567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11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42</xdr:row>
      <xdr:rowOff>7620</xdr:rowOff>
    </xdr:from>
    <xdr:to>
      <xdr:col>15</xdr:col>
      <xdr:colOff>149225</xdr:colOff>
      <xdr:row>42</xdr:row>
      <xdr:rowOff>109220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720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42</xdr:row>
      <xdr:rowOff>93997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729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41</xdr:row>
      <xdr:rowOff>156210</xdr:rowOff>
    </xdr:from>
    <xdr:to>
      <xdr:col>11</xdr:col>
      <xdr:colOff>60325</xdr:colOff>
      <xdr:row>42</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718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42</xdr:row>
      <xdr:rowOff>71137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727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42</xdr:row>
      <xdr:rowOff>0</xdr:rowOff>
    </xdr:from>
    <xdr:to>
      <xdr:col>6</xdr:col>
      <xdr:colOff>171450</xdr:colOff>
      <xdr:row>42</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72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42</xdr:row>
      <xdr:rowOff>86377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728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の明日香村行財政改革により、積極的なコスト削減に努めているものの、毎年実施している観光や農業の業務委託等が多くあるため、類似団体と比較して数値が高くなっている。今後は事業の縮小を含め、経常経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14986</xdr:rowOff>
    </xdr:from>
    <xdr:to>
      <xdr:col>82</xdr:col>
      <xdr:colOff>107950</xdr:colOff>
      <xdr:row>21</xdr:row>
      <xdr:rowOff>170434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86736"/>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101363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14986</xdr:rowOff>
    </xdr:from>
    <xdr:to>
      <xdr:col>82</xdr:col>
      <xdr:colOff>196850</xdr:colOff>
      <xdr:row>15</xdr:row>
      <xdr:rowOff>14986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8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17272</xdr:rowOff>
    </xdr:from>
    <xdr:to>
      <xdr:col>82</xdr:col>
      <xdr:colOff>107950</xdr:colOff>
      <xdr:row>18</xdr:row>
      <xdr:rowOff>159004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3103372"/>
          <a:ext cx="8382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17272</xdr:rowOff>
    </xdr:from>
    <xdr:to>
      <xdr:col>78</xdr:col>
      <xdr:colOff>69850</xdr:colOff>
      <xdr:row>18</xdr:row>
      <xdr:rowOff>85852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310337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85344</xdr:rowOff>
    </xdr:from>
    <xdr:to>
      <xdr:col>78</xdr:col>
      <xdr:colOff>120650</xdr:colOff>
      <xdr:row>17</xdr:row>
      <xdr:rowOff>15494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25671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597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85852</xdr:rowOff>
    </xdr:from>
    <xdr:to>
      <xdr:col>73</xdr:col>
      <xdr:colOff>180975</xdr:colOff>
      <xdr:row>18</xdr:row>
      <xdr:rowOff>140716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1719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121920</xdr:rowOff>
    </xdr:from>
    <xdr:to>
      <xdr:col>74</xdr:col>
      <xdr:colOff>31750</xdr:colOff>
      <xdr:row>17</xdr:row>
      <xdr:rowOff>52070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49276</xdr:rowOff>
    </xdr:from>
    <xdr:to>
      <xdr:col>69</xdr:col>
      <xdr:colOff>92075</xdr:colOff>
      <xdr:row>18</xdr:row>
      <xdr:rowOff>140716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313537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1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108204</xdr:rowOff>
    </xdr:from>
    <xdr:to>
      <xdr:col>82</xdr:col>
      <xdr:colOff>158750</xdr:colOff>
      <xdr:row>19</xdr:row>
      <xdr:rowOff>38354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319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80281</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31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137922</xdr:rowOff>
    </xdr:from>
    <xdr:to>
      <xdr:col>78</xdr:col>
      <xdr:colOff>120650</xdr:colOff>
      <xdr:row>18</xdr:row>
      <xdr:rowOff>68072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52849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13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35052</xdr:rowOff>
    </xdr:from>
    <xdr:to>
      <xdr:col>74</xdr:col>
      <xdr:colOff>31750</xdr:colOff>
      <xdr:row>18</xdr:row>
      <xdr:rowOff>136652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1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121429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20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89916</xdr:rowOff>
    </xdr:from>
    <xdr:to>
      <xdr:col>69</xdr:col>
      <xdr:colOff>142875</xdr:colOff>
      <xdr:row>19</xdr:row>
      <xdr:rowOff>20066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7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4843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62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169926</xdr:rowOff>
    </xdr:from>
    <xdr:to>
      <xdr:col>65</xdr:col>
      <xdr:colOff>53975</xdr:colOff>
      <xdr:row>18</xdr:row>
      <xdr:rowOff>100076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08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84853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17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扶助費は、人口減少の影響により、類似団体と比較しても低い水準を保っている</a:t>
          </a:r>
          <a:r>
            <a:rPr kumimoji="1" lang="ja-JP" altLang="en-US" sz="1100">
              <a:solidFill>
                <a:schemeClr val="dk1"/>
              </a:solidFill>
              <a:effectLst/>
              <a:latin typeface="+mn-lt"/>
              <a:ea typeface="+mn-ea"/>
              <a:cs typeface="+mn-cs"/>
            </a:rPr>
            <a:t>が、障がい給付費等の増加に伴い、前年度より数値が増加している</a:t>
          </a:r>
          <a:r>
            <a:rPr kumimoji="1" lang="ja-JP" altLang="ja-JP" sz="1100">
              <a:solidFill>
                <a:schemeClr val="dk1"/>
              </a:solidFill>
              <a:effectLst/>
              <a:latin typeface="+mn-lt"/>
              <a:ea typeface="+mn-ea"/>
              <a:cs typeface="+mn-cs"/>
            </a:rPr>
            <a:t>。ただし、今後は高齢化の影響により社会保障費の負担は増加すると思われるため、資格審査の適正化に取り組み、削減に努める。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233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137177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165100</xdr:rowOff>
    </xdr:from>
    <xdr:to>
      <xdr:col>24</xdr:col>
      <xdr:colOff>114300</xdr:colOff>
      <xdr:row>61</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23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146050</xdr:rowOff>
    </xdr:from>
    <xdr:to>
      <xdr:col>24</xdr:col>
      <xdr:colOff>25400</xdr:colOff>
      <xdr:row>54</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232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29227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45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57150</xdr:rowOff>
    </xdr:from>
    <xdr:to>
      <xdr:col>24</xdr:col>
      <xdr:colOff>76200</xdr:colOff>
      <xdr:row>55</xdr:row>
      <xdr:rowOff>158750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146050</xdr:rowOff>
    </xdr:from>
    <xdr:to>
      <xdr:col>19</xdr:col>
      <xdr:colOff>187325</xdr:colOff>
      <xdr:row>54</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232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124477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55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55</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2710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50800</xdr:rowOff>
    </xdr:from>
    <xdr:to>
      <xdr:col>11</xdr:col>
      <xdr:colOff>9525</xdr:colOff>
      <xdr:row>55</xdr:row>
      <xdr:rowOff>146050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4805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162577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76200</xdr:rowOff>
    </xdr:from>
    <xdr:to>
      <xdr:col>6</xdr:col>
      <xdr:colOff>171450</xdr:colOff>
      <xdr:row>57</xdr:row>
      <xdr:rowOff>6350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162577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92727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95250</xdr:rowOff>
    </xdr:from>
    <xdr:to>
      <xdr:col>20</xdr:col>
      <xdr:colOff>38100</xdr:colOff>
      <xdr:row>54</xdr:row>
      <xdr:rowOff>25400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35577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895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95250</xdr:rowOff>
    </xdr:from>
    <xdr:to>
      <xdr:col>11</xdr:col>
      <xdr:colOff>60325</xdr:colOff>
      <xdr:row>56</xdr:row>
      <xdr:rowOff>25400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35577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高齢化率が</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を超えており、介護給付や医療費にかかる国民健康保険特別会計や後期高齢者医療特別会計、介護保健特別会計への繰出金が増加している。今後は、予防や啓発に努め、普通会計の負担抑制に努める。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134620</xdr:rowOff>
    </xdr:from>
    <xdr:to>
      <xdr:col>82</xdr:col>
      <xdr:colOff>107950</xdr:colOff>
      <xdr:row>60</xdr:row>
      <xdr:rowOff>81280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50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49547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9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134620</xdr:rowOff>
    </xdr:from>
    <xdr:to>
      <xdr:col>82</xdr:col>
      <xdr:colOff>196850</xdr:colOff>
      <xdr:row>52</xdr:row>
      <xdr:rowOff>134620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50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1270</xdr:rowOff>
    </xdr:from>
    <xdr:to>
      <xdr:col>82</xdr:col>
      <xdr:colOff>107950</xdr:colOff>
      <xdr:row>55</xdr:row>
      <xdr:rowOff>69850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4310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151147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1270</xdr:rowOff>
    </xdr:from>
    <xdr:to>
      <xdr:col>78</xdr:col>
      <xdr:colOff>69850</xdr:colOff>
      <xdr:row>55</xdr:row>
      <xdr:rowOff>85090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431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140970</xdr:rowOff>
    </xdr:from>
    <xdr:to>
      <xdr:col>78</xdr:col>
      <xdr:colOff>120650</xdr:colOff>
      <xdr:row>56</xdr:row>
      <xdr:rowOff>71120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57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55897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65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85090</xdr:rowOff>
    </xdr:from>
    <xdr:to>
      <xdr:col>73</xdr:col>
      <xdr:colOff>180975</xdr:colOff>
      <xdr:row>55</xdr:row>
      <xdr:rowOff>107950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514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76200</xdr:rowOff>
    </xdr:from>
    <xdr:to>
      <xdr:col>74</xdr:col>
      <xdr:colOff>31750</xdr:colOff>
      <xdr:row>57</xdr:row>
      <xdr:rowOff>6350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107950</xdr:rowOff>
    </xdr:from>
    <xdr:to>
      <xdr:col>69</xdr:col>
      <xdr:colOff>92075</xdr:colOff>
      <xdr:row>58</xdr:row>
      <xdr:rowOff>66040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004800" y="9537700"/>
          <a:ext cx="889000" cy="47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106680</xdr:rowOff>
    </xdr:from>
    <xdr:to>
      <xdr:col>69</xdr:col>
      <xdr:colOff>142875</xdr:colOff>
      <xdr:row>57</xdr:row>
      <xdr:rowOff>36830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21607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19050</xdr:rowOff>
    </xdr:from>
    <xdr:to>
      <xdr:col>82</xdr:col>
      <xdr:colOff>158750</xdr:colOff>
      <xdr:row>55</xdr:row>
      <xdr:rowOff>120650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35577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121920</xdr:rowOff>
    </xdr:from>
    <xdr:to>
      <xdr:col>78</xdr:col>
      <xdr:colOff>120650</xdr:colOff>
      <xdr:row>55</xdr:row>
      <xdr:rowOff>52070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62247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34290</xdr:rowOff>
    </xdr:from>
    <xdr:to>
      <xdr:col>74</xdr:col>
      <xdr:colOff>31750</xdr:colOff>
      <xdr:row>55</xdr:row>
      <xdr:rowOff>135890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146067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57150</xdr:rowOff>
    </xdr:from>
    <xdr:to>
      <xdr:col>69</xdr:col>
      <xdr:colOff>142875</xdr:colOff>
      <xdr:row>55</xdr:row>
      <xdr:rowOff>158750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168927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xdr:rowOff>
    </xdr:from>
    <xdr:to>
      <xdr:col>65</xdr:col>
      <xdr:colOff>53975</xdr:colOff>
      <xdr:row>58</xdr:row>
      <xdr:rowOff>116840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101617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年の明日香村行財政改革により、各種団体への補助金等を削減し、それ以後についても新たな支出を抑制していることにより、</a:t>
          </a:r>
          <a:r>
            <a:rPr kumimoji="1" lang="ja-JP" altLang="en-US" sz="1100">
              <a:solidFill>
                <a:schemeClr val="dk1"/>
              </a:solidFill>
              <a:effectLst/>
              <a:latin typeface="+mn-lt"/>
              <a:ea typeface="+mn-ea"/>
              <a:cs typeface="+mn-cs"/>
            </a:rPr>
            <a:t>類似団体と比較して</a:t>
          </a:r>
          <a:r>
            <a:rPr kumimoji="1" lang="ja-JP" altLang="ja-JP" sz="1100">
              <a:solidFill>
                <a:schemeClr val="dk1"/>
              </a:solidFill>
              <a:effectLst/>
              <a:latin typeface="+mn-lt"/>
              <a:ea typeface="+mn-ea"/>
              <a:cs typeface="+mn-cs"/>
            </a:rPr>
            <a:t>低い水準を保っている。今後も各種事業について実績等を精査し、適正な補助交付に努める。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156718</xdr:rowOff>
    </xdr:from>
    <xdr:to>
      <xdr:col>82</xdr:col>
      <xdr:colOff>107950</xdr:colOff>
      <xdr:row>40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1456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99077</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127000</xdr:rowOff>
    </xdr:from>
    <xdr:to>
      <xdr:col>82</xdr:col>
      <xdr:colOff>196850</xdr:colOff>
      <xdr:row>40</xdr:row>
      <xdr:rowOff>127000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71645</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156718</xdr:rowOff>
    </xdr:from>
    <xdr:to>
      <xdr:col>82</xdr:col>
      <xdr:colOff>196850</xdr:colOff>
      <xdr:row>33</xdr:row>
      <xdr:rowOff>156718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62992</xdr:rowOff>
    </xdr:from>
    <xdr:to>
      <xdr:col>82</xdr:col>
      <xdr:colOff>107950</xdr:colOff>
      <xdr:row>36</xdr:row>
      <xdr:rowOff>76708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2351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158005</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62992</xdr:rowOff>
    </xdr:from>
    <xdr:to>
      <xdr:col>78</xdr:col>
      <xdr:colOff>69850</xdr:colOff>
      <xdr:row>36</xdr:row>
      <xdr:rowOff>99568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2351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37</xdr:row>
      <xdr:rowOff>1270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27176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51054</xdr:rowOff>
    </xdr:from>
    <xdr:to>
      <xdr:col>74</xdr:col>
      <xdr:colOff>31750</xdr:colOff>
      <xdr:row>37</xdr:row>
      <xdr:rowOff>152654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137431</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133858</xdr:rowOff>
    </xdr:from>
    <xdr:to>
      <xdr:col>69</xdr:col>
      <xdr:colOff>92075</xdr:colOff>
      <xdr:row>37</xdr:row>
      <xdr:rowOff>1270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134608"/>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37338</xdr:rowOff>
    </xdr:from>
    <xdr:to>
      <xdr:col>69</xdr:col>
      <xdr:colOff>142875</xdr:colOff>
      <xdr:row>37</xdr:row>
      <xdr:rowOff>138938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123715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9906</xdr:rowOff>
    </xdr:from>
    <xdr:to>
      <xdr:col>65</xdr:col>
      <xdr:colOff>53975</xdr:colOff>
      <xdr:row>37</xdr:row>
      <xdr:rowOff>111506</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96283</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25908</xdr:rowOff>
    </xdr:from>
    <xdr:to>
      <xdr:col>82</xdr:col>
      <xdr:colOff>158750</xdr:colOff>
      <xdr:row>36</xdr:row>
      <xdr:rowOff>127508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42435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xdr:rowOff>
    </xdr:from>
    <xdr:to>
      <xdr:col>78</xdr:col>
      <xdr:colOff>120650</xdr:colOff>
      <xdr:row>36</xdr:row>
      <xdr:rowOff>113792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123969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121920</xdr:rowOff>
    </xdr:from>
    <xdr:to>
      <xdr:col>69</xdr:col>
      <xdr:colOff>142875</xdr:colOff>
      <xdr:row>37</xdr:row>
      <xdr:rowOff>52070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62247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83058</xdr:rowOff>
    </xdr:from>
    <xdr:to>
      <xdr:col>65</xdr:col>
      <xdr:colOff>53975</xdr:colOff>
      <xdr:row>36</xdr:row>
      <xdr:rowOff>13208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23385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585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公債費については、</a:t>
          </a:r>
          <a:r>
            <a:rPr kumimoji="1" lang="ja-JP" altLang="en-US" sz="1100">
              <a:solidFill>
                <a:schemeClr val="dk1"/>
              </a:solidFill>
              <a:effectLst/>
              <a:latin typeface="+mn-lt"/>
              <a:ea typeface="+mn-ea"/>
              <a:cs typeface="+mn-cs"/>
            </a:rPr>
            <a:t>過疎債の借入の増加等に伴い、数値が増加している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今後についても</a:t>
          </a:r>
          <a:r>
            <a:rPr kumimoji="1" lang="ja-JP" altLang="ja-JP" sz="1100">
              <a:solidFill>
                <a:schemeClr val="dk1"/>
              </a:solidFill>
              <a:effectLst/>
              <a:latin typeface="+mn-lt"/>
              <a:ea typeface="+mn-ea"/>
              <a:cs typeface="+mn-cs"/>
            </a:rPr>
            <a:t>、新庁舎建設に伴う新発債の借入により、令和</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年度に公債費のピークを迎える見込みであるため、過度の地方債発行とならないように各事業の見直しや大規模な事業の抑制等をおこない、適正な財政運営を図ることとする。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35560</xdr:rowOff>
    </xdr:from>
    <xdr:to>
      <xdr:col>24</xdr:col>
      <xdr:colOff>25400</xdr:colOff>
      <xdr:row>81</xdr:row>
      <xdr:rowOff>73661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51410"/>
          <a:ext cx="0" cy="14097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45738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73661</xdr:rowOff>
    </xdr:from>
    <xdr:to>
      <xdr:col>24</xdr:col>
      <xdr:colOff>114300</xdr:colOff>
      <xdr:row>81</xdr:row>
      <xdr:rowOff>73661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121937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35560</xdr:rowOff>
    </xdr:from>
    <xdr:to>
      <xdr:col>24</xdr:col>
      <xdr:colOff>114300</xdr:colOff>
      <xdr:row>73</xdr:row>
      <xdr:rowOff>35560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62230</xdr:rowOff>
    </xdr:from>
    <xdr:to>
      <xdr:col>24</xdr:col>
      <xdr:colOff>25400</xdr:colOff>
      <xdr:row>75</xdr:row>
      <xdr:rowOff>119380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92098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25416</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62230</xdr:rowOff>
    </xdr:from>
    <xdr:to>
      <xdr:col>19</xdr:col>
      <xdr:colOff>187325</xdr:colOff>
      <xdr:row>75</xdr:row>
      <xdr:rowOff>77470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920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34289</xdr:rowOff>
    </xdr:from>
    <xdr:to>
      <xdr:col>20</xdr:col>
      <xdr:colOff>38100</xdr:colOff>
      <xdr:row>76</xdr:row>
      <xdr:rowOff>135889</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120666</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508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77470</xdr:rowOff>
    </xdr:from>
    <xdr:to>
      <xdr:col>15</xdr:col>
      <xdr:colOff>98425</xdr:colOff>
      <xdr:row>75</xdr:row>
      <xdr:rowOff>119380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29362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34289</xdr:rowOff>
    </xdr:from>
    <xdr:to>
      <xdr:col>15</xdr:col>
      <xdr:colOff>149225</xdr:colOff>
      <xdr:row>76</xdr:row>
      <xdr:rowOff>135889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120666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119380</xdr:rowOff>
    </xdr:from>
    <xdr:to>
      <xdr:col>11</xdr:col>
      <xdr:colOff>9525</xdr:colOff>
      <xdr:row>75</xdr:row>
      <xdr:rowOff>119380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9781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68580</xdr:rowOff>
    </xdr:from>
    <xdr:to>
      <xdr:col>6</xdr:col>
      <xdr:colOff>171450</xdr:colOff>
      <xdr:row>76</xdr:row>
      <xdr:rowOff>170180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154957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68580</xdr:rowOff>
    </xdr:from>
    <xdr:to>
      <xdr:col>24</xdr:col>
      <xdr:colOff>76200</xdr:colOff>
      <xdr:row>75</xdr:row>
      <xdr:rowOff>170180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85107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11430</xdr:rowOff>
    </xdr:from>
    <xdr:to>
      <xdr:col>20</xdr:col>
      <xdr:colOff>38100</xdr:colOff>
      <xdr:row>75</xdr:row>
      <xdr:rowOff>113030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123207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3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26670</xdr:rowOff>
    </xdr:from>
    <xdr:to>
      <xdr:col>15</xdr:col>
      <xdr:colOff>149225</xdr:colOff>
      <xdr:row>75</xdr:row>
      <xdr:rowOff>128270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138447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68580</xdr:rowOff>
    </xdr:from>
    <xdr:to>
      <xdr:col>11</xdr:col>
      <xdr:colOff>60325</xdr:colOff>
      <xdr:row>75</xdr:row>
      <xdr:rowOff>170180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8907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68580</xdr:rowOff>
    </xdr:from>
    <xdr:to>
      <xdr:col>6</xdr:col>
      <xdr:colOff>171450</xdr:colOff>
      <xdr:row>75</xdr:row>
      <xdr:rowOff>170180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8907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前年度と比較すると、</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光熱費の高騰や経常的な</a:t>
          </a:r>
          <a:r>
            <a:rPr kumimoji="1" lang="ja-JP" altLang="ja-JP" sz="1100">
              <a:solidFill>
                <a:schemeClr val="dk1"/>
              </a:solidFill>
              <a:effectLst/>
              <a:latin typeface="+mn-lt"/>
              <a:ea typeface="+mn-ea"/>
              <a:cs typeface="+mn-cs"/>
            </a:rPr>
            <a:t>イベントの</a:t>
          </a:r>
          <a:r>
            <a:rPr kumimoji="1" lang="ja-JP" altLang="en-US" sz="1100">
              <a:solidFill>
                <a:schemeClr val="dk1"/>
              </a:solidFill>
              <a:effectLst/>
              <a:latin typeface="+mn-lt"/>
              <a:ea typeface="+mn-ea"/>
              <a:cs typeface="+mn-cs"/>
            </a:rPr>
            <a:t>復活</a:t>
          </a:r>
          <a:r>
            <a:rPr kumimoji="1" lang="ja-JP" altLang="ja-JP" sz="1100">
              <a:solidFill>
                <a:schemeClr val="dk1"/>
              </a:solidFill>
              <a:effectLst/>
              <a:latin typeface="+mn-lt"/>
              <a:ea typeface="+mn-ea"/>
              <a:cs typeface="+mn-cs"/>
            </a:rPr>
            <a:t>等により、物件費や補助費等が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していることが要因である。各種事業についてさらに精査するとともに、事業の縮小等を実施し、より一層の経常経費の抑制に努める。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82</xdr:row>
      <xdr:rowOff>5080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45235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79</xdr:row>
      <xdr:rowOff>146050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454380"/>
          <a:ext cx="838200" cy="23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54627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84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38100</xdr:rowOff>
    </xdr:from>
    <xdr:to>
      <xdr:col>82</xdr:col>
      <xdr:colOff>158750</xdr:colOff>
      <xdr:row>77</xdr:row>
      <xdr:rowOff>139700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23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81280</xdr:rowOff>
    </xdr:from>
    <xdr:to>
      <xdr:col>78</xdr:col>
      <xdr:colOff>69850</xdr:colOff>
      <xdr:row>79</xdr:row>
      <xdr:rowOff>138430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4543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102870</xdr:rowOff>
    </xdr:from>
    <xdr:to>
      <xdr:col>78</xdr:col>
      <xdr:colOff>120650</xdr:colOff>
      <xdr:row>77</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43197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138430</xdr:rowOff>
    </xdr:from>
    <xdr:to>
      <xdr:col>73</xdr:col>
      <xdr:colOff>180975</xdr:colOff>
      <xdr:row>80</xdr:row>
      <xdr:rowOff>134620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68298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123207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15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107950</xdr:rowOff>
    </xdr:from>
    <xdr:to>
      <xdr:col>69</xdr:col>
      <xdr:colOff>92075</xdr:colOff>
      <xdr:row>80</xdr:row>
      <xdr:rowOff>134620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8239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38100</xdr:rowOff>
    </xdr:from>
    <xdr:to>
      <xdr:col>69</xdr:col>
      <xdr:colOff>142875</xdr:colOff>
      <xdr:row>78</xdr:row>
      <xdr:rowOff>139700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149877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0</xdr:rowOff>
    </xdr:from>
    <xdr:to>
      <xdr:col>65</xdr:col>
      <xdr:colOff>53975</xdr:colOff>
      <xdr:row>78</xdr:row>
      <xdr:rowOff>101600</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111777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95250</xdr:rowOff>
    </xdr:from>
    <xdr:to>
      <xdr:col>82</xdr:col>
      <xdr:colOff>158750</xdr:colOff>
      <xdr:row>80</xdr:row>
      <xdr:rowOff>25400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67327</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87630</xdr:rowOff>
    </xdr:from>
    <xdr:to>
      <xdr:col>74</xdr:col>
      <xdr:colOff>31750</xdr:colOff>
      <xdr:row>80</xdr:row>
      <xdr:rowOff>17780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2557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80</xdr:row>
      <xdr:rowOff>83820</xdr:rowOff>
    </xdr:from>
    <xdr:to>
      <xdr:col>69</xdr:col>
      <xdr:colOff>142875</xdr:colOff>
      <xdr:row>81</xdr:row>
      <xdr:rowOff>13970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170197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57150</xdr:rowOff>
    </xdr:from>
    <xdr:to>
      <xdr:col>65</xdr:col>
      <xdr:colOff>53975</xdr:colOff>
      <xdr:row>80</xdr:row>
      <xdr:rowOff>158750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77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143527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奈良県明日香村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64432</xdr:rowOff>
    </xdr:from>
    <xdr:to>
      <xdr:col>29</xdr:col>
      <xdr:colOff>127000</xdr:colOff>
      <xdr:row>18</xdr:row>
      <xdr:rowOff>147734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8007"/>
          <a:ext cx="0" cy="128345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119811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25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147734</xdr:rowOff>
    </xdr:from>
    <xdr:to>
      <xdr:col>30</xdr:col>
      <xdr:colOff>25400</xdr:colOff>
      <xdr:row>18</xdr:row>
      <xdr:rowOff>147734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2814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150809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41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64432</xdr:rowOff>
    </xdr:from>
    <xdr:to>
      <xdr:col>30</xdr:col>
      <xdr:colOff>25400</xdr:colOff>
      <xdr:row>11</xdr:row>
      <xdr:rowOff>64432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8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116934</xdr:rowOff>
    </xdr:from>
    <xdr:to>
      <xdr:col>29</xdr:col>
      <xdr:colOff>127000</xdr:colOff>
      <xdr:row>14</xdr:row>
      <xdr:rowOff>153525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564859"/>
          <a:ext cx="647700" cy="365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43202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62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71125</xdr:rowOff>
    </xdr:from>
    <xdr:to>
      <xdr:col>29</xdr:col>
      <xdr:colOff>177800</xdr:colOff>
      <xdr:row>16</xdr:row>
      <xdr:rowOff>1275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690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153525</xdr:rowOff>
    </xdr:from>
    <xdr:to>
      <xdr:col>26</xdr:col>
      <xdr:colOff>50800</xdr:colOff>
      <xdr:row>15</xdr:row>
      <xdr:rowOff>51189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601450"/>
          <a:ext cx="698500" cy="69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88773</xdr:rowOff>
    </xdr:from>
    <xdr:to>
      <xdr:col>26</xdr:col>
      <xdr:colOff>101600</xdr:colOff>
      <xdr:row>16</xdr:row>
      <xdr:rowOff>18923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08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3700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51189</xdr:rowOff>
    </xdr:from>
    <xdr:to>
      <xdr:col>22</xdr:col>
      <xdr:colOff>114300</xdr:colOff>
      <xdr:row>15</xdr:row>
      <xdr:rowOff>86020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70564"/>
          <a:ext cx="698500" cy="34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127147</xdr:rowOff>
    </xdr:from>
    <xdr:to>
      <xdr:col>22</xdr:col>
      <xdr:colOff>165100</xdr:colOff>
      <xdr:row>16</xdr:row>
      <xdr:rowOff>57297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465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42074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3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86020</xdr:rowOff>
    </xdr:from>
    <xdr:to>
      <xdr:col>18</xdr:col>
      <xdr:colOff>177800</xdr:colOff>
      <xdr:row>15</xdr:row>
      <xdr:rowOff>111356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05395"/>
          <a:ext cx="698500" cy="253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121539</xdr:rowOff>
    </xdr:from>
    <xdr:to>
      <xdr:col>19</xdr:col>
      <xdr:colOff>38100</xdr:colOff>
      <xdr:row>16</xdr:row>
      <xdr:rowOff>51689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40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36466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2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150541</xdr:rowOff>
    </xdr:from>
    <xdr:to>
      <xdr:col>15</xdr:col>
      <xdr:colOff>101600</xdr:colOff>
      <xdr:row>16</xdr:row>
      <xdr:rowOff>80691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699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65468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5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66134</xdr:rowOff>
    </xdr:from>
    <xdr:to>
      <xdr:col>29</xdr:col>
      <xdr:colOff>177800</xdr:colOff>
      <xdr:row>14</xdr:row>
      <xdr:rowOff>167734</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514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82661</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35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102725</xdr:rowOff>
    </xdr:from>
    <xdr:to>
      <xdr:col>26</xdr:col>
      <xdr:colOff>101600</xdr:colOff>
      <xdr:row>15</xdr:row>
      <xdr:rowOff>32875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50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43052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319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389</xdr:rowOff>
    </xdr:from>
    <xdr:to>
      <xdr:col>22</xdr:col>
      <xdr:colOff>165100</xdr:colOff>
      <xdr:row>15</xdr:row>
      <xdr:rowOff>101989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19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112166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38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35220</xdr:rowOff>
    </xdr:from>
    <xdr:to>
      <xdr:col>19</xdr:col>
      <xdr:colOff>38100</xdr:colOff>
      <xdr:row>15</xdr:row>
      <xdr:rowOff>136820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54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146997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23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60556</xdr:rowOff>
    </xdr:from>
    <xdr:to>
      <xdr:col>15</xdr:col>
      <xdr:colOff>101600</xdr:colOff>
      <xdr:row>15</xdr:row>
      <xdr:rowOff>162156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79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883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4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252371</xdr:rowOff>
    </xdr:from>
    <xdr:to>
      <xdr:col>29</xdr:col>
      <xdr:colOff>127000</xdr:colOff>
      <xdr:row>39</xdr:row>
      <xdr:rowOff>2772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76921"/>
          <a:ext cx="0" cy="1464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146299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2772</xdr:rowOff>
    </xdr:from>
    <xdr:to>
      <xdr:col>30</xdr:col>
      <xdr:colOff>25400</xdr:colOff>
      <xdr:row>39</xdr:row>
      <xdr:rowOff>2772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418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167298</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20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252371</xdr:rowOff>
    </xdr:from>
    <xdr:to>
      <xdr:col>30</xdr:col>
      <xdr:colOff>25400</xdr:colOff>
      <xdr:row>33</xdr:row>
      <xdr:rowOff>252371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769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163511</xdr:rowOff>
    </xdr:from>
    <xdr:to>
      <xdr:col>29</xdr:col>
      <xdr:colOff>127000</xdr:colOff>
      <xdr:row>37</xdr:row>
      <xdr:rowOff>227045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288211"/>
          <a:ext cx="647700" cy="63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239978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503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52001</xdr:rowOff>
    </xdr:from>
    <xdr:to>
      <xdr:col>29</xdr:col>
      <xdr:colOff>177800</xdr:colOff>
      <xdr:row>36</xdr:row>
      <xdr:rowOff>153601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5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227045</xdr:rowOff>
    </xdr:from>
    <xdr:to>
      <xdr:col>26</xdr:col>
      <xdr:colOff>50800</xdr:colOff>
      <xdr:row>37</xdr:row>
      <xdr:rowOff>295543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351745"/>
          <a:ext cx="698500" cy="68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78372</xdr:rowOff>
    </xdr:from>
    <xdr:to>
      <xdr:col>26</xdr:col>
      <xdr:colOff>101600</xdr:colOff>
      <xdr:row>37</xdr:row>
      <xdr:rowOff>8522</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31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190149</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800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249481</xdr:rowOff>
    </xdr:from>
    <xdr:to>
      <xdr:col>22</xdr:col>
      <xdr:colOff>114300</xdr:colOff>
      <xdr:row>37</xdr:row>
      <xdr:rowOff>295543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374181"/>
          <a:ext cx="698500" cy="46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92692</xdr:rowOff>
    </xdr:from>
    <xdr:to>
      <xdr:col>22</xdr:col>
      <xdr:colOff>165100</xdr:colOff>
      <xdr:row>37</xdr:row>
      <xdr:rowOff>22842</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70459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204469</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8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204283</xdr:rowOff>
    </xdr:from>
    <xdr:to>
      <xdr:col>18</xdr:col>
      <xdr:colOff>177800</xdr:colOff>
      <xdr:row>37</xdr:row>
      <xdr:rowOff>249481</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328983"/>
          <a:ext cx="698500" cy="45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94994</xdr:rowOff>
    </xdr:from>
    <xdr:to>
      <xdr:col>19</xdr:col>
      <xdr:colOff>38100</xdr:colOff>
      <xdr:row>37</xdr:row>
      <xdr:rowOff>25144</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7048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206771</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81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108122</xdr:rowOff>
    </xdr:from>
    <xdr:to>
      <xdr:col>15</xdr:col>
      <xdr:colOff>101600</xdr:colOff>
      <xdr:row>37</xdr:row>
      <xdr:rowOff>38272</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70613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219899</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83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112711</xdr:rowOff>
    </xdr:from>
    <xdr:to>
      <xdr:col>29</xdr:col>
      <xdr:colOff>177800</xdr:colOff>
      <xdr:row>37</xdr:row>
      <xdr:rowOff>214311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2374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84788</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176245</xdr:rowOff>
    </xdr:from>
    <xdr:to>
      <xdr:col>26</xdr:col>
      <xdr:colOff>101600</xdr:colOff>
      <xdr:row>37</xdr:row>
      <xdr:rowOff>277845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3009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262622</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387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244743</xdr:rowOff>
    </xdr:from>
    <xdr:to>
      <xdr:col>22</xdr:col>
      <xdr:colOff>165100</xdr:colOff>
      <xdr:row>38</xdr:row>
      <xdr:rowOff>3443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369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331120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45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198681</xdr:rowOff>
    </xdr:from>
    <xdr:to>
      <xdr:col>19</xdr:col>
      <xdr:colOff>38100</xdr:colOff>
      <xdr:row>37</xdr:row>
      <xdr:rowOff>300281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23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285058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40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153483</xdr:rowOff>
    </xdr:from>
    <xdr:to>
      <xdr:col>15</xdr:col>
      <xdr:colOff>101600</xdr:colOff>
      <xdr:row>37</xdr:row>
      <xdr:rowOff>255083</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2781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239860</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364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奈良県明日香村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5,288
5,264
24.10
5,966,321
5,592,752
369,289
2,301,853
4,835,891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149263</xdr:rowOff>
    </xdr:from>
    <xdr:to>
      <xdr:col>24</xdr:col>
      <xdr:colOff>62865</xdr:colOff>
      <xdr:row>38</xdr:row>
      <xdr:rowOff>54600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2763"/>
          <a:ext cx="1270" cy="12769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58427</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54600</xdr:rowOff>
    </xdr:from>
    <xdr:to>
      <xdr:col>24</xdr:col>
      <xdr:colOff>152400</xdr:colOff>
      <xdr:row>38</xdr:row>
      <xdr:rowOff>54600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95940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6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149263</xdr:rowOff>
    </xdr:from>
    <xdr:to>
      <xdr:col>24</xdr:col>
      <xdr:colOff>152400</xdr:colOff>
      <xdr:row>30</xdr:row>
      <xdr:rowOff>149263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113563</xdr:rowOff>
    </xdr:from>
    <xdr:to>
      <xdr:col>24</xdr:col>
      <xdr:colOff>63500</xdr:colOff>
      <xdr:row>33</xdr:row>
      <xdr:rowOff>153325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71413"/>
          <a:ext cx="838200" cy="39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150004</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793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xdr:rowOff>
    </xdr:from>
    <xdr:to>
      <xdr:col>24</xdr:col>
      <xdr:colOff>114300</xdr:colOff>
      <xdr:row>35</xdr:row>
      <xdr:rowOff>101727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0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153325</xdr:rowOff>
    </xdr:from>
    <xdr:to>
      <xdr:col>19</xdr:col>
      <xdr:colOff>177800</xdr:colOff>
      <xdr:row>34</xdr:row>
      <xdr:rowOff>43063</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11175"/>
          <a:ext cx="889000" cy="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8852</xdr:rowOff>
    </xdr:from>
    <xdr:to>
      <xdr:col>20</xdr:col>
      <xdr:colOff>38100</xdr:colOff>
      <xdr:row>35</xdr:row>
      <xdr:rowOff>110452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101579</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6102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43063</xdr:rowOff>
    </xdr:from>
    <xdr:to>
      <xdr:col>15</xdr:col>
      <xdr:colOff>50800</xdr:colOff>
      <xdr:row>34</xdr:row>
      <xdr:rowOff>150299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5872363"/>
          <a:ext cx="889000" cy="10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44902</xdr:rowOff>
    </xdr:from>
    <xdr:to>
      <xdr:col>15</xdr:col>
      <xdr:colOff>101600</xdr:colOff>
      <xdr:row>35</xdr:row>
      <xdr:rowOff>146502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45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137629</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61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150299</xdr:rowOff>
    </xdr:from>
    <xdr:to>
      <xdr:col>10</xdr:col>
      <xdr:colOff>114300</xdr:colOff>
      <xdr:row>35</xdr:row>
      <xdr:rowOff>28585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5979599"/>
          <a:ext cx="889000" cy="4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143307</xdr:rowOff>
    </xdr:from>
    <xdr:to>
      <xdr:col>10</xdr:col>
      <xdr:colOff>165100</xdr:colOff>
      <xdr:row>36</xdr:row>
      <xdr:rowOff>73457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4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64584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19795" y="623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170175</xdr:rowOff>
    </xdr:from>
    <xdr:to>
      <xdr:col>6</xdr:col>
      <xdr:colOff>38100</xdr:colOff>
      <xdr:row>36</xdr:row>
      <xdr:rowOff>100325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7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91452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30795" y="6263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62763</xdr:rowOff>
    </xdr:from>
    <xdr:to>
      <xdr:col>24</xdr:col>
      <xdr:colOff>114300</xdr:colOff>
      <xdr:row>33</xdr:row>
      <xdr:rowOff>164363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72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85640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72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102525</xdr:rowOff>
    </xdr:from>
    <xdr:to>
      <xdr:col>20</xdr:col>
      <xdr:colOff>38100</xdr:colOff>
      <xdr:row>34</xdr:row>
      <xdr:rowOff>32675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6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49202</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497795" y="5535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163713</xdr:rowOff>
    </xdr:from>
    <xdr:to>
      <xdr:col>15</xdr:col>
      <xdr:colOff>101600</xdr:colOff>
      <xdr:row>34</xdr:row>
      <xdr:rowOff>93863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82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32</xdr:row>
      <xdr:rowOff>110390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08795" y="5596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99499</xdr:rowOff>
    </xdr:from>
    <xdr:to>
      <xdr:col>10</xdr:col>
      <xdr:colOff>165100</xdr:colOff>
      <xdr:row>35</xdr:row>
      <xdr:rowOff>29649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2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46176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19795" y="5704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149235</xdr:rowOff>
    </xdr:from>
    <xdr:to>
      <xdr:col>6</xdr:col>
      <xdr:colOff>38100</xdr:colOff>
      <xdr:row>35</xdr:row>
      <xdr:rowOff>79385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597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95912</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30795" y="5753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28253</xdr:rowOff>
    </xdr:from>
    <xdr:to>
      <xdr:col>24</xdr:col>
      <xdr:colOff>62865</xdr:colOff>
      <xdr:row>58</xdr:row>
      <xdr:rowOff>103747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72203"/>
          <a:ext cx="1270" cy="1275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107574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0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103747</xdr:rowOff>
    </xdr:from>
    <xdr:to>
      <xdr:col>24</xdr:col>
      <xdr:colOff>152400</xdr:colOff>
      <xdr:row>58</xdr:row>
      <xdr:rowOff>103747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0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146380</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47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28253</xdr:rowOff>
    </xdr:from>
    <xdr:to>
      <xdr:col>24</xdr:col>
      <xdr:colOff>152400</xdr:colOff>
      <xdr:row>51</xdr:row>
      <xdr:rowOff>28253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72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33779</xdr:rowOff>
    </xdr:from>
    <xdr:to>
      <xdr:col>24</xdr:col>
      <xdr:colOff>63500</xdr:colOff>
      <xdr:row>57</xdr:row>
      <xdr:rowOff>61161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806429"/>
          <a:ext cx="838200" cy="27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31108</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037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52681</xdr:rowOff>
    </xdr:from>
    <xdr:to>
      <xdr:col>24</xdr:col>
      <xdr:colOff>114300</xdr:colOff>
      <xdr:row>57</xdr:row>
      <xdr:rowOff>154281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82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61161</xdr:rowOff>
    </xdr:from>
    <xdr:to>
      <xdr:col>19</xdr:col>
      <xdr:colOff>177800</xdr:colOff>
      <xdr:row>57</xdr:row>
      <xdr:rowOff>103351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33811"/>
          <a:ext cx="889000" cy="4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81042</xdr:rowOff>
    </xdr:from>
    <xdr:to>
      <xdr:col>20</xdr:col>
      <xdr:colOff>38100</xdr:colOff>
      <xdr:row>58</xdr:row>
      <xdr:rowOff>11192</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85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2319</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946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95003</xdr:rowOff>
    </xdr:from>
    <xdr:to>
      <xdr:col>15</xdr:col>
      <xdr:colOff>50800</xdr:colOff>
      <xdr:row>57</xdr:row>
      <xdr:rowOff>103351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867653"/>
          <a:ext cx="889000" cy="8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89236</xdr:rowOff>
    </xdr:from>
    <xdr:to>
      <xdr:col>15</xdr:col>
      <xdr:colOff>101600</xdr:colOff>
      <xdr:row>58</xdr:row>
      <xdr:rowOff>19386</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8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10513</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995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95003</xdr:rowOff>
    </xdr:from>
    <xdr:to>
      <xdr:col>10</xdr:col>
      <xdr:colOff>114300</xdr:colOff>
      <xdr:row>57</xdr:row>
      <xdr:rowOff>135795</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867653"/>
          <a:ext cx="889000" cy="4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94665</xdr:rowOff>
    </xdr:from>
    <xdr:to>
      <xdr:col>10</xdr:col>
      <xdr:colOff>165100</xdr:colOff>
      <xdr:row>58</xdr:row>
      <xdr:rowOff>24815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6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15942</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9960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104894</xdr:rowOff>
    </xdr:from>
    <xdr:to>
      <xdr:col>6</xdr:col>
      <xdr:colOff>38100</xdr:colOff>
      <xdr:row>58</xdr:row>
      <xdr:rowOff>35044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87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26171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970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154429</xdr:rowOff>
    </xdr:from>
    <xdr:to>
      <xdr:col>24</xdr:col>
      <xdr:colOff>114300</xdr:colOff>
      <xdr:row>57</xdr:row>
      <xdr:rowOff>84579</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55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5856</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07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10361</xdr:rowOff>
    </xdr:from>
    <xdr:to>
      <xdr:col>20</xdr:col>
      <xdr:colOff>38100</xdr:colOff>
      <xdr:row>57</xdr:row>
      <xdr:rowOff>111961</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8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128488</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9558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52551</xdr:rowOff>
    </xdr:from>
    <xdr:to>
      <xdr:col>15</xdr:col>
      <xdr:colOff>101600</xdr:colOff>
      <xdr:row>57</xdr:row>
      <xdr:rowOff>154151</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2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170678</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600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44203</xdr:rowOff>
    </xdr:from>
    <xdr:to>
      <xdr:col>10</xdr:col>
      <xdr:colOff>165100</xdr:colOff>
      <xdr:row>57</xdr:row>
      <xdr:rowOff>145803</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81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162330</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59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84995</xdr:rowOff>
    </xdr:from>
    <xdr:to>
      <xdr:col>6</xdr:col>
      <xdr:colOff>38100</xdr:colOff>
      <xdr:row>58</xdr:row>
      <xdr:rowOff>15145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8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31672</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9632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a:extLst>
            <a:ext uri="{FF2B5EF4-FFF2-40B4-BE49-F238E27FC236}">
              <a16:creationId xmlns:a16="http://schemas.microsoft.com/office/drawing/2014/main" id="{00000000-0008-0000-06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101600</xdr:rowOff>
    </xdr:from>
    <xdr:to>
      <xdr:col>24</xdr:col>
      <xdr:colOff>62865</xdr:colOff>
      <xdr:row>79</xdr:row>
      <xdr:rowOff>20295</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4633595" y="12274550"/>
          <a:ext cx="1270" cy="1290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24122</xdr:rowOff>
    </xdr:from>
    <xdr:ext cx="469744" cy="259045"/>
    <xdr:sp macro="" textlink="">
      <xdr:nvSpPr>
        <xdr:cNvPr id="171" name="維持補修費最小値テキスト">
          <a:extLst>
            <a:ext uri="{FF2B5EF4-FFF2-40B4-BE49-F238E27FC236}">
              <a16:creationId xmlns:a16="http://schemas.microsoft.com/office/drawing/2014/main" id="{00000000-0008-0000-0600-0000AB000000}"/>
            </a:ext>
          </a:extLst>
        </xdr:cNvPr>
        <xdr:cNvSpPr txBox="1"/>
      </xdr:nvSpPr>
      <xdr:spPr>
        <a:xfrm>
          <a:off x="4686300" y="1356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20295</xdr:rowOff>
    </xdr:from>
    <xdr:to>
      <xdr:col>24</xdr:col>
      <xdr:colOff>152400</xdr:colOff>
      <xdr:row>79</xdr:row>
      <xdr:rowOff>20295</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356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48277</xdr:rowOff>
    </xdr:from>
    <xdr:ext cx="534377" cy="259045"/>
    <xdr:sp macro="" textlink="">
      <xdr:nvSpPr>
        <xdr:cNvPr id="173" name="維持補修費最大値テキスト">
          <a:extLst>
            <a:ext uri="{FF2B5EF4-FFF2-40B4-BE49-F238E27FC236}">
              <a16:creationId xmlns:a16="http://schemas.microsoft.com/office/drawing/2014/main" id="{00000000-0008-0000-0600-0000AD000000}"/>
            </a:ext>
          </a:extLst>
        </xdr:cNvPr>
        <xdr:cNvSpPr txBox="1"/>
      </xdr:nvSpPr>
      <xdr:spPr>
        <a:xfrm>
          <a:off x="4686300" y="1204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101600</xdr:rowOff>
    </xdr:from>
    <xdr:to>
      <xdr:col>24</xdr:col>
      <xdr:colOff>152400</xdr:colOff>
      <xdr:row>71</xdr:row>
      <xdr:rowOff>101600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227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43098</xdr:rowOff>
    </xdr:from>
    <xdr:to>
      <xdr:col>24</xdr:col>
      <xdr:colOff>63500</xdr:colOff>
      <xdr:row>78</xdr:row>
      <xdr:rowOff>93714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3797300" y="13416198"/>
          <a:ext cx="838200" cy="5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133227</xdr:rowOff>
    </xdr:from>
    <xdr:ext cx="534377" cy="259045"/>
    <xdr:sp macro="" textlink="">
      <xdr:nvSpPr>
        <xdr:cNvPr id="176" name="維持補修費平均値テキスト">
          <a:extLst>
            <a:ext uri="{FF2B5EF4-FFF2-40B4-BE49-F238E27FC236}">
              <a16:creationId xmlns:a16="http://schemas.microsoft.com/office/drawing/2014/main" id="{00000000-0008-0000-0600-0000B0000000}"/>
            </a:ext>
          </a:extLst>
        </xdr:cNvPr>
        <xdr:cNvSpPr txBox="1"/>
      </xdr:nvSpPr>
      <xdr:spPr>
        <a:xfrm>
          <a:off x="4686300" y="131634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110350</xdr:rowOff>
    </xdr:from>
    <xdr:to>
      <xdr:col>24</xdr:col>
      <xdr:colOff>114300</xdr:colOff>
      <xdr:row>78</xdr:row>
      <xdr:rowOff>40500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4584700" y="1331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43098</xdr:rowOff>
    </xdr:from>
    <xdr:to>
      <xdr:col>19</xdr:col>
      <xdr:colOff>177800</xdr:colOff>
      <xdr:row>78</xdr:row>
      <xdr:rowOff>128003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908300" y="13416198"/>
          <a:ext cx="889000" cy="8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116027</xdr:rowOff>
    </xdr:from>
    <xdr:to>
      <xdr:col>20</xdr:col>
      <xdr:colOff>38100</xdr:colOff>
      <xdr:row>78</xdr:row>
      <xdr:rowOff>46177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3746500" y="1331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62704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3530111" y="13092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128003</xdr:rowOff>
    </xdr:from>
    <xdr:to>
      <xdr:col>15</xdr:col>
      <xdr:colOff>50800</xdr:colOff>
      <xdr:row>78</xdr:row>
      <xdr:rowOff>128518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019300" y="13501103"/>
          <a:ext cx="8890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140773</xdr:rowOff>
    </xdr:from>
    <xdr:to>
      <xdr:col>15</xdr:col>
      <xdr:colOff>101600</xdr:colOff>
      <xdr:row>78</xdr:row>
      <xdr:rowOff>70923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2857500" y="13342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87450</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2641111" y="1311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92704</xdr:rowOff>
    </xdr:from>
    <xdr:to>
      <xdr:col>10</xdr:col>
      <xdr:colOff>114300</xdr:colOff>
      <xdr:row>78</xdr:row>
      <xdr:rowOff>128518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a:off x="1130300" y="13465804"/>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167824</xdr:rowOff>
    </xdr:from>
    <xdr:to>
      <xdr:col>10</xdr:col>
      <xdr:colOff>165100</xdr:colOff>
      <xdr:row>78</xdr:row>
      <xdr:rowOff>97974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968500" y="1336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114501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784428" y="13144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149994</xdr:rowOff>
    </xdr:from>
    <xdr:to>
      <xdr:col>6</xdr:col>
      <xdr:colOff>38100</xdr:colOff>
      <xdr:row>78</xdr:row>
      <xdr:rowOff>80144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079500" y="133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96671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895428" y="13126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42914</xdr:rowOff>
    </xdr:from>
    <xdr:to>
      <xdr:col>24</xdr:col>
      <xdr:colOff>114300</xdr:colOff>
      <xdr:row>78</xdr:row>
      <xdr:rowOff>144514</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4584700" y="1341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129291</xdr:rowOff>
    </xdr:from>
    <xdr:ext cx="469744" cy="259045"/>
    <xdr:sp macro="" textlink="">
      <xdr:nvSpPr>
        <xdr:cNvPr id="195" name="維持補修費該当値テキスト">
          <a:extLst>
            <a:ext uri="{FF2B5EF4-FFF2-40B4-BE49-F238E27FC236}">
              <a16:creationId xmlns:a16="http://schemas.microsoft.com/office/drawing/2014/main" id="{00000000-0008-0000-0600-0000C3000000}"/>
            </a:ext>
          </a:extLst>
        </xdr:cNvPr>
        <xdr:cNvSpPr txBox="1"/>
      </xdr:nvSpPr>
      <xdr:spPr>
        <a:xfrm>
          <a:off x="4686300" y="1333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163748</xdr:rowOff>
    </xdr:from>
    <xdr:to>
      <xdr:col>20</xdr:col>
      <xdr:colOff>38100</xdr:colOff>
      <xdr:row>78</xdr:row>
      <xdr:rowOff>93898</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3746500" y="1336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85025</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3562428" y="13458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77203</xdr:rowOff>
    </xdr:from>
    <xdr:to>
      <xdr:col>15</xdr:col>
      <xdr:colOff>101600</xdr:colOff>
      <xdr:row>79</xdr:row>
      <xdr:rowOff>7353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2857500" y="1345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169930</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2673428" y="13543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77718</xdr:rowOff>
    </xdr:from>
    <xdr:to>
      <xdr:col>10</xdr:col>
      <xdr:colOff>165100</xdr:colOff>
      <xdr:row>79</xdr:row>
      <xdr:rowOff>7868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968500" y="13450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170445</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1784428" y="13543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41904</xdr:rowOff>
    </xdr:from>
    <xdr:to>
      <xdr:col>6</xdr:col>
      <xdr:colOff>38100</xdr:colOff>
      <xdr:row>78</xdr:row>
      <xdr:rowOff>143504</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079500" y="1341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134631</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895428" y="1350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61235</xdr:rowOff>
    </xdr:from>
    <xdr:to>
      <xdr:col>24</xdr:col>
      <xdr:colOff>62865</xdr:colOff>
      <xdr:row>98</xdr:row>
      <xdr:rowOff>151685</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91735"/>
          <a:ext cx="1270" cy="14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155512</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95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151685</xdr:rowOff>
    </xdr:from>
    <xdr:to>
      <xdr:col>24</xdr:col>
      <xdr:colOff>152400</xdr:colOff>
      <xdr:row>98</xdr:row>
      <xdr:rowOff>151685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95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7912</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266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61235</xdr:rowOff>
    </xdr:from>
    <xdr:to>
      <xdr:col>24</xdr:col>
      <xdr:colOff>152400</xdr:colOff>
      <xdr:row>90</xdr:row>
      <xdr:rowOff>61235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9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144512</xdr:rowOff>
    </xdr:from>
    <xdr:to>
      <xdr:col>24</xdr:col>
      <xdr:colOff>63500</xdr:colOff>
      <xdr:row>97</xdr:row>
      <xdr:rowOff>99727</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603712"/>
          <a:ext cx="838200" cy="12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12597</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3003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161170</xdr:rowOff>
    </xdr:from>
    <xdr:to>
      <xdr:col>24</xdr:col>
      <xdr:colOff>114300</xdr:colOff>
      <xdr:row>96</xdr:row>
      <xdr:rowOff>91320</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4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144512</xdr:rowOff>
    </xdr:from>
    <xdr:to>
      <xdr:col>19</xdr:col>
      <xdr:colOff>177800</xdr:colOff>
      <xdr:row>98</xdr:row>
      <xdr:rowOff>53431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603712"/>
          <a:ext cx="889000" cy="25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31924</xdr:rowOff>
    </xdr:from>
    <xdr:to>
      <xdr:col>20</xdr:col>
      <xdr:colOff>38100</xdr:colOff>
      <xdr:row>95</xdr:row>
      <xdr:rowOff>133524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31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150051</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9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53431</xdr:rowOff>
    </xdr:from>
    <xdr:to>
      <xdr:col>15</xdr:col>
      <xdr:colOff>50800</xdr:colOff>
      <xdr:row>98</xdr:row>
      <xdr:rowOff>70445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855531"/>
          <a:ext cx="889000" cy="17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124889</xdr:rowOff>
    </xdr:from>
    <xdr:to>
      <xdr:col>15</xdr:col>
      <xdr:colOff>101600</xdr:colOff>
      <xdr:row>97</xdr:row>
      <xdr:rowOff>55039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8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71566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5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70445</xdr:rowOff>
    </xdr:from>
    <xdr:to>
      <xdr:col>10</xdr:col>
      <xdr:colOff>114300</xdr:colOff>
      <xdr:row>98</xdr:row>
      <xdr:rowOff>92478</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872545"/>
          <a:ext cx="889000" cy="22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124061</xdr:rowOff>
    </xdr:from>
    <xdr:to>
      <xdr:col>10</xdr:col>
      <xdr:colOff>165100</xdr:colOff>
      <xdr:row>97</xdr:row>
      <xdr:rowOff>54211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83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70738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134990</xdr:rowOff>
    </xdr:from>
    <xdr:to>
      <xdr:col>6</xdr:col>
      <xdr:colOff>38100</xdr:colOff>
      <xdr:row>97</xdr:row>
      <xdr:rowOff>65140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594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81667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6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48927</xdr:rowOff>
    </xdr:from>
    <xdr:to>
      <xdr:col>24</xdr:col>
      <xdr:colOff>114300</xdr:colOff>
      <xdr:row>97</xdr:row>
      <xdr:rowOff>150527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7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27354</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93712</xdr:rowOff>
    </xdr:from>
    <xdr:to>
      <xdr:col>20</xdr:col>
      <xdr:colOff>38100</xdr:colOff>
      <xdr:row>97</xdr:row>
      <xdr:rowOff>23862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55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14989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64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2631</xdr:rowOff>
    </xdr:from>
    <xdr:to>
      <xdr:col>15</xdr:col>
      <xdr:colOff>101600</xdr:colOff>
      <xdr:row>98</xdr:row>
      <xdr:rowOff>104231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804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95358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9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19645</xdr:rowOff>
    </xdr:from>
    <xdr:to>
      <xdr:col>10</xdr:col>
      <xdr:colOff>165100</xdr:colOff>
      <xdr:row>98</xdr:row>
      <xdr:rowOff>121245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82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112372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91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41678</xdr:rowOff>
    </xdr:from>
    <xdr:to>
      <xdr:col>6</xdr:col>
      <xdr:colOff>38100</xdr:colOff>
      <xdr:row>98</xdr:row>
      <xdr:rowOff>143278</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84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134405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93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22569</xdr:rowOff>
    </xdr:from>
    <xdr:to>
      <xdr:col>54</xdr:col>
      <xdr:colOff>189865</xdr:colOff>
      <xdr:row>38</xdr:row>
      <xdr:rowOff>67632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337519"/>
          <a:ext cx="1270" cy="124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71459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5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67632</xdr:rowOff>
    </xdr:from>
    <xdr:to>
      <xdr:col>55</xdr:col>
      <xdr:colOff>88900</xdr:colOff>
      <xdr:row>38</xdr:row>
      <xdr:rowOff>67632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582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140696</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112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22569</xdr:rowOff>
    </xdr:from>
    <xdr:to>
      <xdr:col>55</xdr:col>
      <xdr:colOff>88900</xdr:colOff>
      <xdr:row>31</xdr:row>
      <xdr:rowOff>22569</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33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41882</xdr:rowOff>
    </xdr:from>
    <xdr:to>
      <xdr:col>55</xdr:col>
      <xdr:colOff>0</xdr:colOff>
      <xdr:row>37</xdr:row>
      <xdr:rowOff>123946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385532"/>
          <a:ext cx="838200" cy="8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92947</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936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70070</xdr:rowOff>
    </xdr:from>
    <xdr:to>
      <xdr:col>55</xdr:col>
      <xdr:colOff>50800</xdr:colOff>
      <xdr:row>37</xdr:row>
      <xdr:rowOff>220</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124498</xdr:rowOff>
    </xdr:from>
    <xdr:to>
      <xdr:col>50</xdr:col>
      <xdr:colOff>114300</xdr:colOff>
      <xdr:row>37</xdr:row>
      <xdr:rowOff>123946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125248"/>
          <a:ext cx="889000" cy="342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106081</xdr:rowOff>
    </xdr:from>
    <xdr:to>
      <xdr:col>50</xdr:col>
      <xdr:colOff>165100</xdr:colOff>
      <xdr:row>37</xdr:row>
      <xdr:rowOff>36231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27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52758</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6053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124498</xdr:rowOff>
    </xdr:from>
    <xdr:to>
      <xdr:col>45</xdr:col>
      <xdr:colOff>177800</xdr:colOff>
      <xdr:row>37</xdr:row>
      <xdr:rowOff>119452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125248"/>
          <a:ext cx="889000" cy="33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139649</xdr:rowOff>
    </xdr:from>
    <xdr:to>
      <xdr:col>46</xdr:col>
      <xdr:colOff>38100</xdr:colOff>
      <xdr:row>35</xdr:row>
      <xdr:rowOff>69799</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596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86326</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5" y="574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119452</xdr:rowOff>
    </xdr:from>
    <xdr:to>
      <xdr:col>41</xdr:col>
      <xdr:colOff>50800</xdr:colOff>
      <xdr:row>38</xdr:row>
      <xdr:rowOff>33675</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463102"/>
          <a:ext cx="889000" cy="8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17488</xdr:rowOff>
    </xdr:from>
    <xdr:to>
      <xdr:col>41</xdr:col>
      <xdr:colOff>101600</xdr:colOff>
      <xdr:row>37</xdr:row>
      <xdr:rowOff>119088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36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135615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5" y="613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19762</xdr:rowOff>
    </xdr:from>
    <xdr:to>
      <xdr:col>36</xdr:col>
      <xdr:colOff>165100</xdr:colOff>
      <xdr:row>37</xdr:row>
      <xdr:rowOff>121362</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6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137889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5" y="6138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162532</xdr:rowOff>
    </xdr:from>
    <xdr:to>
      <xdr:col>55</xdr:col>
      <xdr:colOff>50800</xdr:colOff>
      <xdr:row>37</xdr:row>
      <xdr:rowOff>92682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33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140959</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313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73146</xdr:rowOff>
    </xdr:from>
    <xdr:to>
      <xdr:col>50</xdr:col>
      <xdr:colOff>165100</xdr:colOff>
      <xdr:row>38</xdr:row>
      <xdr:rowOff>3296</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41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165873</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5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73698</xdr:rowOff>
    </xdr:from>
    <xdr:to>
      <xdr:col>46</xdr:col>
      <xdr:colOff>38100</xdr:colOff>
      <xdr:row>36</xdr:row>
      <xdr:rowOff>3848</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07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166425</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5" y="6167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68652</xdr:rowOff>
    </xdr:from>
    <xdr:to>
      <xdr:col>41</xdr:col>
      <xdr:colOff>101600</xdr:colOff>
      <xdr:row>37</xdr:row>
      <xdr:rowOff>170252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41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161379</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50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154325</xdr:rowOff>
    </xdr:from>
    <xdr:to>
      <xdr:col>36</xdr:col>
      <xdr:colOff>165100</xdr:colOff>
      <xdr:row>38</xdr:row>
      <xdr:rowOff>84475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49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75602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59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153660</xdr:rowOff>
    </xdr:from>
    <xdr:to>
      <xdr:col>54</xdr:col>
      <xdr:colOff>189865</xdr:colOff>
      <xdr:row>59</xdr:row>
      <xdr:rowOff>22159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26160"/>
          <a:ext cx="1270" cy="1411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25986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22159</xdr:rowOff>
    </xdr:from>
    <xdr:to>
      <xdr:col>55</xdr:col>
      <xdr:colOff>88900</xdr:colOff>
      <xdr:row>59</xdr:row>
      <xdr:rowOff>22159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100337</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013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153660</xdr:rowOff>
    </xdr:from>
    <xdr:to>
      <xdr:col>55</xdr:col>
      <xdr:colOff>88900</xdr:colOff>
      <xdr:row>50</xdr:row>
      <xdr:rowOff>153660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2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146611</xdr:rowOff>
    </xdr:from>
    <xdr:to>
      <xdr:col>55</xdr:col>
      <xdr:colOff>0</xdr:colOff>
      <xdr:row>57</xdr:row>
      <xdr:rowOff>108448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9639300" y="9747811"/>
          <a:ext cx="838200" cy="13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129091</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901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150664</xdr:rowOff>
    </xdr:from>
    <xdr:to>
      <xdr:col>55</xdr:col>
      <xdr:colOff>50800</xdr:colOff>
      <xdr:row>58</xdr:row>
      <xdr:rowOff>80814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9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108448</xdr:rowOff>
    </xdr:from>
    <xdr:to>
      <xdr:col>50</xdr:col>
      <xdr:colOff>114300</xdr:colOff>
      <xdr:row>57</xdr:row>
      <xdr:rowOff>168015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881098"/>
          <a:ext cx="889000" cy="5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160779</xdr:rowOff>
    </xdr:from>
    <xdr:to>
      <xdr:col>50</xdr:col>
      <xdr:colOff>165100</xdr:colOff>
      <xdr:row>58</xdr:row>
      <xdr:rowOff>90929</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93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82056</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10026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168015</xdr:rowOff>
    </xdr:from>
    <xdr:to>
      <xdr:col>45</xdr:col>
      <xdr:colOff>177800</xdr:colOff>
      <xdr:row>58</xdr:row>
      <xdr:rowOff>91760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940665"/>
          <a:ext cx="889000" cy="9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5853</xdr:rowOff>
    </xdr:from>
    <xdr:to>
      <xdr:col>46</xdr:col>
      <xdr:colOff>38100</xdr:colOff>
      <xdr:row>58</xdr:row>
      <xdr:rowOff>107453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94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98580</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1004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68577</xdr:rowOff>
    </xdr:from>
    <xdr:to>
      <xdr:col>41</xdr:col>
      <xdr:colOff>50800</xdr:colOff>
      <xdr:row>58</xdr:row>
      <xdr:rowOff>91760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10012677"/>
          <a:ext cx="889000" cy="2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152223</xdr:rowOff>
    </xdr:from>
    <xdr:to>
      <xdr:col>41</xdr:col>
      <xdr:colOff>101600</xdr:colOff>
      <xdr:row>58</xdr:row>
      <xdr:rowOff>82373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924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98900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700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10860</xdr:rowOff>
    </xdr:from>
    <xdr:to>
      <xdr:col>36</xdr:col>
      <xdr:colOff>165100</xdr:colOff>
      <xdr:row>58</xdr:row>
      <xdr:rowOff>112460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5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128987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73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95811</xdr:rowOff>
    </xdr:from>
    <xdr:to>
      <xdr:col>55</xdr:col>
      <xdr:colOff>50800</xdr:colOff>
      <xdr:row>57</xdr:row>
      <xdr:rowOff>25961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69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118688</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548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57648</xdr:rowOff>
    </xdr:from>
    <xdr:to>
      <xdr:col>50</xdr:col>
      <xdr:colOff>165100</xdr:colOff>
      <xdr:row>57</xdr:row>
      <xdr:rowOff>159248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830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4325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605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117215</xdr:rowOff>
    </xdr:from>
    <xdr:to>
      <xdr:col>46</xdr:col>
      <xdr:colOff>38100</xdr:colOff>
      <xdr:row>58</xdr:row>
      <xdr:rowOff>47365</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8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63892</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665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40960</xdr:rowOff>
    </xdr:from>
    <xdr:to>
      <xdr:col>41</xdr:col>
      <xdr:colOff>101600</xdr:colOff>
      <xdr:row>58</xdr:row>
      <xdr:rowOff>142560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9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133687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07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17777</xdr:rowOff>
    </xdr:from>
    <xdr:to>
      <xdr:col>36</xdr:col>
      <xdr:colOff>165100</xdr:colOff>
      <xdr:row>58</xdr:row>
      <xdr:rowOff>119377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6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110504</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1005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8771</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81721"/>
          <a:ext cx="1270" cy="1407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126898</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569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8771</xdr:rowOff>
    </xdr:from>
    <xdr:to>
      <xdr:col>55</xdr:col>
      <xdr:colOff>88900</xdr:colOff>
      <xdr:row>71</xdr:row>
      <xdr:rowOff>8771</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81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78423</xdr:rowOff>
    </xdr:from>
    <xdr:to>
      <xdr:col>55</xdr:col>
      <xdr:colOff>0</xdr:colOff>
      <xdr:row>77</xdr:row>
      <xdr:rowOff>168335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9639300" y="13280073"/>
          <a:ext cx="838200" cy="8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72263</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445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93836</xdr:rowOff>
    </xdr:from>
    <xdr:to>
      <xdr:col>55</xdr:col>
      <xdr:colOff>50800</xdr:colOff>
      <xdr:row>79</xdr:row>
      <xdr:rowOff>23986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466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168335</xdr:rowOff>
    </xdr:from>
    <xdr:to>
      <xdr:col>50</xdr:col>
      <xdr:colOff>114300</xdr:colOff>
      <xdr:row>79</xdr:row>
      <xdr:rowOff>15588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369985"/>
          <a:ext cx="889000" cy="19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112021</xdr:rowOff>
    </xdr:from>
    <xdr:to>
      <xdr:col>50</xdr:col>
      <xdr:colOff>165100</xdr:colOff>
      <xdr:row>79</xdr:row>
      <xdr:rowOff>42171</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48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33298</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57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9999</xdr:rowOff>
    </xdr:from>
    <xdr:to>
      <xdr:col>45</xdr:col>
      <xdr:colOff>177800</xdr:colOff>
      <xdr:row>79</xdr:row>
      <xdr:rowOff>15588</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554549"/>
          <a:ext cx="889000" cy="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115503</xdr:rowOff>
    </xdr:from>
    <xdr:to>
      <xdr:col>46</xdr:col>
      <xdr:colOff>38100</xdr:colOff>
      <xdr:row>79</xdr:row>
      <xdr:rowOff>45653</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8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62180</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26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160138</xdr:rowOff>
    </xdr:from>
    <xdr:to>
      <xdr:col>41</xdr:col>
      <xdr:colOff>50800</xdr:colOff>
      <xdr:row>79</xdr:row>
      <xdr:rowOff>9999</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6972300" y="13533238"/>
          <a:ext cx="889000" cy="21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100592</xdr:rowOff>
    </xdr:from>
    <xdr:to>
      <xdr:col>41</xdr:col>
      <xdr:colOff>101600</xdr:colOff>
      <xdr:row>79</xdr:row>
      <xdr:rowOff>30742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47269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2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113232</xdr:rowOff>
    </xdr:from>
    <xdr:to>
      <xdr:col>36</xdr:col>
      <xdr:colOff>165100</xdr:colOff>
      <xdr:row>79</xdr:row>
      <xdr:rowOff>43382</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86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34509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57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27623</xdr:rowOff>
    </xdr:from>
    <xdr:to>
      <xdr:col>55</xdr:col>
      <xdr:colOff>50800</xdr:colOff>
      <xdr:row>77</xdr:row>
      <xdr:rowOff>129223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2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50500</xdr:rowOff>
    </xdr:from>
    <xdr:ext cx="599010"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080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117535</xdr:rowOff>
    </xdr:from>
    <xdr:to>
      <xdr:col>50</xdr:col>
      <xdr:colOff>165100</xdr:colOff>
      <xdr:row>78</xdr:row>
      <xdr:rowOff>47685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31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64212</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39795" y="13094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136238</xdr:rowOff>
    </xdr:from>
    <xdr:to>
      <xdr:col>46</xdr:col>
      <xdr:colOff>38100</xdr:colOff>
      <xdr:row>79</xdr:row>
      <xdr:rowOff>66388</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50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57515</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60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130649</xdr:rowOff>
    </xdr:from>
    <xdr:to>
      <xdr:col>41</xdr:col>
      <xdr:colOff>101600</xdr:colOff>
      <xdr:row>79</xdr:row>
      <xdr:rowOff>60799</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503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51926</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359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109338</xdr:rowOff>
    </xdr:from>
    <xdr:to>
      <xdr:col>36</xdr:col>
      <xdr:colOff>165100</xdr:colOff>
      <xdr:row>79</xdr:row>
      <xdr:rowOff>39488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48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56015</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257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123351</xdr:rowOff>
    </xdr:from>
    <xdr:to>
      <xdr:col>54</xdr:col>
      <xdr:colOff>189865</xdr:colOff>
      <xdr:row>99</xdr:row>
      <xdr:rowOff>16725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725301"/>
          <a:ext cx="1270" cy="12649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20552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94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16725</xdr:rowOff>
    </xdr:from>
    <xdr:to>
      <xdr:col>55</xdr:col>
      <xdr:colOff>88900</xdr:colOff>
      <xdr:row>99</xdr:row>
      <xdr:rowOff>16725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90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70028</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50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123351</xdr:rowOff>
    </xdr:from>
    <xdr:to>
      <xdr:col>55</xdr:col>
      <xdr:colOff>88900</xdr:colOff>
      <xdr:row>91</xdr:row>
      <xdr:rowOff>123351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725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111768</xdr:rowOff>
    </xdr:from>
    <xdr:to>
      <xdr:col>55</xdr:col>
      <xdr:colOff>0</xdr:colOff>
      <xdr:row>98</xdr:row>
      <xdr:rowOff>38103</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742418"/>
          <a:ext cx="838200" cy="9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58289</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1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35412</xdr:rowOff>
    </xdr:from>
    <xdr:to>
      <xdr:col>55</xdr:col>
      <xdr:colOff>50800</xdr:colOff>
      <xdr:row>97</xdr:row>
      <xdr:rowOff>137012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6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66780</xdr:rowOff>
    </xdr:from>
    <xdr:to>
      <xdr:col>50</xdr:col>
      <xdr:colOff>114300</xdr:colOff>
      <xdr:row>98</xdr:row>
      <xdr:rowOff>38103</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8750300" y="16697430"/>
          <a:ext cx="889000" cy="14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35872</xdr:rowOff>
    </xdr:from>
    <xdr:to>
      <xdr:col>50</xdr:col>
      <xdr:colOff>165100</xdr:colOff>
      <xdr:row>97</xdr:row>
      <xdr:rowOff>137472</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153999</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4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66780</xdr:rowOff>
    </xdr:from>
    <xdr:to>
      <xdr:col>45</xdr:col>
      <xdr:colOff>177800</xdr:colOff>
      <xdr:row>97</xdr:row>
      <xdr:rowOff>144844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697430"/>
          <a:ext cx="889000" cy="7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59578</xdr:rowOff>
    </xdr:from>
    <xdr:to>
      <xdr:col>46</xdr:col>
      <xdr:colOff>38100</xdr:colOff>
      <xdr:row>97</xdr:row>
      <xdr:rowOff>161178</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152305</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7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144844</xdr:rowOff>
    </xdr:from>
    <xdr:to>
      <xdr:col>41</xdr:col>
      <xdr:colOff>50800</xdr:colOff>
      <xdr:row>98</xdr:row>
      <xdr:rowOff>8906</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775494"/>
          <a:ext cx="889000" cy="3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38478</xdr:rowOff>
    </xdr:from>
    <xdr:to>
      <xdr:col>41</xdr:col>
      <xdr:colOff>101600</xdr:colOff>
      <xdr:row>97</xdr:row>
      <xdr:rowOff>140078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66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156605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44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84213</xdr:rowOff>
    </xdr:from>
    <xdr:to>
      <xdr:col>36</xdr:col>
      <xdr:colOff>165100</xdr:colOff>
      <xdr:row>98</xdr:row>
      <xdr:rowOff>14363</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30890</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490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60968</xdr:rowOff>
    </xdr:from>
    <xdr:to>
      <xdr:col>55</xdr:col>
      <xdr:colOff>50800</xdr:colOff>
      <xdr:row>97</xdr:row>
      <xdr:rowOff>162568</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69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39395</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670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158753</xdr:rowOff>
    </xdr:from>
    <xdr:to>
      <xdr:col>50</xdr:col>
      <xdr:colOff>165100</xdr:colOff>
      <xdr:row>98</xdr:row>
      <xdr:rowOff>88903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78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80030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882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15980</xdr:rowOff>
    </xdr:from>
    <xdr:to>
      <xdr:col>46</xdr:col>
      <xdr:colOff>38100</xdr:colOff>
      <xdr:row>97</xdr:row>
      <xdr:rowOff>117580</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64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134107</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42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94044</xdr:rowOff>
    </xdr:from>
    <xdr:to>
      <xdr:col>41</xdr:col>
      <xdr:colOff>101600</xdr:colOff>
      <xdr:row>98</xdr:row>
      <xdr:rowOff>24194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7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15321</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81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129556</xdr:rowOff>
    </xdr:from>
    <xdr:to>
      <xdr:col>36</xdr:col>
      <xdr:colOff>165100</xdr:colOff>
      <xdr:row>98</xdr:row>
      <xdr:rowOff>59706</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76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50833</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85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a:extLst>
            <a:ext uri="{FF2B5EF4-FFF2-40B4-BE49-F238E27FC236}">
              <a16:creationId xmlns:a16="http://schemas.microsoft.com/office/drawing/2014/main" id="{00000000-0008-0000-06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126548</xdr:rowOff>
    </xdr:from>
    <xdr:to>
      <xdr:col>85</xdr:col>
      <xdr:colOff>126364</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6317595" y="5270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a:extLst>
            <a:ext uri="{FF2B5EF4-FFF2-40B4-BE49-F238E27FC236}">
              <a16:creationId xmlns:a16="http://schemas.microsoft.com/office/drawing/2014/main" id="{00000000-0008-0000-0600-000006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73225</xdr:rowOff>
    </xdr:from>
    <xdr:ext cx="599010" cy="259045"/>
    <xdr:sp macro="" textlink="">
      <xdr:nvSpPr>
        <xdr:cNvPr id="520" name="災害復旧事業費最大値テキスト">
          <a:extLst>
            <a:ext uri="{FF2B5EF4-FFF2-40B4-BE49-F238E27FC236}">
              <a16:creationId xmlns:a16="http://schemas.microsoft.com/office/drawing/2014/main" id="{00000000-0008-0000-0600-000008020000}"/>
            </a:ext>
          </a:extLst>
        </xdr:cNvPr>
        <xdr:cNvSpPr txBox="1"/>
      </xdr:nvSpPr>
      <xdr:spPr>
        <a:xfrm>
          <a:off x="16370300" y="5045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126548</xdr:rowOff>
    </xdr:from>
    <xdr:to>
      <xdr:col>86</xdr:col>
      <xdr:colOff>25400</xdr:colOff>
      <xdr:row>30</xdr:row>
      <xdr:rowOff>126548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6230600" y="527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39779</xdr:rowOff>
    </xdr:from>
    <xdr:to>
      <xdr:col>85</xdr:col>
      <xdr:colOff>127000</xdr:colOff>
      <xdr:row>39</xdr:row>
      <xdr:rowOff>44100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5481300" y="6726329"/>
          <a:ext cx="838200" cy="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124472</xdr:rowOff>
    </xdr:from>
    <xdr:ext cx="469744" cy="259045"/>
    <xdr:sp macro="" textlink="">
      <xdr:nvSpPr>
        <xdr:cNvPr id="523" name="災害復旧事業費平均値テキスト">
          <a:extLst>
            <a:ext uri="{FF2B5EF4-FFF2-40B4-BE49-F238E27FC236}">
              <a16:creationId xmlns:a16="http://schemas.microsoft.com/office/drawing/2014/main" id="{00000000-0008-0000-0600-00000B020000}"/>
            </a:ext>
          </a:extLst>
        </xdr:cNvPr>
        <xdr:cNvSpPr txBox="1"/>
      </xdr:nvSpPr>
      <xdr:spPr>
        <a:xfrm>
          <a:off x="16370300" y="6468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101595</xdr:rowOff>
    </xdr:from>
    <xdr:to>
      <xdr:col>85</xdr:col>
      <xdr:colOff>177800</xdr:colOff>
      <xdr:row>39</xdr:row>
      <xdr:rowOff>31745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6268700" y="661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43330</xdr:rowOff>
    </xdr:from>
    <xdr:to>
      <xdr:col>81</xdr:col>
      <xdr:colOff>50800</xdr:colOff>
      <xdr:row>39</xdr:row>
      <xdr:rowOff>44100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4592300" y="6729880"/>
          <a:ext cx="889000" cy="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88237</xdr:rowOff>
    </xdr:from>
    <xdr:to>
      <xdr:col>81</xdr:col>
      <xdr:colOff>101600</xdr:colOff>
      <xdr:row>39</xdr:row>
      <xdr:rowOff>18387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5430500" y="660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34914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14111" y="637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42926</xdr:rowOff>
    </xdr:from>
    <xdr:to>
      <xdr:col>76</xdr:col>
      <xdr:colOff>114300</xdr:colOff>
      <xdr:row>39</xdr:row>
      <xdr:rowOff>43330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3703300" y="6729476"/>
          <a:ext cx="889000" cy="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64813</xdr:rowOff>
    </xdr:from>
    <xdr:to>
      <xdr:col>76</xdr:col>
      <xdr:colOff>165100</xdr:colOff>
      <xdr:row>38</xdr:row>
      <xdr:rowOff>166413</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4541500" y="657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11490</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55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133284</xdr:rowOff>
    </xdr:from>
    <xdr:to>
      <xdr:col>71</xdr:col>
      <xdr:colOff>177800</xdr:colOff>
      <xdr:row>39</xdr:row>
      <xdr:rowOff>42926</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814300" y="6648384"/>
          <a:ext cx="889000" cy="8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68623</xdr:rowOff>
    </xdr:from>
    <xdr:to>
      <xdr:col>72</xdr:col>
      <xdr:colOff>38100</xdr:colOff>
      <xdr:row>38</xdr:row>
      <xdr:rowOff>170223</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3652500" y="658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15300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35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68913</xdr:rowOff>
    </xdr:from>
    <xdr:to>
      <xdr:col>67</xdr:col>
      <xdr:colOff>101600</xdr:colOff>
      <xdr:row>38</xdr:row>
      <xdr:rowOff>170513</xdr:rowOff>
    </xdr:to>
    <xdr:sp macro="" textlink="">
      <xdr:nvSpPr>
        <xdr:cNvPr id="534" name="フローチャート: 判断 533">
          <a:extLst>
            <a:ext uri="{FF2B5EF4-FFF2-40B4-BE49-F238E27FC236}">
              <a16:creationId xmlns:a16="http://schemas.microsoft.com/office/drawing/2014/main" id="{00000000-0008-0000-0600-000016020000}"/>
            </a:ext>
          </a:extLst>
        </xdr:cNvPr>
        <xdr:cNvSpPr/>
      </xdr:nvSpPr>
      <xdr:spPr>
        <a:xfrm>
          <a:off x="12763500" y="6584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15590</xdr:rowOff>
    </xdr:from>
    <xdr:ext cx="534377"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47111" y="635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160429</xdr:rowOff>
    </xdr:from>
    <xdr:to>
      <xdr:col>85</xdr:col>
      <xdr:colOff>177800</xdr:colOff>
      <xdr:row>39</xdr:row>
      <xdr:rowOff>90579</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6268700" y="667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80022</xdr:rowOff>
    </xdr:from>
    <xdr:ext cx="378565" cy="259045"/>
    <xdr:sp macro="" textlink="">
      <xdr:nvSpPr>
        <xdr:cNvPr id="542" name="災害復旧事業費該当値テキスト">
          <a:extLst>
            <a:ext uri="{FF2B5EF4-FFF2-40B4-BE49-F238E27FC236}">
              <a16:creationId xmlns:a16="http://schemas.microsoft.com/office/drawing/2014/main" id="{00000000-0008-0000-0600-00001E020000}"/>
            </a:ext>
          </a:extLst>
        </xdr:cNvPr>
        <xdr:cNvSpPr txBox="1"/>
      </xdr:nvSpPr>
      <xdr:spPr>
        <a:xfrm>
          <a:off x="16370300" y="6595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164750</xdr:rowOff>
    </xdr:from>
    <xdr:to>
      <xdr:col>81</xdr:col>
      <xdr:colOff>101600</xdr:colOff>
      <xdr:row>39</xdr:row>
      <xdr:rowOff>94900</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5430500" y="667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86027</xdr:rowOff>
    </xdr:from>
    <xdr:ext cx="313932"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5324333" y="6772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163980</xdr:rowOff>
    </xdr:from>
    <xdr:to>
      <xdr:col>76</xdr:col>
      <xdr:colOff>165100</xdr:colOff>
      <xdr:row>39</xdr:row>
      <xdr:rowOff>94130</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4541500" y="667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85257</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4403017" y="6771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163576</xdr:rowOff>
    </xdr:from>
    <xdr:to>
      <xdr:col>72</xdr:col>
      <xdr:colOff>38100</xdr:colOff>
      <xdr:row>39</xdr:row>
      <xdr:rowOff>93726</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3652500" y="667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84853</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3514017" y="6771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82484</xdr:rowOff>
    </xdr:from>
    <xdr:to>
      <xdr:col>67</xdr:col>
      <xdr:colOff>101600</xdr:colOff>
      <xdr:row>39</xdr:row>
      <xdr:rowOff>12634</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2763500" y="659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3761</xdr:rowOff>
    </xdr:from>
    <xdr:ext cx="534377"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2547111" y="669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a:extLst>
            <a:ext uri="{FF2B5EF4-FFF2-40B4-BE49-F238E27FC236}">
              <a16:creationId xmlns:a16="http://schemas.microsoft.com/office/drawing/2014/main" id="{00000000-0008-0000-0600-000037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a:extLst>
            <a:ext uri="{FF2B5EF4-FFF2-40B4-BE49-F238E27FC236}">
              <a16:creationId xmlns:a16="http://schemas.microsoft.com/office/drawing/2014/main" id="{00000000-0008-0000-0600-000039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a:extLst>
            <a:ext uri="{FF2B5EF4-FFF2-40B4-BE49-F238E27FC236}">
              <a16:creationId xmlns:a16="http://schemas.microsoft.com/office/drawing/2014/main" id="{00000000-0008-0000-0600-00003C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a:extLst>
            <a:ext uri="{FF2B5EF4-FFF2-40B4-BE49-F238E27FC236}">
              <a16:creationId xmlns:a16="http://schemas.microsoft.com/office/drawing/2014/main" id="{00000000-0008-0000-0600-00004F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164656</xdr:rowOff>
    </xdr:from>
    <xdr:to>
      <xdr:col>85</xdr:col>
      <xdr:colOff>126364</xdr:colOff>
      <xdr:row>79</xdr:row>
      <xdr:rowOff>18630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66156"/>
          <a:ext cx="1269" cy="1397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22457</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56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18630</xdr:rowOff>
    </xdr:from>
    <xdr:to>
      <xdr:col>86</xdr:col>
      <xdr:colOff>25400</xdr:colOff>
      <xdr:row>79</xdr:row>
      <xdr:rowOff>18630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56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111333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4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164656</xdr:rowOff>
    </xdr:from>
    <xdr:to>
      <xdr:col>86</xdr:col>
      <xdr:colOff>25400</xdr:colOff>
      <xdr:row>70</xdr:row>
      <xdr:rowOff>164656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66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7931</xdr:rowOff>
    </xdr:from>
    <xdr:to>
      <xdr:col>85</xdr:col>
      <xdr:colOff>127000</xdr:colOff>
      <xdr:row>78</xdr:row>
      <xdr:rowOff>34475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381031"/>
          <a:ext cx="838200" cy="2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27309</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057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4432</xdr:rowOff>
    </xdr:from>
    <xdr:to>
      <xdr:col>85</xdr:col>
      <xdr:colOff>177800</xdr:colOff>
      <xdr:row>77</xdr:row>
      <xdr:rowOff>106032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2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34475</xdr:rowOff>
    </xdr:from>
    <xdr:to>
      <xdr:col>81</xdr:col>
      <xdr:colOff>50800</xdr:colOff>
      <xdr:row>78</xdr:row>
      <xdr:rowOff>46938</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3407575"/>
          <a:ext cx="889000" cy="1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16777</xdr:rowOff>
    </xdr:from>
    <xdr:to>
      <xdr:col>81</xdr:col>
      <xdr:colOff>101600</xdr:colOff>
      <xdr:row>77</xdr:row>
      <xdr:rowOff>118377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21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134904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99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43323</xdr:rowOff>
    </xdr:from>
    <xdr:to>
      <xdr:col>76</xdr:col>
      <xdr:colOff>114300</xdr:colOff>
      <xdr:row>78</xdr:row>
      <xdr:rowOff>46938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416423"/>
          <a:ext cx="889000" cy="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59985</xdr:rowOff>
    </xdr:from>
    <xdr:to>
      <xdr:col>76</xdr:col>
      <xdr:colOff>165100</xdr:colOff>
      <xdr:row>77</xdr:row>
      <xdr:rowOff>161585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26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6662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03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43323</xdr:rowOff>
    </xdr:from>
    <xdr:to>
      <xdr:col>71</xdr:col>
      <xdr:colOff>177800</xdr:colOff>
      <xdr:row>78</xdr:row>
      <xdr:rowOff>44008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3416423"/>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63697</xdr:rowOff>
    </xdr:from>
    <xdr:to>
      <xdr:col>72</xdr:col>
      <xdr:colOff>38100</xdr:colOff>
      <xdr:row>77</xdr:row>
      <xdr:rowOff>165297</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26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10374</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040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50777</xdr:rowOff>
    </xdr:from>
    <xdr:to>
      <xdr:col>67</xdr:col>
      <xdr:colOff>101600</xdr:colOff>
      <xdr:row>77</xdr:row>
      <xdr:rowOff>152377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2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168904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02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128581</xdr:rowOff>
    </xdr:from>
    <xdr:to>
      <xdr:col>85</xdr:col>
      <xdr:colOff>177800</xdr:colOff>
      <xdr:row>78</xdr:row>
      <xdr:rowOff>58731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33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107008</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30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155125</xdr:rowOff>
    </xdr:from>
    <xdr:to>
      <xdr:col>81</xdr:col>
      <xdr:colOff>101600</xdr:colOff>
      <xdr:row>78</xdr:row>
      <xdr:rowOff>85275</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35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76402</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44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167588</xdr:rowOff>
    </xdr:from>
    <xdr:to>
      <xdr:col>76</xdr:col>
      <xdr:colOff>165100</xdr:colOff>
      <xdr:row>78</xdr:row>
      <xdr:rowOff>97738</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36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88865</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46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163973</xdr:rowOff>
    </xdr:from>
    <xdr:to>
      <xdr:col>72</xdr:col>
      <xdr:colOff>38100</xdr:colOff>
      <xdr:row>78</xdr:row>
      <xdr:rowOff>94123</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365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85250</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458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164658</xdr:rowOff>
    </xdr:from>
    <xdr:to>
      <xdr:col>67</xdr:col>
      <xdr:colOff>101600</xdr:colOff>
      <xdr:row>78</xdr:row>
      <xdr:rowOff>94808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36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85935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45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154352</xdr:rowOff>
    </xdr:from>
    <xdr:to>
      <xdr:col>85</xdr:col>
      <xdr:colOff>126364</xdr:colOff>
      <xdr:row>99</xdr:row>
      <xdr:rowOff>37133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756302"/>
          <a:ext cx="1269" cy="1254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40960</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37133</xdr:rowOff>
    </xdr:from>
    <xdr:to>
      <xdr:col>86</xdr:col>
      <xdr:colOff>25400</xdr:colOff>
      <xdr:row>99</xdr:row>
      <xdr:rowOff>37133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101029</xdr:rowOff>
    </xdr:from>
    <xdr:ext cx="599010"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531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154352</xdr:rowOff>
    </xdr:from>
    <xdr:to>
      <xdr:col>86</xdr:col>
      <xdr:colOff>25400</xdr:colOff>
      <xdr:row>91</xdr:row>
      <xdr:rowOff>154352</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756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104346</xdr:rowOff>
    </xdr:from>
    <xdr:to>
      <xdr:col>85</xdr:col>
      <xdr:colOff>127000</xdr:colOff>
      <xdr:row>98</xdr:row>
      <xdr:rowOff>129146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906446"/>
          <a:ext cx="838200" cy="2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46550</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67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23673</xdr:rowOff>
    </xdr:from>
    <xdr:to>
      <xdr:col>85</xdr:col>
      <xdr:colOff>177800</xdr:colOff>
      <xdr:row>98</xdr:row>
      <xdr:rowOff>125273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825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112468</xdr:rowOff>
    </xdr:from>
    <xdr:to>
      <xdr:col>81</xdr:col>
      <xdr:colOff>50800</xdr:colOff>
      <xdr:row>98</xdr:row>
      <xdr:rowOff>129146</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4592300" y="16914568"/>
          <a:ext cx="889000" cy="1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12847</xdr:rowOff>
    </xdr:from>
    <xdr:to>
      <xdr:col>81</xdr:col>
      <xdr:colOff>101600</xdr:colOff>
      <xdr:row>98</xdr:row>
      <xdr:rowOff>114447</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81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130974</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59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112468</xdr:rowOff>
    </xdr:from>
    <xdr:to>
      <xdr:col>76</xdr:col>
      <xdr:colOff>114300</xdr:colOff>
      <xdr:row>99</xdr:row>
      <xdr:rowOff>28347</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914568"/>
          <a:ext cx="889000" cy="8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66704</xdr:rowOff>
    </xdr:from>
    <xdr:to>
      <xdr:col>76</xdr:col>
      <xdr:colOff>165100</xdr:colOff>
      <xdr:row>98</xdr:row>
      <xdr:rowOff>168304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86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159431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96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165999</xdr:rowOff>
    </xdr:from>
    <xdr:to>
      <xdr:col>71</xdr:col>
      <xdr:colOff>177800</xdr:colOff>
      <xdr:row>99</xdr:row>
      <xdr:rowOff>28347</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a:off x="12814300" y="16968099"/>
          <a:ext cx="889000" cy="3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71472</xdr:rowOff>
    </xdr:from>
    <xdr:to>
      <xdr:col>72</xdr:col>
      <xdr:colOff>38100</xdr:colOff>
      <xdr:row>99</xdr:row>
      <xdr:rowOff>1622</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87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18149</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6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71841</xdr:rowOff>
    </xdr:from>
    <xdr:to>
      <xdr:col>67</xdr:col>
      <xdr:colOff>101600</xdr:colOff>
      <xdr:row>99</xdr:row>
      <xdr:rowOff>1991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87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18518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4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53546</xdr:rowOff>
    </xdr:from>
    <xdr:to>
      <xdr:col>85</xdr:col>
      <xdr:colOff>177800</xdr:colOff>
      <xdr:row>98</xdr:row>
      <xdr:rowOff>155146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85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2101</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80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78346</xdr:rowOff>
    </xdr:from>
    <xdr:to>
      <xdr:col>81</xdr:col>
      <xdr:colOff>101600</xdr:colOff>
      <xdr:row>99</xdr:row>
      <xdr:rowOff>8496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8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171073</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97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61668</xdr:rowOff>
    </xdr:from>
    <xdr:to>
      <xdr:col>76</xdr:col>
      <xdr:colOff>165100</xdr:colOff>
      <xdr:row>98</xdr:row>
      <xdr:rowOff>163268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6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8345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63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148997</xdr:rowOff>
    </xdr:from>
    <xdr:to>
      <xdr:col>72</xdr:col>
      <xdr:colOff>38100</xdr:colOff>
      <xdr:row>99</xdr:row>
      <xdr:rowOff>79147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95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70274</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7043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115199</xdr:rowOff>
    </xdr:from>
    <xdr:to>
      <xdr:col>67</xdr:col>
      <xdr:colOff>101600</xdr:colOff>
      <xdr:row>99</xdr:row>
      <xdr:rowOff>45349</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1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36476</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701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102964</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46464"/>
          <a:ext cx="1269" cy="140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49641</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2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102964</xdr:rowOff>
    </xdr:from>
    <xdr:to>
      <xdr:col>116</xdr:col>
      <xdr:colOff>152400</xdr:colOff>
      <xdr:row>30</xdr:row>
      <xdr:rowOff>102964</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4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43505</xdr:rowOff>
    </xdr:from>
    <xdr:to>
      <xdr:col>116</xdr:col>
      <xdr:colOff>63500</xdr:colOff>
      <xdr:row>37</xdr:row>
      <xdr:rowOff>51781</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387155"/>
          <a:ext cx="838200" cy="8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8669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523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30242</xdr:rowOff>
    </xdr:from>
    <xdr:to>
      <xdr:col>116</xdr:col>
      <xdr:colOff>114300</xdr:colOff>
      <xdr:row>38</xdr:row>
      <xdr:rowOff>131842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43505</xdr:rowOff>
    </xdr:from>
    <xdr:to>
      <xdr:col>111</xdr:col>
      <xdr:colOff>177800</xdr:colOff>
      <xdr:row>37</xdr:row>
      <xdr:rowOff>123127</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387155"/>
          <a:ext cx="889000" cy="79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38745</xdr:rowOff>
    </xdr:from>
    <xdr:to>
      <xdr:col>112</xdr:col>
      <xdr:colOff>38100</xdr:colOff>
      <xdr:row>38</xdr:row>
      <xdr:rowOff>140345</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131472</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646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123127</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flipV="1">
          <a:off x="19545300" y="6466777"/>
          <a:ext cx="889000" cy="18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40825</xdr:rowOff>
    </xdr:from>
    <xdr:to>
      <xdr:col>107</xdr:col>
      <xdr:colOff>101600</xdr:colOff>
      <xdr:row>38</xdr:row>
      <xdr:rowOff>142425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55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133552</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648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55593</xdr:rowOff>
    </xdr:from>
    <xdr:to>
      <xdr:col>102</xdr:col>
      <xdr:colOff>165100</xdr:colOff>
      <xdr:row>38</xdr:row>
      <xdr:rowOff>157193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2270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6345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46495</xdr:rowOff>
    </xdr:from>
    <xdr:to>
      <xdr:col>98</xdr:col>
      <xdr:colOff>38100</xdr:colOff>
      <xdr:row>38</xdr:row>
      <xdr:rowOff>148095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164622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3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981</xdr:rowOff>
    </xdr:from>
    <xdr:to>
      <xdr:col>116</xdr:col>
      <xdr:colOff>114300</xdr:colOff>
      <xdr:row>37</xdr:row>
      <xdr:rowOff>102581</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34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23858</xdr:rowOff>
    </xdr:from>
    <xdr:ext cx="534377"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196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164155</xdr:rowOff>
    </xdr:from>
    <xdr:to>
      <xdr:col>112</xdr:col>
      <xdr:colOff>38100</xdr:colOff>
      <xdr:row>37</xdr:row>
      <xdr:rowOff>94305</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33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35</xdr:row>
      <xdr:rowOff>110832</xdr:rowOff>
    </xdr:from>
    <xdr:ext cx="534377"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056111" y="611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72327</xdr:rowOff>
    </xdr:from>
    <xdr:to>
      <xdr:col>107</xdr:col>
      <xdr:colOff>101600</xdr:colOff>
      <xdr:row>38</xdr:row>
      <xdr:rowOff>2477</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41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19004</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199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18405</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933805"/>
          <a:ext cx="1269" cy="1149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168150</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12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136532</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70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18405</xdr:rowOff>
    </xdr:from>
    <xdr:to>
      <xdr:col>116</xdr:col>
      <xdr:colOff>152400</xdr:colOff>
      <xdr:row>52</xdr:row>
      <xdr:rowOff>18405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93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85600</xdr:rowOff>
    </xdr:from>
    <xdr:ext cx="534377"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5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62723</xdr:rowOff>
    </xdr:from>
    <xdr:to>
      <xdr:col>116</xdr:col>
      <xdr:colOff>114300</xdr:colOff>
      <xdr:row>58</xdr:row>
      <xdr:rowOff>164323</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0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78094</xdr:rowOff>
    </xdr:from>
    <xdr:to>
      <xdr:col>112</xdr:col>
      <xdr:colOff>38100</xdr:colOff>
      <xdr:row>59</xdr:row>
      <xdr:rowOff>8244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2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24771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97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80867</xdr:rowOff>
    </xdr:from>
    <xdr:to>
      <xdr:col>107</xdr:col>
      <xdr:colOff>101600</xdr:colOff>
      <xdr:row>59</xdr:row>
      <xdr:rowOff>11017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2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27544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00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81373</xdr:rowOff>
    </xdr:from>
    <xdr:to>
      <xdr:col>102</xdr:col>
      <xdr:colOff>165100</xdr:colOff>
      <xdr:row>59</xdr:row>
      <xdr:rowOff>11523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2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28050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800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83658</xdr:rowOff>
    </xdr:from>
    <xdr:to>
      <xdr:col>98</xdr:col>
      <xdr:colOff>38100</xdr:colOff>
      <xdr:row>59</xdr:row>
      <xdr:rowOff>13808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30335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0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41150</xdr:rowOff>
    </xdr:from>
    <xdr:ext cx="249299"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85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7810</xdr:rowOff>
    </xdr:from>
    <xdr:to>
      <xdr:col>116</xdr:col>
      <xdr:colOff>62864</xdr:colOff>
      <xdr:row>77</xdr:row>
      <xdr:rowOff>137477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009310"/>
          <a:ext cx="1269" cy="1329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141304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42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137477</xdr:rowOff>
    </xdr:from>
    <xdr:to>
      <xdr:col>116</xdr:col>
      <xdr:colOff>152400</xdr:colOff>
      <xdr:row>77</xdr:row>
      <xdr:rowOff>137477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3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125937</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78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7810</xdr:rowOff>
    </xdr:from>
    <xdr:to>
      <xdr:col>116</xdr:col>
      <xdr:colOff>152400</xdr:colOff>
      <xdr:row>70</xdr:row>
      <xdr:rowOff>7810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00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17170</xdr:rowOff>
    </xdr:from>
    <xdr:to>
      <xdr:col>116</xdr:col>
      <xdr:colOff>63500</xdr:colOff>
      <xdr:row>75</xdr:row>
      <xdr:rowOff>55029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2875920"/>
          <a:ext cx="838200" cy="37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106139</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450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83262</xdr:rowOff>
    </xdr:from>
    <xdr:to>
      <xdr:col>116</xdr:col>
      <xdr:colOff>114300</xdr:colOff>
      <xdr:row>74</xdr:row>
      <xdr:rowOff>13412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59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41211</xdr:rowOff>
    </xdr:from>
    <xdr:to>
      <xdr:col>111</xdr:col>
      <xdr:colOff>177800</xdr:colOff>
      <xdr:row>75</xdr:row>
      <xdr:rowOff>55029</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2899961"/>
          <a:ext cx="889000" cy="1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102857</xdr:rowOff>
    </xdr:from>
    <xdr:to>
      <xdr:col>112</xdr:col>
      <xdr:colOff>38100</xdr:colOff>
      <xdr:row>74</xdr:row>
      <xdr:rowOff>33007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6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49534</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3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41211</xdr:rowOff>
    </xdr:from>
    <xdr:to>
      <xdr:col>107</xdr:col>
      <xdr:colOff>50800</xdr:colOff>
      <xdr:row>75</xdr:row>
      <xdr:rowOff>85713</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2899961"/>
          <a:ext cx="889000" cy="4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64592</xdr:rowOff>
    </xdr:from>
    <xdr:to>
      <xdr:col>107</xdr:col>
      <xdr:colOff>101600</xdr:colOff>
      <xdr:row>73</xdr:row>
      <xdr:rowOff>166192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8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11269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355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72086</xdr:rowOff>
    </xdr:from>
    <xdr:to>
      <xdr:col>102</xdr:col>
      <xdr:colOff>114300</xdr:colOff>
      <xdr:row>75</xdr:row>
      <xdr:rowOff>85713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587936"/>
          <a:ext cx="889000" cy="356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47676</xdr:rowOff>
    </xdr:from>
    <xdr:to>
      <xdr:col>102</xdr:col>
      <xdr:colOff>165100</xdr:colOff>
      <xdr:row>73</xdr:row>
      <xdr:rowOff>149276</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56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165803</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33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80378</xdr:rowOff>
    </xdr:from>
    <xdr:to>
      <xdr:col>98</xdr:col>
      <xdr:colOff>38100</xdr:colOff>
      <xdr:row>74</xdr:row>
      <xdr:rowOff>10528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596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1655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8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137820</xdr:rowOff>
    </xdr:from>
    <xdr:to>
      <xdr:col>116</xdr:col>
      <xdr:colOff>114300</xdr:colOff>
      <xdr:row>75</xdr:row>
      <xdr:rowOff>67970</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282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116247</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80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4229</xdr:rowOff>
    </xdr:from>
    <xdr:to>
      <xdr:col>112</xdr:col>
      <xdr:colOff>38100</xdr:colOff>
      <xdr:row>75</xdr:row>
      <xdr:rowOff>105829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286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96956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295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161861</xdr:rowOff>
    </xdr:from>
    <xdr:to>
      <xdr:col>107</xdr:col>
      <xdr:colOff>101600</xdr:colOff>
      <xdr:row>75</xdr:row>
      <xdr:rowOff>92011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284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83138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294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34913</xdr:rowOff>
    </xdr:from>
    <xdr:to>
      <xdr:col>102</xdr:col>
      <xdr:colOff>165100</xdr:colOff>
      <xdr:row>75</xdr:row>
      <xdr:rowOff>136513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9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127640</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98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21286</xdr:rowOff>
    </xdr:from>
    <xdr:to>
      <xdr:col>98</xdr:col>
      <xdr:colOff>38100</xdr:colOff>
      <xdr:row>73</xdr:row>
      <xdr:rowOff>122886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53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139413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31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性質別歳出決算にかかる住民一人当たりのコストについて、類似団体と比較した本村の特徴としては人件費が高いことと扶助費が低いことがあげられる。人件費については、明日香村特別措置法にかかる各種事業の執行に伴い、景観維持等に関連する職員に加え、埋蔵文化財の調査が必要となっていることから、文化財関係職員も多く配置しているため、類似団体よりも高くなっている。</a:t>
          </a:r>
          <a:r>
            <a:rPr kumimoji="1" lang="ja-JP" altLang="en-US" sz="1100">
              <a:solidFill>
                <a:schemeClr val="dk1"/>
              </a:solidFill>
              <a:effectLst/>
              <a:latin typeface="+mn-lt"/>
              <a:ea typeface="+mn-ea"/>
              <a:cs typeface="+mn-cs"/>
            </a:rPr>
            <a:t>物件費については、システム標準化に伴う委託料の増加等により前年度よりも増加している。補助費については、新型コロナウイルス感染症対応地方創生臨時交付金を活用して農業従事者支援事業補助金の実施等により前年度よりも大きく増加している。</a:t>
          </a:r>
          <a:r>
            <a:rPr kumimoji="1" lang="ja-JP" altLang="ja-JP" sz="1100">
              <a:solidFill>
                <a:schemeClr val="dk1"/>
              </a:solidFill>
              <a:effectLst/>
              <a:latin typeface="+mn-lt"/>
              <a:ea typeface="+mn-ea"/>
              <a:cs typeface="+mn-cs"/>
            </a:rPr>
            <a:t>扶助費については、子育て世帯等臨時特別給付金 及び住民税非課税等臨時特別給付金</a:t>
          </a:r>
          <a:r>
            <a:rPr kumimoji="1" lang="ja-JP" altLang="en-US" sz="1100">
              <a:solidFill>
                <a:schemeClr val="dk1"/>
              </a:solidFill>
              <a:effectLst/>
              <a:latin typeface="+mn-lt"/>
              <a:ea typeface="+mn-ea"/>
              <a:cs typeface="+mn-cs"/>
            </a:rPr>
            <a:t>が３年度に</a:t>
          </a:r>
          <a:r>
            <a:rPr kumimoji="1" lang="ja-JP" altLang="ja-JP" sz="1100">
              <a:solidFill>
                <a:schemeClr val="dk1"/>
              </a:solidFill>
              <a:effectLst/>
              <a:latin typeface="+mn-lt"/>
              <a:ea typeface="+mn-ea"/>
              <a:cs typeface="+mn-cs"/>
            </a:rPr>
            <a:t>実施</a:t>
          </a:r>
          <a:r>
            <a:rPr kumimoji="1" lang="ja-JP" altLang="en-US" sz="1100">
              <a:solidFill>
                <a:schemeClr val="dk1"/>
              </a:solidFill>
              <a:effectLst/>
              <a:latin typeface="+mn-lt"/>
              <a:ea typeface="+mn-ea"/>
              <a:cs typeface="+mn-cs"/>
            </a:rPr>
            <a:t>されていたため４</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は減少</a:t>
          </a:r>
          <a:r>
            <a:rPr kumimoji="1" lang="ja-JP" altLang="ja-JP" sz="1100">
              <a:solidFill>
                <a:schemeClr val="dk1"/>
              </a:solidFill>
              <a:effectLst/>
              <a:latin typeface="+mn-lt"/>
              <a:ea typeface="+mn-ea"/>
              <a:cs typeface="+mn-cs"/>
            </a:rPr>
            <a:t>している。普通建設事業費（新規整備）については、新庁舎建設事業（</a:t>
          </a:r>
          <a:r>
            <a:rPr kumimoji="1" lang="en-US" altLang="ja-JP" sz="1100">
              <a:solidFill>
                <a:schemeClr val="dk1"/>
              </a:solidFill>
              <a:effectLst/>
              <a:latin typeface="+mn-lt"/>
              <a:ea typeface="+mn-ea"/>
              <a:cs typeface="+mn-cs"/>
            </a:rPr>
            <a:t>1,178,122</a:t>
          </a:r>
          <a:r>
            <a:rPr kumimoji="1" lang="ja-JP" altLang="ja-JP" sz="1100">
              <a:solidFill>
                <a:schemeClr val="dk1"/>
              </a:solidFill>
              <a:effectLst/>
              <a:latin typeface="+mn-lt"/>
              <a:ea typeface="+mn-ea"/>
              <a:cs typeface="+mn-cs"/>
            </a:rPr>
            <a:t>千円）</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があったため、増加している。</a:t>
          </a: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過疎債の償還</a:t>
          </a:r>
          <a:r>
            <a:rPr kumimoji="1" lang="ja-JP" altLang="ja-JP" sz="1100">
              <a:solidFill>
                <a:schemeClr val="dk1"/>
              </a:solidFill>
              <a:effectLst/>
              <a:latin typeface="+mn-lt"/>
              <a:ea typeface="+mn-ea"/>
              <a:cs typeface="+mn-cs"/>
            </a:rPr>
            <a:t>の増により、増加した。今後は、行政サービスの低下とならないよう業務の最適化を実施し、職員の人数の適正化に努め、人件費の抑制に努める。また扶助費については、</a:t>
          </a:r>
          <a:r>
            <a:rPr kumimoji="1" lang="ja-JP" altLang="en-US" sz="1100">
              <a:solidFill>
                <a:schemeClr val="dk1"/>
              </a:solidFill>
              <a:effectLst/>
              <a:latin typeface="+mn-lt"/>
              <a:ea typeface="+mn-ea"/>
              <a:cs typeface="+mn-cs"/>
            </a:rPr>
            <a:t>類似団体と比較して</a:t>
          </a:r>
          <a:r>
            <a:rPr kumimoji="1" lang="ja-JP" altLang="ja-JP" sz="1100">
              <a:solidFill>
                <a:schemeClr val="dk1"/>
              </a:solidFill>
              <a:effectLst/>
              <a:latin typeface="+mn-lt"/>
              <a:ea typeface="+mn-ea"/>
              <a:cs typeface="+mn-cs"/>
            </a:rPr>
            <a:t>低い水準となっているものの、適正な各給付事業の運営に努める。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奈良県明日香村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5,288
5,264
24.10
5,966,321
5,592,752
369,289
2,301,853
4,835,891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4.2
48.5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60833</xdr:rowOff>
    </xdr:from>
    <xdr:to>
      <xdr:col>24</xdr:col>
      <xdr:colOff>62865</xdr:colOff>
      <xdr:row>39</xdr:row>
      <xdr:rowOff>57976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4333"/>
          <a:ext cx="1270" cy="1540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61803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4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57976</xdr:rowOff>
    </xdr:from>
    <xdr:to>
      <xdr:col>24</xdr:col>
      <xdr:colOff>152400</xdr:colOff>
      <xdr:row>39</xdr:row>
      <xdr:rowOff>57976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44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7510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60833</xdr:rowOff>
    </xdr:from>
    <xdr:to>
      <xdr:col>24</xdr:col>
      <xdr:colOff>152400</xdr:colOff>
      <xdr:row>30</xdr:row>
      <xdr:rowOff>60833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4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66739</xdr:rowOff>
    </xdr:from>
    <xdr:to>
      <xdr:col>24</xdr:col>
      <xdr:colOff>63500</xdr:colOff>
      <xdr:row>33</xdr:row>
      <xdr:rowOff>138747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724589"/>
          <a:ext cx="838200" cy="7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21988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43561</xdr:rowOff>
    </xdr:from>
    <xdr:to>
      <xdr:col>24</xdr:col>
      <xdr:colOff>114300</xdr:colOff>
      <xdr:row>35</xdr:row>
      <xdr:rowOff>145161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66739</xdr:rowOff>
    </xdr:from>
    <xdr:to>
      <xdr:col>19</xdr:col>
      <xdr:colOff>177800</xdr:colOff>
      <xdr:row>34</xdr:row>
      <xdr:rowOff>43688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724589"/>
          <a:ext cx="889000" cy="14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37084</xdr:rowOff>
    </xdr:from>
    <xdr:to>
      <xdr:col>20</xdr:col>
      <xdr:colOff>38100</xdr:colOff>
      <xdr:row>35</xdr:row>
      <xdr:rowOff>138684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129811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147510</xdr:rowOff>
    </xdr:from>
    <xdr:to>
      <xdr:col>15</xdr:col>
      <xdr:colOff>50800</xdr:colOff>
      <xdr:row>34</xdr:row>
      <xdr:rowOff>43688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05360"/>
          <a:ext cx="889000" cy="6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48895</xdr:rowOff>
    </xdr:from>
    <xdr:to>
      <xdr:col>15</xdr:col>
      <xdr:colOff>101600</xdr:colOff>
      <xdr:row>35</xdr:row>
      <xdr:rowOff>150495</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49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141622</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42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147510</xdr:rowOff>
    </xdr:from>
    <xdr:to>
      <xdr:col>10</xdr:col>
      <xdr:colOff>114300</xdr:colOff>
      <xdr:row>34</xdr:row>
      <xdr:rowOff>254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05360"/>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159004</xdr:rowOff>
    </xdr:from>
    <xdr:to>
      <xdr:col>10</xdr:col>
      <xdr:colOff>165100</xdr:colOff>
      <xdr:row>35</xdr:row>
      <xdr:rowOff>89154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88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80281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156528</xdr:rowOff>
    </xdr:from>
    <xdr:to>
      <xdr:col>6</xdr:col>
      <xdr:colOff>38100</xdr:colOff>
      <xdr:row>35</xdr:row>
      <xdr:rowOff>86678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8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77805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07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87947</xdr:rowOff>
    </xdr:from>
    <xdr:to>
      <xdr:col>24</xdr:col>
      <xdr:colOff>114300</xdr:colOff>
      <xdr:row>34</xdr:row>
      <xdr:rowOff>18097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74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110824</xdr:rowOff>
    </xdr:from>
    <xdr:ext cx="534377"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59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15939</xdr:rowOff>
    </xdr:from>
    <xdr:to>
      <xdr:col>20</xdr:col>
      <xdr:colOff>38100</xdr:colOff>
      <xdr:row>33</xdr:row>
      <xdr:rowOff>117539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67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134066</xdr:rowOff>
    </xdr:from>
    <xdr:ext cx="534377"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30111" y="544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164338</xdr:rowOff>
    </xdr:from>
    <xdr:to>
      <xdr:col>15</xdr:col>
      <xdr:colOff>101600</xdr:colOff>
      <xdr:row>34</xdr:row>
      <xdr:rowOff>94488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2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111015</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41111" y="559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96710</xdr:rowOff>
    </xdr:from>
    <xdr:to>
      <xdr:col>10</xdr:col>
      <xdr:colOff>165100</xdr:colOff>
      <xdr:row>34</xdr:row>
      <xdr:rowOff>26860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5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43387</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52111" y="552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120904</xdr:rowOff>
    </xdr:from>
    <xdr:to>
      <xdr:col>6</xdr:col>
      <xdr:colOff>38100</xdr:colOff>
      <xdr:row>34</xdr:row>
      <xdr:rowOff>51054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67581</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63111" y="555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9391</xdr:rowOff>
    </xdr:from>
    <xdr:to>
      <xdr:col>24</xdr:col>
      <xdr:colOff>62865</xdr:colOff>
      <xdr:row>58</xdr:row>
      <xdr:rowOff>154532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753341"/>
          <a:ext cx="1270" cy="134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158359</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10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154532</xdr:rowOff>
    </xdr:from>
    <xdr:to>
      <xdr:col>24</xdr:col>
      <xdr:colOff>152400</xdr:colOff>
      <xdr:row>58</xdr:row>
      <xdr:rowOff>154532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9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127518</xdr:rowOff>
    </xdr:from>
    <xdr:ext cx="690189"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2856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9391</xdr:rowOff>
    </xdr:from>
    <xdr:to>
      <xdr:col>24</xdr:col>
      <xdr:colOff>152400</xdr:colOff>
      <xdr:row>51</xdr:row>
      <xdr:rowOff>9391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753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43556</xdr:rowOff>
    </xdr:from>
    <xdr:to>
      <xdr:col>24</xdr:col>
      <xdr:colOff>63500</xdr:colOff>
      <xdr:row>57</xdr:row>
      <xdr:rowOff>145606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16206"/>
          <a:ext cx="838200" cy="10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132266</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9049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153839</xdr:rowOff>
    </xdr:from>
    <xdr:to>
      <xdr:col>24</xdr:col>
      <xdr:colOff>114300</xdr:colOff>
      <xdr:row>58</xdr:row>
      <xdr:rowOff>83989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92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132331</xdr:rowOff>
    </xdr:from>
    <xdr:to>
      <xdr:col>19</xdr:col>
      <xdr:colOff>177800</xdr:colOff>
      <xdr:row>57</xdr:row>
      <xdr:rowOff>145606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904981"/>
          <a:ext cx="889000" cy="1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167019</xdr:rowOff>
    </xdr:from>
    <xdr:to>
      <xdr:col>20</xdr:col>
      <xdr:colOff>38100</xdr:colOff>
      <xdr:row>58</xdr:row>
      <xdr:rowOff>97169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9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88296</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1003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132331</xdr:rowOff>
    </xdr:from>
    <xdr:to>
      <xdr:col>15</xdr:col>
      <xdr:colOff>50800</xdr:colOff>
      <xdr:row>58</xdr:row>
      <xdr:rowOff>113220</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904981"/>
          <a:ext cx="889000" cy="15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117610</xdr:rowOff>
    </xdr:from>
    <xdr:to>
      <xdr:col>15</xdr:col>
      <xdr:colOff>101600</xdr:colOff>
      <xdr:row>58</xdr:row>
      <xdr:rowOff>47760</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38887</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98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108679</xdr:rowOff>
    </xdr:from>
    <xdr:to>
      <xdr:col>10</xdr:col>
      <xdr:colOff>114300</xdr:colOff>
      <xdr:row>58</xdr:row>
      <xdr:rowOff>113220</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a:off x="1130300" y="10052779"/>
          <a:ext cx="889000" cy="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37475</xdr:rowOff>
    </xdr:from>
    <xdr:to>
      <xdr:col>10</xdr:col>
      <xdr:colOff>165100</xdr:colOff>
      <xdr:row>58</xdr:row>
      <xdr:rowOff>139075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98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155602</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756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39837</xdr:rowOff>
    </xdr:from>
    <xdr:to>
      <xdr:col>6</xdr:col>
      <xdr:colOff>38100</xdr:colOff>
      <xdr:row>58</xdr:row>
      <xdr:rowOff>141437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9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157964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759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164206</xdr:rowOff>
    </xdr:from>
    <xdr:to>
      <xdr:col>24</xdr:col>
      <xdr:colOff>114300</xdr:colOff>
      <xdr:row>57</xdr:row>
      <xdr:rowOff>94356</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65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15633</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16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94806</xdr:rowOff>
    </xdr:from>
    <xdr:to>
      <xdr:col>20</xdr:col>
      <xdr:colOff>38100</xdr:colOff>
      <xdr:row>58</xdr:row>
      <xdr:rowOff>24956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41483</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642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81531</xdr:rowOff>
    </xdr:from>
    <xdr:to>
      <xdr:col>15</xdr:col>
      <xdr:colOff>101600</xdr:colOff>
      <xdr:row>58</xdr:row>
      <xdr:rowOff>11681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85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28208</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62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62420</xdr:rowOff>
    </xdr:from>
    <xdr:to>
      <xdr:col>10</xdr:col>
      <xdr:colOff>165100</xdr:colOff>
      <xdr:row>58</xdr:row>
      <xdr:rowOff>164020</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1000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155147</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10099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57879</xdr:rowOff>
    </xdr:from>
    <xdr:to>
      <xdr:col>6</xdr:col>
      <xdr:colOff>38100</xdr:colOff>
      <xdr:row>58</xdr:row>
      <xdr:rowOff>159479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1000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150606</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30795" y="10094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64863</xdr:rowOff>
    </xdr:from>
    <xdr:to>
      <xdr:col>24</xdr:col>
      <xdr:colOff>62865</xdr:colOff>
      <xdr:row>78</xdr:row>
      <xdr:rowOff>111503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237813"/>
          <a:ext cx="1270" cy="1246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115330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88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111503</xdr:rowOff>
    </xdr:from>
    <xdr:to>
      <xdr:col>24</xdr:col>
      <xdr:colOff>152400</xdr:colOff>
      <xdr:row>78</xdr:row>
      <xdr:rowOff>111503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8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11540</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1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315,208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64863</xdr:rowOff>
    </xdr:from>
    <xdr:to>
      <xdr:col>24</xdr:col>
      <xdr:colOff>152400</xdr:colOff>
      <xdr:row>71</xdr:row>
      <xdr:rowOff>64863</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237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62009</xdr:rowOff>
    </xdr:from>
    <xdr:to>
      <xdr:col>24</xdr:col>
      <xdr:colOff>63500</xdr:colOff>
      <xdr:row>77</xdr:row>
      <xdr:rowOff>124058</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263659"/>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139797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27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116920</xdr:rowOff>
    </xdr:from>
    <xdr:to>
      <xdr:col>24</xdr:col>
      <xdr:colOff>114300</xdr:colOff>
      <xdr:row>76</xdr:row>
      <xdr:rowOff>47070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7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62009</xdr:rowOff>
    </xdr:from>
    <xdr:to>
      <xdr:col>19</xdr:col>
      <xdr:colOff>177800</xdr:colOff>
      <xdr:row>78</xdr:row>
      <xdr:rowOff>77423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63659"/>
          <a:ext cx="889000" cy="18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60051</xdr:rowOff>
    </xdr:from>
    <xdr:to>
      <xdr:col>20</xdr:col>
      <xdr:colOff>38100</xdr:colOff>
      <xdr:row>75</xdr:row>
      <xdr:rowOff>161651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6728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9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77423</xdr:rowOff>
    </xdr:from>
    <xdr:to>
      <xdr:col>15</xdr:col>
      <xdr:colOff>50800</xdr:colOff>
      <xdr:row>78</xdr:row>
      <xdr:rowOff>124123</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450523"/>
          <a:ext cx="889000" cy="4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80102</xdr:rowOff>
    </xdr:from>
    <xdr:to>
      <xdr:col>15</xdr:col>
      <xdr:colOff>101600</xdr:colOff>
      <xdr:row>77</xdr:row>
      <xdr:rowOff>10252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26779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885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124123</xdr:rowOff>
    </xdr:from>
    <xdr:to>
      <xdr:col>10</xdr:col>
      <xdr:colOff>114300</xdr:colOff>
      <xdr:row>78</xdr:row>
      <xdr:rowOff>157440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497223"/>
          <a:ext cx="889000" cy="3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103093</xdr:rowOff>
    </xdr:from>
    <xdr:to>
      <xdr:col>10</xdr:col>
      <xdr:colOff>165100</xdr:colOff>
      <xdr:row>77</xdr:row>
      <xdr:rowOff>33243</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13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49770</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0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130139</xdr:rowOff>
    </xdr:from>
    <xdr:to>
      <xdr:col>6</xdr:col>
      <xdr:colOff>38100</xdr:colOff>
      <xdr:row>77</xdr:row>
      <xdr:rowOff>60289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6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76816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3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73258</xdr:rowOff>
    </xdr:from>
    <xdr:to>
      <xdr:col>24</xdr:col>
      <xdr:colOff>114300</xdr:colOff>
      <xdr:row>78</xdr:row>
      <xdr:rowOff>3408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7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51685</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253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11209</xdr:rowOff>
    </xdr:from>
    <xdr:to>
      <xdr:col>20</xdr:col>
      <xdr:colOff>38100</xdr:colOff>
      <xdr:row>77</xdr:row>
      <xdr:rowOff>112809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12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103936</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305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26623</xdr:rowOff>
    </xdr:from>
    <xdr:to>
      <xdr:col>15</xdr:col>
      <xdr:colOff>101600</xdr:colOff>
      <xdr:row>78</xdr:row>
      <xdr:rowOff>128223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39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119350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492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73323</xdr:rowOff>
    </xdr:from>
    <xdr:to>
      <xdr:col>10</xdr:col>
      <xdr:colOff>165100</xdr:colOff>
      <xdr:row>79</xdr:row>
      <xdr:rowOff>3473</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44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166050</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539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106640</xdr:rowOff>
    </xdr:from>
    <xdr:to>
      <xdr:col>6</xdr:col>
      <xdr:colOff>38100</xdr:colOff>
      <xdr:row>79</xdr:row>
      <xdr:rowOff>36790</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47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27917</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572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51002</xdr:rowOff>
    </xdr:from>
    <xdr:to>
      <xdr:col>24</xdr:col>
      <xdr:colOff>62865</xdr:colOff>
      <xdr:row>99</xdr:row>
      <xdr:rowOff>3527</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52952"/>
          <a:ext cx="1270" cy="1324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7354</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8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3527</xdr:rowOff>
    </xdr:from>
    <xdr:to>
      <xdr:col>24</xdr:col>
      <xdr:colOff>152400</xdr:colOff>
      <xdr:row>99</xdr:row>
      <xdr:rowOff>3527</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169129</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281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1,074,841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51002</xdr:rowOff>
    </xdr:from>
    <xdr:to>
      <xdr:col>24</xdr:col>
      <xdr:colOff>152400</xdr:colOff>
      <xdr:row>91</xdr:row>
      <xdr:rowOff>51002</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5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141647</xdr:rowOff>
    </xdr:from>
    <xdr:to>
      <xdr:col>24</xdr:col>
      <xdr:colOff>63500</xdr:colOff>
      <xdr:row>98</xdr:row>
      <xdr:rowOff>142703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943747"/>
          <a:ext cx="838200" cy="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68894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69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46017</xdr:rowOff>
    </xdr:from>
    <xdr:to>
      <xdr:col>24</xdr:col>
      <xdr:colOff>114300</xdr:colOff>
      <xdr:row>98</xdr:row>
      <xdr:rowOff>147617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133446</xdr:rowOff>
    </xdr:from>
    <xdr:to>
      <xdr:col>19</xdr:col>
      <xdr:colOff>177800</xdr:colOff>
      <xdr:row>98</xdr:row>
      <xdr:rowOff>142703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935546"/>
          <a:ext cx="889000" cy="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55276</xdr:rowOff>
    </xdr:from>
    <xdr:to>
      <xdr:col>20</xdr:col>
      <xdr:colOff>38100</xdr:colOff>
      <xdr:row>98</xdr:row>
      <xdr:rowOff>156876</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57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1953</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133446</xdr:rowOff>
    </xdr:from>
    <xdr:to>
      <xdr:col>15</xdr:col>
      <xdr:colOff>50800</xdr:colOff>
      <xdr:row>98</xdr:row>
      <xdr:rowOff>156769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35546"/>
          <a:ext cx="889000" cy="2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67610</xdr:rowOff>
    </xdr:from>
    <xdr:to>
      <xdr:col>15</xdr:col>
      <xdr:colOff>101600</xdr:colOff>
      <xdr:row>98</xdr:row>
      <xdr:rowOff>169210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14287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156769</xdr:rowOff>
    </xdr:from>
    <xdr:to>
      <xdr:col>10</xdr:col>
      <xdr:colOff>114300</xdr:colOff>
      <xdr:row>98</xdr:row>
      <xdr:rowOff>168300</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58869"/>
          <a:ext cx="889000" cy="1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73422</xdr:rowOff>
    </xdr:from>
    <xdr:to>
      <xdr:col>10</xdr:col>
      <xdr:colOff>165100</xdr:colOff>
      <xdr:row>99</xdr:row>
      <xdr:rowOff>3572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20099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5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66602</xdr:rowOff>
    </xdr:from>
    <xdr:to>
      <xdr:col>6</xdr:col>
      <xdr:colOff>38100</xdr:colOff>
      <xdr:row>98</xdr:row>
      <xdr:rowOff>168202</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6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13279</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90847</xdr:rowOff>
    </xdr:from>
    <xdr:to>
      <xdr:col>24</xdr:col>
      <xdr:colOff>114300</xdr:colOff>
      <xdr:row>99</xdr:row>
      <xdr:rowOff>20997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892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24444</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2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91903</xdr:rowOff>
    </xdr:from>
    <xdr:to>
      <xdr:col>20</xdr:col>
      <xdr:colOff>38100</xdr:colOff>
      <xdr:row>99</xdr:row>
      <xdr:rowOff>22053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89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13180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98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82646</xdr:rowOff>
    </xdr:from>
    <xdr:to>
      <xdr:col>15</xdr:col>
      <xdr:colOff>101600</xdr:colOff>
      <xdr:row>99</xdr:row>
      <xdr:rowOff>12796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88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3923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97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105969</xdr:rowOff>
    </xdr:from>
    <xdr:to>
      <xdr:col>10</xdr:col>
      <xdr:colOff>165100</xdr:colOff>
      <xdr:row>99</xdr:row>
      <xdr:rowOff>36119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0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27246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700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117500</xdr:rowOff>
    </xdr:from>
    <xdr:to>
      <xdr:col>6</xdr:col>
      <xdr:colOff>38100</xdr:colOff>
      <xdr:row>99</xdr:row>
      <xdr:rowOff>47650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1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38777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7012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85979</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00929"/>
          <a:ext cx="1270" cy="125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148150</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63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32656</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17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27,425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85979</xdr:rowOff>
    </xdr:from>
    <xdr:to>
      <xdr:col>55</xdr:col>
      <xdr:colOff>88900</xdr:colOff>
      <xdr:row>31</xdr:row>
      <xdr:rowOff>85979</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00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65600</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409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42723</xdr:rowOff>
    </xdr:from>
    <xdr:to>
      <xdr:col>55</xdr:col>
      <xdr:colOff>50800</xdr:colOff>
      <xdr:row>38</xdr:row>
      <xdr:rowOff>144323</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50998</xdr:rowOff>
    </xdr:from>
    <xdr:to>
      <xdr:col>50</xdr:col>
      <xdr:colOff>165100</xdr:colOff>
      <xdr:row>38</xdr:row>
      <xdr:rowOff>152598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6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169125</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341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41534</xdr:rowOff>
    </xdr:from>
    <xdr:to>
      <xdr:col>46</xdr:col>
      <xdr:colOff>38100</xdr:colOff>
      <xdr:row>38</xdr:row>
      <xdr:rowOff>143134</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55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159661</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331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34219</xdr:rowOff>
    </xdr:from>
    <xdr:to>
      <xdr:col>41</xdr:col>
      <xdr:colOff>101600</xdr:colOff>
      <xdr:row>38</xdr:row>
      <xdr:rowOff>135819</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549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152346</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32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32893</xdr:rowOff>
    </xdr:from>
    <xdr:to>
      <xdr:col>36</xdr:col>
      <xdr:colOff>165100</xdr:colOff>
      <xdr:row>38</xdr:row>
      <xdr:rowOff>134493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151020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21150</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362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71867</xdr:rowOff>
    </xdr:from>
    <xdr:to>
      <xdr:col>54</xdr:col>
      <xdr:colOff>189865</xdr:colOff>
      <xdr:row>59</xdr:row>
      <xdr:rowOff>36293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15817"/>
          <a:ext cx="1270" cy="133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40120</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5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36293</xdr:rowOff>
    </xdr:from>
    <xdr:to>
      <xdr:col>55</xdr:col>
      <xdr:colOff>88900</xdr:colOff>
      <xdr:row>59</xdr:row>
      <xdr:rowOff>36293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51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18544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9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352,804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71867</xdr:rowOff>
    </xdr:from>
    <xdr:to>
      <xdr:col>55</xdr:col>
      <xdr:colOff>88900</xdr:colOff>
      <xdr:row>51</xdr:row>
      <xdr:rowOff>71867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15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30669</xdr:rowOff>
    </xdr:from>
    <xdr:to>
      <xdr:col>55</xdr:col>
      <xdr:colOff>0</xdr:colOff>
      <xdr:row>58</xdr:row>
      <xdr:rowOff>109307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974769"/>
          <a:ext cx="838200" cy="7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133453</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906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155026</xdr:rowOff>
    </xdr:from>
    <xdr:to>
      <xdr:col>55</xdr:col>
      <xdr:colOff>50800</xdr:colOff>
      <xdr:row>58</xdr:row>
      <xdr:rowOff>85176</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92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77784</xdr:rowOff>
    </xdr:from>
    <xdr:to>
      <xdr:col>50</xdr:col>
      <xdr:colOff>114300</xdr:colOff>
      <xdr:row>58</xdr:row>
      <xdr:rowOff>109307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10021884"/>
          <a:ext cx="889000" cy="3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143189</xdr:rowOff>
    </xdr:from>
    <xdr:to>
      <xdr:col>50</xdr:col>
      <xdr:colOff>165100</xdr:colOff>
      <xdr:row>58</xdr:row>
      <xdr:rowOff>73339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915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89866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91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8895</xdr:rowOff>
    </xdr:from>
    <xdr:to>
      <xdr:col>45</xdr:col>
      <xdr:colOff>177800</xdr:colOff>
      <xdr:row>58</xdr:row>
      <xdr:rowOff>77784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9952995"/>
          <a:ext cx="889000" cy="6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166453</xdr:rowOff>
    </xdr:from>
    <xdr:to>
      <xdr:col>46</xdr:col>
      <xdr:colOff>38100</xdr:colOff>
      <xdr:row>58</xdr:row>
      <xdr:rowOff>96603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3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113130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14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159238</xdr:rowOff>
    </xdr:from>
    <xdr:to>
      <xdr:col>41</xdr:col>
      <xdr:colOff>50800</xdr:colOff>
      <xdr:row>58</xdr:row>
      <xdr:rowOff>8895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931888"/>
          <a:ext cx="889000" cy="2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157114</xdr:rowOff>
    </xdr:from>
    <xdr:to>
      <xdr:col>41</xdr:col>
      <xdr:colOff>101600</xdr:colOff>
      <xdr:row>58</xdr:row>
      <xdr:rowOff>87264</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2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78391</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10022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164589</xdr:rowOff>
    </xdr:from>
    <xdr:to>
      <xdr:col>36</xdr:col>
      <xdr:colOff>165100</xdr:colOff>
      <xdr:row>58</xdr:row>
      <xdr:rowOff>94739</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85866</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10029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151319</xdr:rowOff>
    </xdr:from>
    <xdr:to>
      <xdr:col>55</xdr:col>
      <xdr:colOff>50800</xdr:colOff>
      <xdr:row>58</xdr:row>
      <xdr:rowOff>81469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2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2746</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7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58507</xdr:rowOff>
    </xdr:from>
    <xdr:to>
      <xdr:col>50</xdr:col>
      <xdr:colOff>165100</xdr:colOff>
      <xdr:row>58</xdr:row>
      <xdr:rowOff>160107</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1000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151234</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26984</xdr:rowOff>
    </xdr:from>
    <xdr:to>
      <xdr:col>46</xdr:col>
      <xdr:colOff>38100</xdr:colOff>
      <xdr:row>58</xdr:row>
      <xdr:rowOff>128584</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7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119711</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6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129545</xdr:rowOff>
    </xdr:from>
    <xdr:to>
      <xdr:col>41</xdr:col>
      <xdr:colOff>101600</xdr:colOff>
      <xdr:row>58</xdr:row>
      <xdr:rowOff>59695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0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76222</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677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108438</xdr:rowOff>
    </xdr:from>
    <xdr:to>
      <xdr:col>36</xdr:col>
      <xdr:colOff>165100</xdr:colOff>
      <xdr:row>58</xdr:row>
      <xdr:rowOff>38588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55115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65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4868</xdr:rowOff>
    </xdr:from>
    <xdr:to>
      <xdr:col>54</xdr:col>
      <xdr:colOff>189865</xdr:colOff>
      <xdr:row>79</xdr:row>
      <xdr:rowOff>40997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77818"/>
          <a:ext cx="1270" cy="1407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44824</xdr:rowOff>
    </xdr:from>
    <xdr:ext cx="378565"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89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40997</xdr:rowOff>
    </xdr:from>
    <xdr:to>
      <xdr:col>55</xdr:col>
      <xdr:colOff>88900</xdr:colOff>
      <xdr:row>79</xdr:row>
      <xdr:rowOff>40997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85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122995</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5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370,389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4868</xdr:rowOff>
    </xdr:from>
    <xdr:to>
      <xdr:col>55</xdr:col>
      <xdr:colOff>88900</xdr:colOff>
      <xdr:row>71</xdr:row>
      <xdr:rowOff>4868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77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116763</xdr:rowOff>
    </xdr:from>
    <xdr:to>
      <xdr:col>55</xdr:col>
      <xdr:colOff>0</xdr:colOff>
      <xdr:row>78</xdr:row>
      <xdr:rowOff>144580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489863"/>
          <a:ext cx="838200" cy="2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13662</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2153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162235</xdr:rowOff>
    </xdr:from>
    <xdr:to>
      <xdr:col>55</xdr:col>
      <xdr:colOff>50800</xdr:colOff>
      <xdr:row>78</xdr:row>
      <xdr:rowOff>92385</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63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92360</xdr:rowOff>
    </xdr:from>
    <xdr:to>
      <xdr:col>50</xdr:col>
      <xdr:colOff>114300</xdr:colOff>
      <xdr:row>78</xdr:row>
      <xdr:rowOff>116763</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3465460"/>
          <a:ext cx="889000" cy="2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10959</xdr:rowOff>
    </xdr:from>
    <xdr:to>
      <xdr:col>50</xdr:col>
      <xdr:colOff>165100</xdr:colOff>
      <xdr:row>78</xdr:row>
      <xdr:rowOff>112559</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8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129086</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159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92360</xdr:rowOff>
    </xdr:from>
    <xdr:to>
      <xdr:col>45</xdr:col>
      <xdr:colOff>177800</xdr:colOff>
      <xdr:row>78</xdr:row>
      <xdr:rowOff>129169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3465460"/>
          <a:ext cx="889000" cy="3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14101</xdr:rowOff>
    </xdr:from>
    <xdr:to>
      <xdr:col>46</xdr:col>
      <xdr:colOff>38100</xdr:colOff>
      <xdr:row>78</xdr:row>
      <xdr:rowOff>115701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8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132228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162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128941</xdr:rowOff>
    </xdr:from>
    <xdr:to>
      <xdr:col>41</xdr:col>
      <xdr:colOff>50800</xdr:colOff>
      <xdr:row>78</xdr:row>
      <xdr:rowOff>129169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6972300" y="13502041"/>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27262</xdr:rowOff>
    </xdr:from>
    <xdr:to>
      <xdr:col>41</xdr:col>
      <xdr:colOff>101600</xdr:colOff>
      <xdr:row>78</xdr:row>
      <xdr:rowOff>128862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145389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1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53586</xdr:rowOff>
    </xdr:from>
    <xdr:to>
      <xdr:col>36</xdr:col>
      <xdr:colOff>165100</xdr:colOff>
      <xdr:row>78</xdr:row>
      <xdr:rowOff>155186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20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93780</xdr:rowOff>
    </xdr:from>
    <xdr:to>
      <xdr:col>55</xdr:col>
      <xdr:colOff>50800</xdr:colOff>
      <xdr:row>79</xdr:row>
      <xdr:rowOff>23930</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46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8707</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8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65963</xdr:rowOff>
    </xdr:from>
    <xdr:to>
      <xdr:col>50</xdr:col>
      <xdr:colOff>165100</xdr:colOff>
      <xdr:row>78</xdr:row>
      <xdr:rowOff>167563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43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158690</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353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41560</xdr:rowOff>
    </xdr:from>
    <xdr:to>
      <xdr:col>46</xdr:col>
      <xdr:colOff>38100</xdr:colOff>
      <xdr:row>78</xdr:row>
      <xdr:rowOff>143160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41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134287</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50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78369</xdr:rowOff>
    </xdr:from>
    <xdr:to>
      <xdr:col>41</xdr:col>
      <xdr:colOff>101600</xdr:colOff>
      <xdr:row>79</xdr:row>
      <xdr:rowOff>8519</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45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171096</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54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78141</xdr:rowOff>
    </xdr:from>
    <xdr:to>
      <xdr:col>36</xdr:col>
      <xdr:colOff>165100</xdr:colOff>
      <xdr:row>79</xdr:row>
      <xdr:rowOff>8291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45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170868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54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a:extLst>
            <a:ext uri="{FF2B5EF4-FFF2-40B4-BE49-F238E27FC236}">
              <a16:creationId xmlns:a16="http://schemas.microsoft.com/office/drawing/2014/main" id="{00000000-0008-0000-07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61486</xdr:rowOff>
    </xdr:from>
    <xdr:to>
      <xdr:col>54</xdr:col>
      <xdr:colOff>189865</xdr:colOff>
      <xdr:row>98</xdr:row>
      <xdr:rowOff>60367</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10475595" y="15834886"/>
          <a:ext cx="1270" cy="102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64194</xdr:rowOff>
    </xdr:from>
    <xdr:ext cx="534377" cy="259045"/>
    <xdr:sp macro="" textlink="">
      <xdr:nvSpPr>
        <xdr:cNvPr id="455" name="土木費最小値テキスト">
          <a:extLst>
            <a:ext uri="{FF2B5EF4-FFF2-40B4-BE49-F238E27FC236}">
              <a16:creationId xmlns:a16="http://schemas.microsoft.com/office/drawing/2014/main" id="{00000000-0008-0000-0700-0000C7010000}"/>
            </a:ext>
          </a:extLst>
        </xdr:cNvPr>
        <xdr:cNvSpPr txBox="1"/>
      </xdr:nvSpPr>
      <xdr:spPr>
        <a:xfrm>
          <a:off x="10528300" y="1686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60367</xdr:rowOff>
    </xdr:from>
    <xdr:to>
      <xdr:col>55</xdr:col>
      <xdr:colOff>88900</xdr:colOff>
      <xdr:row>98</xdr:row>
      <xdr:rowOff>60367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6862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8163</xdr:rowOff>
    </xdr:from>
    <xdr:ext cx="599010" cy="259045"/>
    <xdr:sp macro="" textlink="">
      <xdr:nvSpPr>
        <xdr:cNvPr id="457" name="土木費最大値テキスト">
          <a:extLst>
            <a:ext uri="{FF2B5EF4-FFF2-40B4-BE49-F238E27FC236}">
              <a16:creationId xmlns:a16="http://schemas.microsoft.com/office/drawing/2014/main" id="{00000000-0008-0000-0700-0000C9010000}"/>
            </a:ext>
          </a:extLst>
        </xdr:cNvPr>
        <xdr:cNvSpPr txBox="1"/>
      </xdr:nvSpPr>
      <xdr:spPr>
        <a:xfrm>
          <a:off x="10528300" y="1561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242,107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61486</xdr:rowOff>
    </xdr:from>
    <xdr:to>
      <xdr:col>55</xdr:col>
      <xdr:colOff>88900</xdr:colOff>
      <xdr:row>92</xdr:row>
      <xdr:rowOff>61486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58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12722</xdr:rowOff>
    </xdr:from>
    <xdr:to>
      <xdr:col>55</xdr:col>
      <xdr:colOff>0</xdr:colOff>
      <xdr:row>96</xdr:row>
      <xdr:rowOff>43743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9639300" y="16471922"/>
          <a:ext cx="838200" cy="3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35447</xdr:rowOff>
    </xdr:from>
    <xdr:ext cx="534377" cy="259045"/>
    <xdr:sp macro="" textlink="">
      <xdr:nvSpPr>
        <xdr:cNvPr id="460" name="土木費平均値テキスト">
          <a:extLst>
            <a:ext uri="{FF2B5EF4-FFF2-40B4-BE49-F238E27FC236}">
              <a16:creationId xmlns:a16="http://schemas.microsoft.com/office/drawing/2014/main" id="{00000000-0008-0000-0700-0000CC010000}"/>
            </a:ext>
          </a:extLst>
        </xdr:cNvPr>
        <xdr:cNvSpPr txBox="1"/>
      </xdr:nvSpPr>
      <xdr:spPr>
        <a:xfrm>
          <a:off x="10528300" y="16494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57020</xdr:rowOff>
    </xdr:from>
    <xdr:to>
      <xdr:col>55</xdr:col>
      <xdr:colOff>50800</xdr:colOff>
      <xdr:row>96</xdr:row>
      <xdr:rowOff>158620</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10426700" y="165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168773</xdr:rowOff>
    </xdr:from>
    <xdr:to>
      <xdr:col>50</xdr:col>
      <xdr:colOff>114300</xdr:colOff>
      <xdr:row>96</xdr:row>
      <xdr:rowOff>43743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8750300" y="16456523"/>
          <a:ext cx="889000" cy="4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53394</xdr:rowOff>
    </xdr:from>
    <xdr:to>
      <xdr:col>50</xdr:col>
      <xdr:colOff>165100</xdr:colOff>
      <xdr:row>96</xdr:row>
      <xdr:rowOff>154994</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9588500" y="1651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146121</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9372111" y="1660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168773</xdr:rowOff>
    </xdr:from>
    <xdr:to>
      <xdr:col>45</xdr:col>
      <xdr:colOff>177800</xdr:colOff>
      <xdr:row>96</xdr:row>
      <xdr:rowOff>137392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7861300" y="16456523"/>
          <a:ext cx="889000" cy="140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73644</xdr:rowOff>
    </xdr:from>
    <xdr:to>
      <xdr:col>46</xdr:col>
      <xdr:colOff>38100</xdr:colOff>
      <xdr:row>97</xdr:row>
      <xdr:rowOff>3794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8699500" y="1653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166371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483111" y="1662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28930</xdr:rowOff>
    </xdr:from>
    <xdr:to>
      <xdr:col>41</xdr:col>
      <xdr:colOff>50800</xdr:colOff>
      <xdr:row>96</xdr:row>
      <xdr:rowOff>137392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6972300" y="16488130"/>
          <a:ext cx="889000" cy="10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13728</xdr:rowOff>
    </xdr:from>
    <xdr:to>
      <xdr:col>41</xdr:col>
      <xdr:colOff>101600</xdr:colOff>
      <xdr:row>96</xdr:row>
      <xdr:rowOff>115328</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7810500" y="164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131855</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594111" y="1624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63539</xdr:rowOff>
    </xdr:from>
    <xdr:to>
      <xdr:col>36</xdr:col>
      <xdr:colOff>165100</xdr:colOff>
      <xdr:row>96</xdr:row>
      <xdr:rowOff>165139</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6921500" y="1652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156266</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6705111" y="1661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133372</xdr:rowOff>
    </xdr:from>
    <xdr:to>
      <xdr:col>55</xdr:col>
      <xdr:colOff>50800</xdr:colOff>
      <xdr:row>96</xdr:row>
      <xdr:rowOff>63522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10426700" y="1642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156249</xdr:rowOff>
    </xdr:from>
    <xdr:ext cx="599010" cy="259045"/>
    <xdr:sp macro="" textlink="">
      <xdr:nvSpPr>
        <xdr:cNvPr id="479" name="土木費該当値テキスト">
          <a:extLst>
            <a:ext uri="{FF2B5EF4-FFF2-40B4-BE49-F238E27FC236}">
              <a16:creationId xmlns:a16="http://schemas.microsoft.com/office/drawing/2014/main" id="{00000000-0008-0000-0700-0000DF010000}"/>
            </a:ext>
          </a:extLst>
        </xdr:cNvPr>
        <xdr:cNvSpPr txBox="1"/>
      </xdr:nvSpPr>
      <xdr:spPr>
        <a:xfrm>
          <a:off x="10528300" y="16272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164393</xdr:rowOff>
    </xdr:from>
    <xdr:to>
      <xdr:col>50</xdr:col>
      <xdr:colOff>165100</xdr:colOff>
      <xdr:row>96</xdr:row>
      <xdr:rowOff>94543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9588500" y="164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111070</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372111" y="1622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117973</xdr:rowOff>
    </xdr:from>
    <xdr:to>
      <xdr:col>46</xdr:col>
      <xdr:colOff>38100</xdr:colOff>
      <xdr:row>96</xdr:row>
      <xdr:rowOff>48123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8699500" y="1640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64650</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450795" y="1618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86592</xdr:rowOff>
    </xdr:from>
    <xdr:to>
      <xdr:col>41</xdr:col>
      <xdr:colOff>101600</xdr:colOff>
      <xdr:row>97</xdr:row>
      <xdr:rowOff>16742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7810500" y="1654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7869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594111" y="1663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149580</xdr:rowOff>
    </xdr:from>
    <xdr:to>
      <xdr:col>36</xdr:col>
      <xdr:colOff>165100</xdr:colOff>
      <xdr:row>96</xdr:row>
      <xdr:rowOff>79730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6921500" y="1643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96257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6705111" y="1621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19590</xdr:rowOff>
    </xdr:from>
    <xdr:to>
      <xdr:col>85</xdr:col>
      <xdr:colOff>126364</xdr:colOff>
      <xdr:row>39</xdr:row>
      <xdr:rowOff>72492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34540"/>
          <a:ext cx="1269" cy="1424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76319</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6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72492</xdr:rowOff>
    </xdr:from>
    <xdr:to>
      <xdr:col>86</xdr:col>
      <xdr:colOff>25400</xdr:colOff>
      <xdr:row>39</xdr:row>
      <xdr:rowOff>72492</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5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137717</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93,305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19590</xdr:rowOff>
    </xdr:from>
    <xdr:to>
      <xdr:col>86</xdr:col>
      <xdr:colOff>25400</xdr:colOff>
      <xdr:row>31</xdr:row>
      <xdr:rowOff>19590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3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156807</xdr:rowOff>
    </xdr:from>
    <xdr:to>
      <xdr:col>85</xdr:col>
      <xdr:colOff>127000</xdr:colOff>
      <xdr:row>38</xdr:row>
      <xdr:rowOff>112096</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500457"/>
          <a:ext cx="838200" cy="12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3440</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7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152013</xdr:rowOff>
    </xdr:from>
    <xdr:to>
      <xdr:col>85</xdr:col>
      <xdr:colOff>177800</xdr:colOff>
      <xdr:row>37</xdr:row>
      <xdr:rowOff>82163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324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106172</xdr:rowOff>
    </xdr:from>
    <xdr:to>
      <xdr:col>81</xdr:col>
      <xdr:colOff>50800</xdr:colOff>
      <xdr:row>38</xdr:row>
      <xdr:rowOff>112096</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621272"/>
          <a:ext cx="889000" cy="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166967</xdr:rowOff>
    </xdr:from>
    <xdr:to>
      <xdr:col>81</xdr:col>
      <xdr:colOff>101600</xdr:colOff>
      <xdr:row>37</xdr:row>
      <xdr:rowOff>97117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339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113644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11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106172</xdr:rowOff>
    </xdr:from>
    <xdr:to>
      <xdr:col>76</xdr:col>
      <xdr:colOff>114300</xdr:colOff>
      <xdr:row>38</xdr:row>
      <xdr:rowOff>131452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621272"/>
          <a:ext cx="889000" cy="2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143097</xdr:rowOff>
    </xdr:from>
    <xdr:to>
      <xdr:col>76</xdr:col>
      <xdr:colOff>165100</xdr:colOff>
      <xdr:row>37</xdr:row>
      <xdr:rowOff>73247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31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89774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09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131452</xdr:rowOff>
    </xdr:from>
    <xdr:to>
      <xdr:col>71</xdr:col>
      <xdr:colOff>177800</xdr:colOff>
      <xdr:row>38</xdr:row>
      <xdr:rowOff>131928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646552"/>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20034</xdr:rowOff>
    </xdr:from>
    <xdr:to>
      <xdr:col>72</xdr:col>
      <xdr:colOff>38100</xdr:colOff>
      <xdr:row>37</xdr:row>
      <xdr:rowOff>121634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3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138161</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13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55448</xdr:rowOff>
    </xdr:from>
    <xdr:to>
      <xdr:col>67</xdr:col>
      <xdr:colOff>101600</xdr:colOff>
      <xdr:row>37</xdr:row>
      <xdr:rowOff>157048</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9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2125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17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106007</xdr:rowOff>
    </xdr:from>
    <xdr:to>
      <xdr:col>85</xdr:col>
      <xdr:colOff>177800</xdr:colOff>
      <xdr:row>38</xdr:row>
      <xdr:rowOff>36157</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449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84434</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42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61296</xdr:rowOff>
    </xdr:from>
    <xdr:to>
      <xdr:col>81</xdr:col>
      <xdr:colOff>101600</xdr:colOff>
      <xdr:row>38</xdr:row>
      <xdr:rowOff>162896</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57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154023</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66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55372</xdr:rowOff>
    </xdr:from>
    <xdr:to>
      <xdr:col>76</xdr:col>
      <xdr:colOff>165100</xdr:colOff>
      <xdr:row>38</xdr:row>
      <xdr:rowOff>156972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57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148099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66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80652</xdr:rowOff>
    </xdr:from>
    <xdr:to>
      <xdr:col>72</xdr:col>
      <xdr:colOff>38100</xdr:colOff>
      <xdr:row>39</xdr:row>
      <xdr:rowOff>10802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59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1929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68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81128</xdr:rowOff>
    </xdr:from>
    <xdr:to>
      <xdr:col>67</xdr:col>
      <xdr:colOff>101600</xdr:colOff>
      <xdr:row>39</xdr:row>
      <xdr:rowOff>11278</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5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2405</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68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131017</xdr:rowOff>
    </xdr:from>
    <xdr:to>
      <xdr:col>85</xdr:col>
      <xdr:colOff>126364</xdr:colOff>
      <xdr:row>58</xdr:row>
      <xdr:rowOff>55228</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74967"/>
          <a:ext cx="1269" cy="1124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59055</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55228</xdr:rowOff>
    </xdr:from>
    <xdr:to>
      <xdr:col>86</xdr:col>
      <xdr:colOff>25400</xdr:colOff>
      <xdr:row>58</xdr:row>
      <xdr:rowOff>55228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9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77694</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50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337,279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131017</xdr:rowOff>
    </xdr:from>
    <xdr:to>
      <xdr:col>86</xdr:col>
      <xdr:colOff>25400</xdr:colOff>
      <xdr:row>51</xdr:row>
      <xdr:rowOff>131017</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74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57141</xdr:rowOff>
    </xdr:from>
    <xdr:to>
      <xdr:col>85</xdr:col>
      <xdr:colOff>127000</xdr:colOff>
      <xdr:row>56</xdr:row>
      <xdr:rowOff>59575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658341"/>
          <a:ext cx="838200" cy="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146457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747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168030</xdr:rowOff>
    </xdr:from>
    <xdr:to>
      <xdr:col>85</xdr:col>
      <xdr:colOff>177800</xdr:colOff>
      <xdr:row>57</xdr:row>
      <xdr:rowOff>98180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6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57141</xdr:rowOff>
    </xdr:from>
    <xdr:to>
      <xdr:col>81</xdr:col>
      <xdr:colOff>50800</xdr:colOff>
      <xdr:row>56</xdr:row>
      <xdr:rowOff>110256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658341"/>
          <a:ext cx="889000" cy="5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29033</xdr:rowOff>
    </xdr:from>
    <xdr:to>
      <xdr:col>81</xdr:col>
      <xdr:colOff>101600</xdr:colOff>
      <xdr:row>57</xdr:row>
      <xdr:rowOff>130633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01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121760</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8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105086</xdr:rowOff>
    </xdr:from>
    <xdr:to>
      <xdr:col>76</xdr:col>
      <xdr:colOff>114300</xdr:colOff>
      <xdr:row>56</xdr:row>
      <xdr:rowOff>110256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706286"/>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9945</xdr:rowOff>
    </xdr:from>
    <xdr:to>
      <xdr:col>76</xdr:col>
      <xdr:colOff>165100</xdr:colOff>
      <xdr:row>57</xdr:row>
      <xdr:rowOff>111545</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78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102672</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87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105086</xdr:rowOff>
    </xdr:from>
    <xdr:to>
      <xdr:col>71</xdr:col>
      <xdr:colOff>177800</xdr:colOff>
      <xdr:row>56</xdr:row>
      <xdr:rowOff>147758</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706286"/>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16094</xdr:rowOff>
    </xdr:from>
    <xdr:to>
      <xdr:col>72</xdr:col>
      <xdr:colOff>38100</xdr:colOff>
      <xdr:row>57</xdr:row>
      <xdr:rowOff>117694</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108821</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8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66722</xdr:rowOff>
    </xdr:from>
    <xdr:to>
      <xdr:col>67</xdr:col>
      <xdr:colOff>101600</xdr:colOff>
      <xdr:row>57</xdr:row>
      <xdr:rowOff>168322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3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159449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93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8775</xdr:rowOff>
    </xdr:from>
    <xdr:to>
      <xdr:col>85</xdr:col>
      <xdr:colOff>177800</xdr:colOff>
      <xdr:row>56</xdr:row>
      <xdr:rowOff>110375</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60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31652</xdr:rowOff>
    </xdr:from>
    <xdr:ext cx="599010"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46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6341</xdr:rowOff>
    </xdr:from>
    <xdr:to>
      <xdr:col>81</xdr:col>
      <xdr:colOff>101600</xdr:colOff>
      <xdr:row>56</xdr:row>
      <xdr:rowOff>107941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60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124468</xdr:rowOff>
    </xdr:from>
    <xdr:ext cx="59901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181795" y="9382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59456</xdr:rowOff>
    </xdr:from>
    <xdr:to>
      <xdr:col>76</xdr:col>
      <xdr:colOff>165100</xdr:colOff>
      <xdr:row>56</xdr:row>
      <xdr:rowOff>161056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66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6133</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292795" y="943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54286</xdr:rowOff>
    </xdr:from>
    <xdr:to>
      <xdr:col>72</xdr:col>
      <xdr:colOff>38100</xdr:colOff>
      <xdr:row>56</xdr:row>
      <xdr:rowOff>155886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65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963</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03795" y="943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96958</xdr:rowOff>
    </xdr:from>
    <xdr:to>
      <xdr:col>67</xdr:col>
      <xdr:colOff>101600</xdr:colOff>
      <xdr:row>57</xdr:row>
      <xdr:rowOff>27108</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69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43635</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14795" y="9473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126548</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flipV="1">
          <a:off x="16317595" y="12128048"/>
          <a:ext cx="1269" cy="146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73225</xdr:rowOff>
    </xdr:from>
    <xdr:ext cx="599010" cy="259045"/>
    <xdr:sp macro="" textlink="">
      <xdr:nvSpPr>
        <xdr:cNvPr id="629" name="災害復旧費最大値テキスト">
          <a:extLst>
            <a:ext uri="{FF2B5EF4-FFF2-40B4-BE49-F238E27FC236}">
              <a16:creationId xmlns:a16="http://schemas.microsoft.com/office/drawing/2014/main" id="{00000000-0008-0000-0700-000075020000}"/>
            </a:ext>
          </a:extLst>
        </xdr:cNvPr>
        <xdr:cNvSpPr txBox="1"/>
      </xdr:nvSpPr>
      <xdr:spPr>
        <a:xfrm>
          <a:off x="16370300" y="1190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126548</xdr:rowOff>
    </xdr:from>
    <xdr:to>
      <xdr:col>86</xdr:col>
      <xdr:colOff>25400</xdr:colOff>
      <xdr:row>70</xdr:row>
      <xdr:rowOff>126548</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21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39779</xdr:rowOff>
    </xdr:from>
    <xdr:to>
      <xdr:col>85</xdr:col>
      <xdr:colOff>127000</xdr:colOff>
      <xdr:row>79</xdr:row>
      <xdr:rowOff>44100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5481300" y="13584329"/>
          <a:ext cx="838200" cy="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124472</xdr:rowOff>
    </xdr:from>
    <xdr:ext cx="469744" cy="259045"/>
    <xdr:sp macro="" textlink="">
      <xdr:nvSpPr>
        <xdr:cNvPr id="632" name="災害復旧費平均値テキスト">
          <a:extLst>
            <a:ext uri="{FF2B5EF4-FFF2-40B4-BE49-F238E27FC236}">
              <a16:creationId xmlns:a16="http://schemas.microsoft.com/office/drawing/2014/main" id="{00000000-0008-0000-0700-000078020000}"/>
            </a:ext>
          </a:extLst>
        </xdr:cNvPr>
        <xdr:cNvSpPr txBox="1"/>
      </xdr:nvSpPr>
      <xdr:spPr>
        <a:xfrm>
          <a:off x="16370300" y="133261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101595</xdr:rowOff>
    </xdr:from>
    <xdr:to>
      <xdr:col>85</xdr:col>
      <xdr:colOff>177800</xdr:colOff>
      <xdr:row>79</xdr:row>
      <xdr:rowOff>31745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6268700" y="13474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43329</xdr:rowOff>
    </xdr:from>
    <xdr:to>
      <xdr:col>81</xdr:col>
      <xdr:colOff>50800</xdr:colOff>
      <xdr:row>79</xdr:row>
      <xdr:rowOff>44100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4592300" y="13587879"/>
          <a:ext cx="889000" cy="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88236</xdr:rowOff>
    </xdr:from>
    <xdr:to>
      <xdr:col>81</xdr:col>
      <xdr:colOff>101600</xdr:colOff>
      <xdr:row>79</xdr:row>
      <xdr:rowOff>18386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5430500" y="1346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34913</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5214111" y="1323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42926</xdr:rowOff>
    </xdr:from>
    <xdr:to>
      <xdr:col>76</xdr:col>
      <xdr:colOff>114300</xdr:colOff>
      <xdr:row>79</xdr:row>
      <xdr:rowOff>43329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3703300" y="13587476"/>
          <a:ext cx="889000" cy="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64813</xdr:rowOff>
    </xdr:from>
    <xdr:to>
      <xdr:col>76</xdr:col>
      <xdr:colOff>165100</xdr:colOff>
      <xdr:row>78</xdr:row>
      <xdr:rowOff>166413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4541500" y="1343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11490</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4325111" y="132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133283</xdr:rowOff>
    </xdr:from>
    <xdr:to>
      <xdr:col>71</xdr:col>
      <xdr:colOff>177800</xdr:colOff>
      <xdr:row>79</xdr:row>
      <xdr:rowOff>42926</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2814300" y="13506383"/>
          <a:ext cx="889000" cy="8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68624</xdr:rowOff>
    </xdr:from>
    <xdr:to>
      <xdr:col>72</xdr:col>
      <xdr:colOff>38100</xdr:colOff>
      <xdr:row>78</xdr:row>
      <xdr:rowOff>170224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3652500" y="13441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15301</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3436111" y="1321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68852</xdr:rowOff>
    </xdr:from>
    <xdr:to>
      <xdr:col>67</xdr:col>
      <xdr:colOff>101600</xdr:colOff>
      <xdr:row>78</xdr:row>
      <xdr:rowOff>170452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2763500" y="1344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15529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547111" y="132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160429</xdr:rowOff>
    </xdr:from>
    <xdr:to>
      <xdr:col>85</xdr:col>
      <xdr:colOff>177800</xdr:colOff>
      <xdr:row>79</xdr:row>
      <xdr:rowOff>90579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6268700" y="1353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80022</xdr:rowOff>
    </xdr:from>
    <xdr:ext cx="378565" cy="259045"/>
    <xdr:sp macro="" textlink="">
      <xdr:nvSpPr>
        <xdr:cNvPr id="651" name="災害復旧費該当値テキスト">
          <a:extLst>
            <a:ext uri="{FF2B5EF4-FFF2-40B4-BE49-F238E27FC236}">
              <a16:creationId xmlns:a16="http://schemas.microsoft.com/office/drawing/2014/main" id="{00000000-0008-0000-0700-00008B020000}"/>
            </a:ext>
          </a:extLst>
        </xdr:cNvPr>
        <xdr:cNvSpPr txBox="1"/>
      </xdr:nvSpPr>
      <xdr:spPr>
        <a:xfrm>
          <a:off x="16370300" y="13453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164750</xdr:rowOff>
    </xdr:from>
    <xdr:to>
      <xdr:col>81</xdr:col>
      <xdr:colOff>101600</xdr:colOff>
      <xdr:row>79</xdr:row>
      <xdr:rowOff>94900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5430500" y="1353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86027</xdr:rowOff>
    </xdr:from>
    <xdr:ext cx="313932"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324333" y="136305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163979</xdr:rowOff>
    </xdr:from>
    <xdr:to>
      <xdr:col>76</xdr:col>
      <xdr:colOff>165100</xdr:colOff>
      <xdr:row>79</xdr:row>
      <xdr:rowOff>94129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4541500" y="1353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85256</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4403017" y="1362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163576</xdr:rowOff>
    </xdr:from>
    <xdr:to>
      <xdr:col>72</xdr:col>
      <xdr:colOff>38100</xdr:colOff>
      <xdr:row>79</xdr:row>
      <xdr:rowOff>93726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3652500" y="1353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84853</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514017" y="13629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82483</xdr:rowOff>
    </xdr:from>
    <xdr:to>
      <xdr:col>67</xdr:col>
      <xdr:colOff>101600</xdr:colOff>
      <xdr:row>79</xdr:row>
      <xdr:rowOff>12633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2763500" y="1345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3760</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47111" y="1354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164655</xdr:rowOff>
    </xdr:from>
    <xdr:to>
      <xdr:col>85</xdr:col>
      <xdr:colOff>126364</xdr:colOff>
      <xdr:row>99</xdr:row>
      <xdr:rowOff>18630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95155"/>
          <a:ext cx="1269" cy="1397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22457</xdr:rowOff>
    </xdr:from>
    <xdr:ext cx="469744"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96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18630</xdr:rowOff>
    </xdr:from>
    <xdr:to>
      <xdr:col>86</xdr:col>
      <xdr:colOff>25400</xdr:colOff>
      <xdr:row>99</xdr:row>
      <xdr:rowOff>18630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92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111332</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7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164655</xdr:rowOff>
    </xdr:from>
    <xdr:to>
      <xdr:col>86</xdr:col>
      <xdr:colOff>25400</xdr:colOff>
      <xdr:row>90</xdr:row>
      <xdr:rowOff>164655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7931</xdr:rowOff>
    </xdr:from>
    <xdr:to>
      <xdr:col>85</xdr:col>
      <xdr:colOff>127000</xdr:colOff>
      <xdr:row>98</xdr:row>
      <xdr:rowOff>34475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810031"/>
          <a:ext cx="838200" cy="2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27309</xdr:rowOff>
    </xdr:from>
    <xdr:ext cx="534377"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865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4432</xdr:rowOff>
    </xdr:from>
    <xdr:to>
      <xdr:col>85</xdr:col>
      <xdr:colOff>177800</xdr:colOff>
      <xdr:row>97</xdr:row>
      <xdr:rowOff>106032</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3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34475</xdr:rowOff>
    </xdr:from>
    <xdr:to>
      <xdr:col>81</xdr:col>
      <xdr:colOff>50800</xdr:colOff>
      <xdr:row>98</xdr:row>
      <xdr:rowOff>46938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836575"/>
          <a:ext cx="889000" cy="1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16777</xdr:rowOff>
    </xdr:from>
    <xdr:to>
      <xdr:col>81</xdr:col>
      <xdr:colOff>101600</xdr:colOff>
      <xdr:row>97</xdr:row>
      <xdr:rowOff>118377</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134904</xdr:rowOff>
    </xdr:from>
    <xdr:ext cx="534377"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214111" y="16422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43323</xdr:rowOff>
    </xdr:from>
    <xdr:to>
      <xdr:col>76</xdr:col>
      <xdr:colOff>114300</xdr:colOff>
      <xdr:row>98</xdr:row>
      <xdr:rowOff>46938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3703300" y="16845423"/>
          <a:ext cx="889000" cy="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59985</xdr:rowOff>
    </xdr:from>
    <xdr:to>
      <xdr:col>76</xdr:col>
      <xdr:colOff>165100</xdr:colOff>
      <xdr:row>97</xdr:row>
      <xdr:rowOff>161585</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9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6662</xdr:rowOff>
    </xdr:from>
    <xdr:ext cx="534377"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325111" y="16465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43323</xdr:rowOff>
    </xdr:from>
    <xdr:to>
      <xdr:col>71</xdr:col>
      <xdr:colOff>177800</xdr:colOff>
      <xdr:row>98</xdr:row>
      <xdr:rowOff>44008</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2814300" y="16845423"/>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63697</xdr:rowOff>
    </xdr:from>
    <xdr:to>
      <xdr:col>72</xdr:col>
      <xdr:colOff>38100</xdr:colOff>
      <xdr:row>97</xdr:row>
      <xdr:rowOff>165297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9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10374</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4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50777</xdr:rowOff>
    </xdr:from>
    <xdr:to>
      <xdr:col>67</xdr:col>
      <xdr:colOff>101600</xdr:colOff>
      <xdr:row>97</xdr:row>
      <xdr:rowOff>152377</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8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168904</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45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128581</xdr:rowOff>
    </xdr:from>
    <xdr:to>
      <xdr:col>85</xdr:col>
      <xdr:colOff>177800</xdr:colOff>
      <xdr:row>98</xdr:row>
      <xdr:rowOff>58731</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759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107008</xdr:rowOff>
    </xdr:from>
    <xdr:ext cx="534377"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737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155125</xdr:rowOff>
    </xdr:from>
    <xdr:to>
      <xdr:col>81</xdr:col>
      <xdr:colOff>101600</xdr:colOff>
      <xdr:row>98</xdr:row>
      <xdr:rowOff>85275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78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76402</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878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167588</xdr:rowOff>
    </xdr:from>
    <xdr:to>
      <xdr:col>76</xdr:col>
      <xdr:colOff>165100</xdr:colOff>
      <xdr:row>98</xdr:row>
      <xdr:rowOff>97738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79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88865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325111" y="1689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163973</xdr:rowOff>
    </xdr:from>
    <xdr:to>
      <xdr:col>72</xdr:col>
      <xdr:colOff>38100</xdr:colOff>
      <xdr:row>98</xdr:row>
      <xdr:rowOff>94123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79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85250</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88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164658</xdr:rowOff>
    </xdr:from>
    <xdr:to>
      <xdr:col>67</xdr:col>
      <xdr:colOff>101600</xdr:colOff>
      <xdr:row>98</xdr:row>
      <xdr:rowOff>94808</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79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85935</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47111" y="1688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21318</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flipV="1">
          <a:off x="22159595" y="5164818"/>
          <a:ext cx="1269" cy="1620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諸支出金最小値テキスト">
          <a:extLst>
            <a:ext uri="{FF2B5EF4-FFF2-40B4-BE49-F238E27FC236}">
              <a16:creationId xmlns:a16="http://schemas.microsoft.com/office/drawing/2014/main" id="{00000000-0008-0000-07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139445</xdr:rowOff>
    </xdr:from>
    <xdr:ext cx="469744" cy="259045"/>
    <xdr:sp macro="" textlink="">
      <xdr:nvSpPr>
        <xdr:cNvPr id="745" name="諸支出金最大値テキスト">
          <a:extLst>
            <a:ext uri="{FF2B5EF4-FFF2-40B4-BE49-F238E27FC236}">
              <a16:creationId xmlns:a16="http://schemas.microsoft.com/office/drawing/2014/main" id="{00000000-0008-0000-0700-0000E9020000}"/>
            </a:ext>
          </a:extLst>
        </xdr:cNvPr>
        <xdr:cNvSpPr txBox="1"/>
      </xdr:nvSpPr>
      <xdr:spPr>
        <a:xfrm>
          <a:off x="22212300" y="4940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21318</xdr:rowOff>
    </xdr:from>
    <xdr:to>
      <xdr:col>116</xdr:col>
      <xdr:colOff>152400</xdr:colOff>
      <xdr:row>30</xdr:row>
      <xdr:rowOff>21318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516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14949</xdr:rowOff>
    </xdr:from>
    <xdr:ext cx="378565" cy="259045"/>
    <xdr:sp macro="" textlink="">
      <xdr:nvSpPr>
        <xdr:cNvPr id="748" name="諸支出金平均値テキスト">
          <a:extLst>
            <a:ext uri="{FF2B5EF4-FFF2-40B4-BE49-F238E27FC236}">
              <a16:creationId xmlns:a16="http://schemas.microsoft.com/office/drawing/2014/main" id="{00000000-0008-0000-0700-0000EC020000}"/>
            </a:ext>
          </a:extLst>
        </xdr:cNvPr>
        <xdr:cNvSpPr txBox="1"/>
      </xdr:nvSpPr>
      <xdr:spPr>
        <a:xfrm>
          <a:off x="22212300" y="65300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163522</xdr:rowOff>
    </xdr:from>
    <xdr:to>
      <xdr:col>116</xdr:col>
      <xdr:colOff>114300</xdr:colOff>
      <xdr:row>39</xdr:row>
      <xdr:rowOff>93672</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21107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111597</xdr:rowOff>
    </xdr:from>
    <xdr:to>
      <xdr:col>112</xdr:col>
      <xdr:colOff>38100</xdr:colOff>
      <xdr:row>39</xdr:row>
      <xdr:rowOff>41747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1272500" y="662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58274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134017" y="64019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165970</xdr:rowOff>
    </xdr:from>
    <xdr:to>
      <xdr:col>107</xdr:col>
      <xdr:colOff>101600</xdr:colOff>
      <xdr:row>39</xdr:row>
      <xdr:rowOff>96120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0383500" y="668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112648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0245017" y="6456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163522</xdr:rowOff>
    </xdr:from>
    <xdr:to>
      <xdr:col>102</xdr:col>
      <xdr:colOff>165100</xdr:colOff>
      <xdr:row>39</xdr:row>
      <xdr:rowOff>93672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9494500" y="6678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110198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6017" y="6453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161399</xdr:rowOff>
    </xdr:from>
    <xdr:to>
      <xdr:col>98</xdr:col>
      <xdr:colOff>38100</xdr:colOff>
      <xdr:row>39</xdr:row>
      <xdr:rowOff>91549</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8605500" y="667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108076</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8467017" y="645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141948</xdr:rowOff>
    </xdr:from>
    <xdr:ext cx="249299" cy="259045"/>
    <xdr:sp macro="" textlink="">
      <xdr:nvSpPr>
        <xdr:cNvPr id="767" name="諸支出金該当値テキスト">
          <a:extLst>
            <a:ext uri="{FF2B5EF4-FFF2-40B4-BE49-F238E27FC236}">
              <a16:creationId xmlns:a16="http://schemas.microsoft.com/office/drawing/2014/main" id="{00000000-0008-0000-0700-0000FF020000}"/>
            </a:ext>
          </a:extLst>
        </xdr:cNvPr>
        <xdr:cNvSpPr txBox="1"/>
      </xdr:nvSpPr>
      <xdr:spPr>
        <a:xfrm>
          <a:off x="22212300" y="66570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a:extLst>
            <a:ext uri="{FF2B5EF4-FFF2-40B4-BE49-F238E27FC236}">
              <a16:creationId xmlns:a16="http://schemas.microsoft.com/office/drawing/2014/main" id="{00000000-0008-0000-07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a:extLst>
            <a:ext uri="{FF2B5EF4-FFF2-40B4-BE49-F238E27FC236}">
              <a16:creationId xmlns:a16="http://schemas.microsoft.com/office/drawing/2014/main" id="{00000000-0008-0000-0700-000018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a:extLst>
            <a:ext uri="{FF2B5EF4-FFF2-40B4-BE49-F238E27FC236}">
              <a16:creationId xmlns:a16="http://schemas.microsoft.com/office/drawing/2014/main" id="{00000000-0008-0000-0700-00001A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a:extLst>
            <a:ext uri="{FF2B5EF4-FFF2-40B4-BE49-F238E27FC236}">
              <a16:creationId xmlns:a16="http://schemas.microsoft.com/office/drawing/2014/main" id="{00000000-0008-0000-0700-00001D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a:extLst>
            <a:ext uri="{FF2B5EF4-FFF2-40B4-BE49-F238E27FC236}">
              <a16:creationId xmlns:a16="http://schemas.microsoft.com/office/drawing/2014/main" id="{00000000-0008-0000-0700-000030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目的別歳出決算にかかる住民一人当たりのコストについて、類似団体と比較した本村の特徴としては、消防費と民生費が低いことがあげられる。消防費については、平成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防災無線のデジタル化事業を実施して以降、大規模な普通建設事業を行っていないことが要因といえる。民生費については、扶助費が少ないことに起因しているものの、今後は扶助費そのものの増加が想定されることから、適正な各給付事業の運営に努める。個別にみると、総務費は、新庁舎建設事業の実施に伴い、</a:t>
          </a:r>
          <a:r>
            <a:rPr kumimoji="1" lang="en-US" altLang="ja-JP" sz="1100">
              <a:solidFill>
                <a:schemeClr val="dk1"/>
              </a:solidFill>
              <a:effectLst/>
              <a:latin typeface="+mn-lt"/>
              <a:ea typeface="+mn-ea"/>
              <a:cs typeface="+mn-cs"/>
            </a:rPr>
            <a:t>R2</a:t>
          </a:r>
          <a:r>
            <a:rPr kumimoji="1" lang="ja-JP" altLang="ja-JP" sz="1100">
              <a:solidFill>
                <a:schemeClr val="dk1"/>
              </a:solidFill>
              <a:effectLst/>
              <a:latin typeface="+mn-lt"/>
              <a:ea typeface="+mn-ea"/>
              <a:cs typeface="+mn-cs"/>
            </a:rPr>
            <a:t>年度から類似団体よりも高くなっている。民生費については、</a:t>
          </a:r>
          <a:r>
            <a:rPr kumimoji="1" lang="en-US" altLang="ja-JP" sz="1100">
              <a:solidFill>
                <a:schemeClr val="dk1"/>
              </a:solidFill>
              <a:effectLst/>
              <a:latin typeface="+mn-lt"/>
              <a:ea typeface="+mn-ea"/>
              <a:cs typeface="+mn-cs"/>
            </a:rPr>
            <a:t>R3</a:t>
          </a:r>
          <a:r>
            <a:rPr kumimoji="1" lang="ja-JP" altLang="ja-JP" sz="1100">
              <a:solidFill>
                <a:schemeClr val="dk1"/>
              </a:solidFill>
              <a:effectLst/>
              <a:latin typeface="+mn-lt"/>
              <a:ea typeface="+mn-ea"/>
              <a:cs typeface="+mn-cs"/>
            </a:rPr>
            <a:t>年度に子育て世帯等臨時特別給付金及び住民税非課税等臨時特別給付金の実施</a:t>
          </a:r>
          <a:r>
            <a:rPr kumimoji="1" lang="ja-JP" altLang="en-US" sz="1100">
              <a:solidFill>
                <a:schemeClr val="dk1"/>
              </a:solidFill>
              <a:effectLst/>
              <a:latin typeface="+mn-lt"/>
              <a:ea typeface="+mn-ea"/>
              <a:cs typeface="+mn-cs"/>
            </a:rPr>
            <a:t>したため、</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年度は減少</a:t>
          </a:r>
          <a:r>
            <a:rPr kumimoji="1" lang="ja-JP" altLang="ja-JP" sz="1100">
              <a:solidFill>
                <a:schemeClr val="dk1"/>
              </a:solidFill>
              <a:effectLst/>
              <a:latin typeface="+mn-lt"/>
              <a:ea typeface="+mn-ea"/>
              <a:cs typeface="+mn-cs"/>
            </a:rPr>
            <a:t>している。公債費については、過疎債の償還等により数値が増加している。新庁舎建設等に伴う新発債の借入により、今後の増加は必須であることから、各事業の見直しや大規模な事業の抑制等をおこない適正な財政運営を図ることとす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奈良県明日香村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年度については、実質単年度収支が</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8,533</a:t>
          </a:r>
          <a:r>
            <a:rPr kumimoji="1" lang="ja-JP" altLang="ja-JP" sz="1100">
              <a:solidFill>
                <a:schemeClr val="dk1"/>
              </a:solidFill>
              <a:effectLst/>
              <a:latin typeface="+mn-lt"/>
              <a:ea typeface="+mn-ea"/>
              <a:cs typeface="+mn-cs"/>
            </a:rPr>
            <a:t>千円で</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0.37</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令和４年度については、新庁舎建設事業に伴い、関連事業等も多く実施していたため、例年と比較して一般財源の支出が多くなったため、実質単年度収支がマイナスとなった。</a:t>
          </a:r>
          <a:r>
            <a:rPr kumimoji="1" lang="ja-JP" altLang="ja-JP" sz="1100">
              <a:solidFill>
                <a:schemeClr val="dk1"/>
              </a:solidFill>
              <a:effectLst/>
              <a:latin typeface="+mn-lt"/>
              <a:ea typeface="+mn-ea"/>
              <a:cs typeface="+mn-cs"/>
            </a:rPr>
            <a:t>今後、新庁舎建設に伴う</a:t>
          </a:r>
          <a:r>
            <a:rPr kumimoji="1" lang="ja-JP" altLang="en-US" sz="1100">
              <a:solidFill>
                <a:schemeClr val="dk1"/>
              </a:solidFill>
              <a:effectLst/>
              <a:latin typeface="+mn-lt"/>
              <a:ea typeface="+mn-ea"/>
              <a:cs typeface="+mn-cs"/>
            </a:rPr>
            <a:t>公債費の</a:t>
          </a:r>
          <a:r>
            <a:rPr kumimoji="1" lang="ja-JP" altLang="ja-JP" sz="1100">
              <a:solidFill>
                <a:schemeClr val="dk1"/>
              </a:solidFill>
              <a:effectLst/>
              <a:latin typeface="+mn-lt"/>
              <a:ea typeface="+mn-ea"/>
              <a:cs typeface="+mn-cs"/>
            </a:rPr>
            <a:t>増加が見込まれることから、各種事業についてさらに精査するとともに、事業の縮小等を実施し、より一層の抑制に努める。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奈良県明日香村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各会計について、基本的には経常的に黒字となっている。国民健康保険事業会計（事業勘定）は、平成３０年に保険料見直しをおこなったことにより、収支が改善しており、今後も黒字が続いていくと想定さ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すべて黒字ではあるが、特別会計への繰出金は増加傾向にあることから、予防事業の実施による医療費の削減努力を継続することにより、効果的な財政運営に取り組む。</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5966321</v>
      </c>
      <c r="BO4" s="371"/>
      <c r="BP4" s="371"/>
      <c r="BQ4" s="371"/>
      <c r="BR4" s="371"/>
      <c r="BS4" s="371"/>
      <c r="BT4" s="371"/>
      <c r="BU4" s="372"/>
      <c r="BV4" s="370">
        <v>5236072</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16</v>
      </c>
      <c r="CU4" s="377"/>
      <c r="CV4" s="377"/>
      <c r="CW4" s="377"/>
      <c r="CX4" s="377"/>
      <c r="CY4" s="377"/>
      <c r="CZ4" s="377"/>
      <c r="DA4" s="378"/>
      <c r="DB4" s="376">
        <v>17</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5592752</v>
      </c>
      <c r="BO5" s="408"/>
      <c r="BP5" s="408"/>
      <c r="BQ5" s="408"/>
      <c r="BR5" s="408"/>
      <c r="BS5" s="408"/>
      <c r="BT5" s="408"/>
      <c r="BU5" s="409"/>
      <c r="BV5" s="407">
        <v>4837951</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93.3</v>
      </c>
      <c r="CU5" s="405"/>
      <c r="CV5" s="405"/>
      <c r="CW5" s="405"/>
      <c r="CX5" s="405"/>
      <c r="CY5" s="405"/>
      <c r="CZ5" s="405"/>
      <c r="DA5" s="406"/>
      <c r="DB5" s="404">
        <v>85.6</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373569</v>
      </c>
      <c r="BO6" s="408"/>
      <c r="BP6" s="408"/>
      <c r="BQ6" s="408"/>
      <c r="BR6" s="408"/>
      <c r="BS6" s="408"/>
      <c r="BT6" s="408"/>
      <c r="BU6" s="409"/>
      <c r="BV6" s="407">
        <v>398121</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94.2</v>
      </c>
      <c r="CU6" s="445"/>
      <c r="CV6" s="445"/>
      <c r="CW6" s="445"/>
      <c r="CX6" s="445"/>
      <c r="CY6" s="445"/>
      <c r="CZ6" s="445"/>
      <c r="DA6" s="446"/>
      <c r="DB6" s="444">
        <v>88.6</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4280</v>
      </c>
      <c r="BO7" s="408"/>
      <c r="BP7" s="408"/>
      <c r="BQ7" s="408"/>
      <c r="BR7" s="408"/>
      <c r="BS7" s="408"/>
      <c r="BT7" s="408"/>
      <c r="BU7" s="409"/>
      <c r="BV7" s="407">
        <v>300</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2301853</v>
      </c>
      <c r="CU7" s="408"/>
      <c r="CV7" s="408"/>
      <c r="CW7" s="408"/>
      <c r="CX7" s="408"/>
      <c r="CY7" s="408"/>
      <c r="CZ7" s="408"/>
      <c r="DA7" s="409"/>
      <c r="DB7" s="407">
        <v>2340666</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369289</v>
      </c>
      <c r="BO8" s="408"/>
      <c r="BP8" s="408"/>
      <c r="BQ8" s="408"/>
      <c r="BR8" s="408"/>
      <c r="BS8" s="408"/>
      <c r="BT8" s="408"/>
      <c r="BU8" s="409"/>
      <c r="BV8" s="407">
        <v>397821</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0.22</v>
      </c>
      <c r="CU8" s="448"/>
      <c r="CV8" s="448"/>
      <c r="CW8" s="448"/>
      <c r="CX8" s="448"/>
      <c r="CY8" s="448"/>
      <c r="CZ8" s="448"/>
      <c r="DA8" s="449"/>
      <c r="DB8" s="447">
        <v>0.23</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5179</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96</v>
      </c>
      <c r="AV9" s="440"/>
      <c r="AW9" s="440"/>
      <c r="AX9" s="440"/>
      <c r="AY9" s="441" t="s">
        <v>118</v>
      </c>
      <c r="AZ9" s="442"/>
      <c r="BA9" s="442"/>
      <c r="BB9" s="442"/>
      <c r="BC9" s="442"/>
      <c r="BD9" s="442"/>
      <c r="BE9" s="442"/>
      <c r="BF9" s="442"/>
      <c r="BG9" s="442"/>
      <c r="BH9" s="442"/>
      <c r="BI9" s="442"/>
      <c r="BJ9" s="442"/>
      <c r="BK9" s="442"/>
      <c r="BL9" s="442"/>
      <c r="BM9" s="443"/>
      <c r="BN9" s="407">
        <v>-28532</v>
      </c>
      <c r="BO9" s="408"/>
      <c r="BP9" s="408"/>
      <c r="BQ9" s="408"/>
      <c r="BR9" s="408"/>
      <c r="BS9" s="408"/>
      <c r="BT9" s="408"/>
      <c r="BU9" s="409"/>
      <c r="BV9" s="407">
        <v>117135</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8.3000000000000007</v>
      </c>
      <c r="CU9" s="405"/>
      <c r="CV9" s="405"/>
      <c r="CW9" s="405"/>
      <c r="CX9" s="405"/>
      <c r="CY9" s="405"/>
      <c r="CZ9" s="405"/>
      <c r="DA9" s="406"/>
      <c r="DB9" s="404">
        <v>8</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5523</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120144</v>
      </c>
      <c r="BO10" s="408"/>
      <c r="BP10" s="408"/>
      <c r="BQ10" s="408"/>
      <c r="BR10" s="408"/>
      <c r="BS10" s="408"/>
      <c r="BT10" s="408"/>
      <c r="BU10" s="409"/>
      <c r="BV10" s="407">
        <v>50124</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96</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81"/>
      <c r="B12" s="467" t="s">
        <v>132</v>
      </c>
      <c r="C12" s="468"/>
      <c r="D12" s="468"/>
      <c r="E12" s="468"/>
      <c r="F12" s="468"/>
      <c r="G12" s="468"/>
      <c r="H12" s="468"/>
      <c r="I12" s="468"/>
      <c r="J12" s="468"/>
      <c r="K12" s="469"/>
      <c r="L12" s="476" t="s">
        <v>133</v>
      </c>
      <c r="M12" s="477"/>
      <c r="N12" s="477"/>
      <c r="O12" s="477"/>
      <c r="P12" s="477"/>
      <c r="Q12" s="478"/>
      <c r="R12" s="479">
        <v>5288</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96</v>
      </c>
      <c r="AV12" s="440"/>
      <c r="AW12" s="440"/>
      <c r="AX12" s="440"/>
      <c r="AY12" s="441" t="s">
        <v>137</v>
      </c>
      <c r="AZ12" s="442"/>
      <c r="BA12" s="442"/>
      <c r="BB12" s="442"/>
      <c r="BC12" s="442"/>
      <c r="BD12" s="442"/>
      <c r="BE12" s="442"/>
      <c r="BF12" s="442"/>
      <c r="BG12" s="442"/>
      <c r="BH12" s="442"/>
      <c r="BI12" s="442"/>
      <c r="BJ12" s="442"/>
      <c r="BK12" s="442"/>
      <c r="BL12" s="442"/>
      <c r="BM12" s="443"/>
      <c r="BN12" s="407">
        <v>100145</v>
      </c>
      <c r="BO12" s="408"/>
      <c r="BP12" s="408"/>
      <c r="BQ12" s="408"/>
      <c r="BR12" s="408"/>
      <c r="BS12" s="408"/>
      <c r="BT12" s="408"/>
      <c r="BU12" s="409"/>
      <c r="BV12" s="407">
        <v>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131</v>
      </c>
      <c r="CU12" s="448"/>
      <c r="CV12" s="448"/>
      <c r="CW12" s="448"/>
      <c r="CX12" s="448"/>
      <c r="CY12" s="448"/>
      <c r="CZ12" s="448"/>
      <c r="DA12" s="449"/>
      <c r="DB12" s="447" t="s">
        <v>130</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139</v>
      </c>
      <c r="N13" s="499"/>
      <c r="O13" s="499"/>
      <c r="P13" s="499"/>
      <c r="Q13" s="500"/>
      <c r="R13" s="491">
        <v>5264</v>
      </c>
      <c r="S13" s="492"/>
      <c r="T13" s="492"/>
      <c r="U13" s="492"/>
      <c r="V13" s="493"/>
      <c r="W13" s="423" t="s">
        <v>140</v>
      </c>
      <c r="X13" s="424"/>
      <c r="Y13" s="424"/>
      <c r="Z13" s="424"/>
      <c r="AA13" s="424"/>
      <c r="AB13" s="414"/>
      <c r="AC13" s="458">
        <v>238</v>
      </c>
      <c r="AD13" s="459"/>
      <c r="AE13" s="459"/>
      <c r="AF13" s="459"/>
      <c r="AG13" s="501"/>
      <c r="AH13" s="458">
        <v>282</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-8533</v>
      </c>
      <c r="BO13" s="408"/>
      <c r="BP13" s="408"/>
      <c r="BQ13" s="408"/>
      <c r="BR13" s="408"/>
      <c r="BS13" s="408"/>
      <c r="BT13" s="408"/>
      <c r="BU13" s="409"/>
      <c r="BV13" s="407">
        <v>167259</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4.2</v>
      </c>
      <c r="CU13" s="405"/>
      <c r="CV13" s="405"/>
      <c r="CW13" s="405"/>
      <c r="CX13" s="405"/>
      <c r="CY13" s="405"/>
      <c r="CZ13" s="405"/>
      <c r="DA13" s="406"/>
      <c r="DB13" s="404">
        <v>4.0999999999999996</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145</v>
      </c>
      <c r="M14" s="489"/>
      <c r="N14" s="489"/>
      <c r="O14" s="489"/>
      <c r="P14" s="489"/>
      <c r="Q14" s="490"/>
      <c r="R14" s="491">
        <v>5381</v>
      </c>
      <c r="S14" s="492"/>
      <c r="T14" s="492"/>
      <c r="U14" s="492"/>
      <c r="V14" s="493"/>
      <c r="W14" s="397"/>
      <c r="X14" s="398"/>
      <c r="Y14" s="398"/>
      <c r="Z14" s="398"/>
      <c r="AA14" s="398"/>
      <c r="AB14" s="387"/>
      <c r="AC14" s="494">
        <v>10.3</v>
      </c>
      <c r="AD14" s="495"/>
      <c r="AE14" s="495"/>
      <c r="AF14" s="495"/>
      <c r="AG14" s="496"/>
      <c r="AH14" s="494">
        <v>11.3</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v>48.5</v>
      </c>
      <c r="CU14" s="506"/>
      <c r="CV14" s="506"/>
      <c r="CW14" s="506"/>
      <c r="CX14" s="506"/>
      <c r="CY14" s="506"/>
      <c r="CZ14" s="506"/>
      <c r="DA14" s="507"/>
      <c r="DB14" s="505">
        <v>13.8</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139</v>
      </c>
      <c r="N15" s="499"/>
      <c r="O15" s="499"/>
      <c r="P15" s="499"/>
      <c r="Q15" s="500"/>
      <c r="R15" s="491">
        <v>5358</v>
      </c>
      <c r="S15" s="492"/>
      <c r="T15" s="492"/>
      <c r="U15" s="492"/>
      <c r="V15" s="493"/>
      <c r="W15" s="423" t="s">
        <v>147</v>
      </c>
      <c r="X15" s="424"/>
      <c r="Y15" s="424"/>
      <c r="Z15" s="424"/>
      <c r="AA15" s="424"/>
      <c r="AB15" s="414"/>
      <c r="AC15" s="458">
        <v>480</v>
      </c>
      <c r="AD15" s="459"/>
      <c r="AE15" s="459"/>
      <c r="AF15" s="459"/>
      <c r="AG15" s="501"/>
      <c r="AH15" s="458">
        <v>513</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469021</v>
      </c>
      <c r="BO15" s="371"/>
      <c r="BP15" s="371"/>
      <c r="BQ15" s="371"/>
      <c r="BR15" s="371"/>
      <c r="BS15" s="371"/>
      <c r="BT15" s="371"/>
      <c r="BU15" s="372"/>
      <c r="BV15" s="370">
        <v>460190</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20.8</v>
      </c>
      <c r="AD16" s="495"/>
      <c r="AE16" s="495"/>
      <c r="AF16" s="495"/>
      <c r="AG16" s="496"/>
      <c r="AH16" s="494">
        <v>20.5</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2171239</v>
      </c>
      <c r="BO16" s="408"/>
      <c r="BP16" s="408"/>
      <c r="BQ16" s="408"/>
      <c r="BR16" s="408"/>
      <c r="BS16" s="408"/>
      <c r="BT16" s="408"/>
      <c r="BU16" s="409"/>
      <c r="BV16" s="407">
        <v>2149896</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1594</v>
      </c>
      <c r="AD17" s="459"/>
      <c r="AE17" s="459"/>
      <c r="AF17" s="459"/>
      <c r="AG17" s="501"/>
      <c r="AH17" s="458">
        <v>1704</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582421</v>
      </c>
      <c r="BO17" s="408"/>
      <c r="BP17" s="408"/>
      <c r="BQ17" s="408"/>
      <c r="BR17" s="408"/>
      <c r="BS17" s="408"/>
      <c r="BT17" s="408"/>
      <c r="BU17" s="409"/>
      <c r="BV17" s="407">
        <v>568911</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157</v>
      </c>
      <c r="C18" s="450"/>
      <c r="D18" s="450"/>
      <c r="E18" s="530"/>
      <c r="F18" s="530"/>
      <c r="G18" s="530"/>
      <c r="H18" s="530"/>
      <c r="I18" s="530"/>
      <c r="J18" s="530"/>
      <c r="K18" s="530"/>
      <c r="L18" s="531">
        <v>24.1</v>
      </c>
      <c r="M18" s="531"/>
      <c r="N18" s="531"/>
      <c r="O18" s="531"/>
      <c r="P18" s="531"/>
      <c r="Q18" s="531"/>
      <c r="R18" s="532"/>
      <c r="S18" s="532"/>
      <c r="T18" s="532"/>
      <c r="U18" s="532"/>
      <c r="V18" s="533"/>
      <c r="W18" s="425"/>
      <c r="X18" s="426"/>
      <c r="Y18" s="426"/>
      <c r="Z18" s="426"/>
      <c r="AA18" s="426"/>
      <c r="AB18" s="417"/>
      <c r="AC18" s="534">
        <v>68.900000000000006</v>
      </c>
      <c r="AD18" s="535"/>
      <c r="AE18" s="535"/>
      <c r="AF18" s="535"/>
      <c r="AG18" s="536"/>
      <c r="AH18" s="534">
        <v>68.2</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2179412</v>
      </c>
      <c r="BO18" s="408"/>
      <c r="BP18" s="408"/>
      <c r="BQ18" s="408"/>
      <c r="BR18" s="408"/>
      <c r="BS18" s="408"/>
      <c r="BT18" s="408"/>
      <c r="BU18" s="409"/>
      <c r="BV18" s="407">
        <v>2037282</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159</v>
      </c>
      <c r="C19" s="450"/>
      <c r="D19" s="450"/>
      <c r="E19" s="530"/>
      <c r="F19" s="530"/>
      <c r="G19" s="530"/>
      <c r="H19" s="530"/>
      <c r="I19" s="530"/>
      <c r="J19" s="530"/>
      <c r="K19" s="530"/>
      <c r="L19" s="538">
        <v>215</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3454666</v>
      </c>
      <c r="BO19" s="408"/>
      <c r="BP19" s="408"/>
      <c r="BQ19" s="408"/>
      <c r="BR19" s="408"/>
      <c r="BS19" s="408"/>
      <c r="BT19" s="408"/>
      <c r="BU19" s="409"/>
      <c r="BV19" s="407">
        <v>3219215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161</v>
      </c>
      <c r="C20" s="450"/>
      <c r="D20" s="450"/>
      <c r="E20" s="530"/>
      <c r="F20" s="530"/>
      <c r="G20" s="530"/>
      <c r="H20" s="530"/>
      <c r="I20" s="530"/>
      <c r="J20" s="530"/>
      <c r="K20" s="530"/>
      <c r="L20" s="538">
        <v>1786</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4835891</v>
      </c>
      <c r="BO22" s="371"/>
      <c r="BP22" s="371"/>
      <c r="BQ22" s="371"/>
      <c r="BR22" s="371"/>
      <c r="BS22" s="371"/>
      <c r="BT22" s="371"/>
      <c r="BU22" s="372"/>
      <c r="BV22" s="370">
        <v>3993098</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4835891</v>
      </c>
      <c r="BO23" s="408"/>
      <c r="BP23" s="408"/>
      <c r="BQ23" s="408"/>
      <c r="BR23" s="408"/>
      <c r="BS23" s="408"/>
      <c r="BT23" s="408"/>
      <c r="BU23" s="409"/>
      <c r="BV23" s="407">
        <v>3993098</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171</v>
      </c>
      <c r="F24" s="437"/>
      <c r="G24" s="437"/>
      <c r="H24" s="437"/>
      <c r="I24" s="437"/>
      <c r="J24" s="437"/>
      <c r="K24" s="438"/>
      <c r="L24" s="458">
        <v>1</v>
      </c>
      <c r="M24" s="459"/>
      <c r="N24" s="459"/>
      <c r="O24" s="459"/>
      <c r="P24" s="501"/>
      <c r="Q24" s="458">
        <v>7410</v>
      </c>
      <c r="R24" s="459"/>
      <c r="S24" s="459"/>
      <c r="T24" s="459"/>
      <c r="U24" s="459"/>
      <c r="V24" s="501"/>
      <c r="W24" s="553"/>
      <c r="X24" s="554"/>
      <c r="Y24" s="555"/>
      <c r="Z24" s="457" t="s">
        <v>172</v>
      </c>
      <c r="AA24" s="437"/>
      <c r="AB24" s="437"/>
      <c r="AC24" s="437"/>
      <c r="AD24" s="437"/>
      <c r="AE24" s="437"/>
      <c r="AF24" s="437"/>
      <c r="AG24" s="438"/>
      <c r="AH24" s="458">
        <v>79</v>
      </c>
      <c r="AI24" s="459"/>
      <c r="AJ24" s="459"/>
      <c r="AK24" s="459"/>
      <c r="AL24" s="501"/>
      <c r="AM24" s="458">
        <v>246243</v>
      </c>
      <c r="AN24" s="459"/>
      <c r="AO24" s="459"/>
      <c r="AP24" s="459"/>
      <c r="AQ24" s="459"/>
      <c r="AR24" s="501"/>
      <c r="AS24" s="458">
        <v>3117</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3726391</v>
      </c>
      <c r="BO24" s="408"/>
      <c r="BP24" s="408"/>
      <c r="BQ24" s="408"/>
      <c r="BR24" s="408"/>
      <c r="BS24" s="408"/>
      <c r="BT24" s="408"/>
      <c r="BU24" s="409"/>
      <c r="BV24" s="407">
        <v>2782801</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174</v>
      </c>
      <c r="F25" s="437"/>
      <c r="G25" s="437"/>
      <c r="H25" s="437"/>
      <c r="I25" s="437"/>
      <c r="J25" s="437"/>
      <c r="K25" s="438"/>
      <c r="L25" s="458">
        <v>1</v>
      </c>
      <c r="M25" s="459"/>
      <c r="N25" s="459"/>
      <c r="O25" s="459"/>
      <c r="P25" s="501"/>
      <c r="Q25" s="458">
        <v>6060</v>
      </c>
      <c r="R25" s="459"/>
      <c r="S25" s="459"/>
      <c r="T25" s="459"/>
      <c r="U25" s="459"/>
      <c r="V25" s="501"/>
      <c r="W25" s="553"/>
      <c r="X25" s="554"/>
      <c r="Y25" s="555"/>
      <c r="Z25" s="457" t="s">
        <v>175</v>
      </c>
      <c r="AA25" s="437"/>
      <c r="AB25" s="437"/>
      <c r="AC25" s="437"/>
      <c r="AD25" s="437"/>
      <c r="AE25" s="437"/>
      <c r="AF25" s="437"/>
      <c r="AG25" s="438"/>
      <c r="AH25" s="458" t="s">
        <v>131</v>
      </c>
      <c r="AI25" s="459"/>
      <c r="AJ25" s="459"/>
      <c r="AK25" s="459"/>
      <c r="AL25" s="501"/>
      <c r="AM25" s="458" t="s">
        <v>131</v>
      </c>
      <c r="AN25" s="459"/>
      <c r="AO25" s="459"/>
      <c r="AP25" s="459"/>
      <c r="AQ25" s="459"/>
      <c r="AR25" s="501"/>
      <c r="AS25" s="458" t="s">
        <v>131</v>
      </c>
      <c r="AT25" s="459"/>
      <c r="AU25" s="459"/>
      <c r="AV25" s="459"/>
      <c r="AW25" s="459"/>
      <c r="AX25" s="460"/>
      <c r="AY25" s="367" t="s">
        <v>176</v>
      </c>
      <c r="AZ25" s="368"/>
      <c r="BA25" s="368"/>
      <c r="BB25" s="368"/>
      <c r="BC25" s="368"/>
      <c r="BD25" s="368"/>
      <c r="BE25" s="368"/>
      <c r="BF25" s="368"/>
      <c r="BG25" s="368"/>
      <c r="BH25" s="368"/>
      <c r="BI25" s="368"/>
      <c r="BJ25" s="368"/>
      <c r="BK25" s="368"/>
      <c r="BL25" s="368"/>
      <c r="BM25" s="369"/>
      <c r="BN25" s="370" t="s">
        <v>131</v>
      </c>
      <c r="BO25" s="371"/>
      <c r="BP25" s="371"/>
      <c r="BQ25" s="371"/>
      <c r="BR25" s="371"/>
      <c r="BS25" s="371"/>
      <c r="BT25" s="371"/>
      <c r="BU25" s="372"/>
      <c r="BV25" s="370" t="s">
        <v>131</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177</v>
      </c>
      <c r="F26" s="437"/>
      <c r="G26" s="437"/>
      <c r="H26" s="437"/>
      <c r="I26" s="437"/>
      <c r="J26" s="437"/>
      <c r="K26" s="438"/>
      <c r="L26" s="458">
        <v>1</v>
      </c>
      <c r="M26" s="459"/>
      <c r="N26" s="459"/>
      <c r="O26" s="459"/>
      <c r="P26" s="501"/>
      <c r="Q26" s="458">
        <v>5720</v>
      </c>
      <c r="R26" s="459"/>
      <c r="S26" s="459"/>
      <c r="T26" s="459"/>
      <c r="U26" s="459"/>
      <c r="V26" s="501"/>
      <c r="W26" s="553"/>
      <c r="X26" s="554"/>
      <c r="Y26" s="555"/>
      <c r="Z26" s="457" t="s">
        <v>178</v>
      </c>
      <c r="AA26" s="559"/>
      <c r="AB26" s="559"/>
      <c r="AC26" s="559"/>
      <c r="AD26" s="559"/>
      <c r="AE26" s="559"/>
      <c r="AF26" s="559"/>
      <c r="AG26" s="560"/>
      <c r="AH26" s="458">
        <v>7</v>
      </c>
      <c r="AI26" s="459"/>
      <c r="AJ26" s="459"/>
      <c r="AK26" s="459"/>
      <c r="AL26" s="501"/>
      <c r="AM26" s="458">
        <v>19341</v>
      </c>
      <c r="AN26" s="459"/>
      <c r="AO26" s="459"/>
      <c r="AP26" s="459"/>
      <c r="AQ26" s="459"/>
      <c r="AR26" s="501"/>
      <c r="AS26" s="458">
        <v>2763</v>
      </c>
      <c r="AT26" s="459"/>
      <c r="AU26" s="459"/>
      <c r="AV26" s="459"/>
      <c r="AW26" s="459"/>
      <c r="AX26" s="460"/>
      <c r="AY26" s="410" t="s">
        <v>179</v>
      </c>
      <c r="AZ26" s="411"/>
      <c r="BA26" s="411"/>
      <c r="BB26" s="411"/>
      <c r="BC26" s="411"/>
      <c r="BD26" s="411"/>
      <c r="BE26" s="411"/>
      <c r="BF26" s="411"/>
      <c r="BG26" s="411"/>
      <c r="BH26" s="411"/>
      <c r="BI26" s="411"/>
      <c r="BJ26" s="411"/>
      <c r="BK26" s="411"/>
      <c r="BL26" s="411"/>
      <c r="BM26" s="412"/>
      <c r="BN26" s="407" t="s">
        <v>131</v>
      </c>
      <c r="BO26" s="408"/>
      <c r="BP26" s="408"/>
      <c r="BQ26" s="408"/>
      <c r="BR26" s="408"/>
      <c r="BS26" s="408"/>
      <c r="BT26" s="408"/>
      <c r="BU26" s="409"/>
      <c r="BV26" s="407" t="s">
        <v>131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180</v>
      </c>
      <c r="F27" s="437"/>
      <c r="G27" s="437"/>
      <c r="H27" s="437"/>
      <c r="I27" s="437"/>
      <c r="J27" s="437"/>
      <c r="K27" s="438"/>
      <c r="L27" s="458">
        <v>1</v>
      </c>
      <c r="M27" s="459"/>
      <c r="N27" s="459"/>
      <c r="O27" s="459"/>
      <c r="P27" s="501"/>
      <c r="Q27" s="458">
        <v>3010</v>
      </c>
      <c r="R27" s="459"/>
      <c r="S27" s="459"/>
      <c r="T27" s="459"/>
      <c r="U27" s="459"/>
      <c r="V27" s="501"/>
      <c r="W27" s="553"/>
      <c r="X27" s="554"/>
      <c r="Y27" s="555"/>
      <c r="Z27" s="457" t="s">
        <v>181</v>
      </c>
      <c r="AA27" s="437"/>
      <c r="AB27" s="437"/>
      <c r="AC27" s="437"/>
      <c r="AD27" s="437"/>
      <c r="AE27" s="437"/>
      <c r="AF27" s="437"/>
      <c r="AG27" s="438"/>
      <c r="AH27" s="458">
        <v>6</v>
      </c>
      <c r="AI27" s="459"/>
      <c r="AJ27" s="459"/>
      <c r="AK27" s="459"/>
      <c r="AL27" s="501"/>
      <c r="AM27" s="458">
        <v>19374</v>
      </c>
      <c r="AN27" s="459"/>
      <c r="AO27" s="459"/>
      <c r="AP27" s="459"/>
      <c r="AQ27" s="459"/>
      <c r="AR27" s="501"/>
      <c r="AS27" s="458">
        <v>3229</v>
      </c>
      <c r="AT27" s="459"/>
      <c r="AU27" s="459"/>
      <c r="AV27" s="459"/>
      <c r="AW27" s="459"/>
      <c r="AX27" s="460"/>
      <c r="AY27" s="502" t="s">
        <v>182</v>
      </c>
      <c r="AZ27" s="503"/>
      <c r="BA27" s="503"/>
      <c r="BB27" s="503"/>
      <c r="BC27" s="503"/>
      <c r="BD27" s="503"/>
      <c r="BE27" s="503"/>
      <c r="BF27" s="503"/>
      <c r="BG27" s="503"/>
      <c r="BH27" s="503"/>
      <c r="BI27" s="503"/>
      <c r="BJ27" s="503"/>
      <c r="BK27" s="503"/>
      <c r="BL27" s="503"/>
      <c r="BM27" s="504"/>
      <c r="BN27" s="526">
        <v>20108</v>
      </c>
      <c r="BO27" s="527"/>
      <c r="BP27" s="527"/>
      <c r="BQ27" s="527"/>
      <c r="BR27" s="527"/>
      <c r="BS27" s="527"/>
      <c r="BT27" s="527"/>
      <c r="BU27" s="528"/>
      <c r="BV27" s="526">
        <v>20104</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183</v>
      </c>
      <c r="F28" s="437"/>
      <c r="G28" s="437"/>
      <c r="H28" s="437"/>
      <c r="I28" s="437"/>
      <c r="J28" s="437"/>
      <c r="K28" s="438"/>
      <c r="L28" s="458">
        <v>1</v>
      </c>
      <c r="M28" s="459"/>
      <c r="N28" s="459"/>
      <c r="O28" s="459"/>
      <c r="P28" s="501"/>
      <c r="Q28" s="458">
        <v>2570</v>
      </c>
      <c r="R28" s="459"/>
      <c r="S28" s="459"/>
      <c r="T28" s="459"/>
      <c r="U28" s="459"/>
      <c r="V28" s="501"/>
      <c r="W28" s="553"/>
      <c r="X28" s="554"/>
      <c r="Y28" s="555"/>
      <c r="Z28" s="457" t="s">
        <v>184</v>
      </c>
      <c r="AA28" s="437"/>
      <c r="AB28" s="437"/>
      <c r="AC28" s="437"/>
      <c r="AD28" s="437"/>
      <c r="AE28" s="437"/>
      <c r="AF28" s="437"/>
      <c r="AG28" s="438"/>
      <c r="AH28" s="458" t="s">
        <v>131</v>
      </c>
      <c r="AI28" s="459"/>
      <c r="AJ28" s="459"/>
      <c r="AK28" s="459"/>
      <c r="AL28" s="501"/>
      <c r="AM28" s="458" t="s">
        <v>131</v>
      </c>
      <c r="AN28" s="459"/>
      <c r="AO28" s="459"/>
      <c r="AP28" s="459"/>
      <c r="AQ28" s="459"/>
      <c r="AR28" s="501"/>
      <c r="AS28" s="458" t="s">
        <v>131</v>
      </c>
      <c r="AT28" s="459"/>
      <c r="AU28" s="459"/>
      <c r="AV28" s="459"/>
      <c r="AW28" s="459"/>
      <c r="AX28" s="460"/>
      <c r="AY28" s="561" t="s">
        <v>185</v>
      </c>
      <c r="AZ28" s="562"/>
      <c r="BA28" s="562"/>
      <c r="BB28" s="563"/>
      <c r="BC28" s="367" t="s">
        <v>50</v>
      </c>
      <c r="BD28" s="368"/>
      <c r="BE28" s="368"/>
      <c r="BF28" s="368"/>
      <c r="BG28" s="368"/>
      <c r="BH28" s="368"/>
      <c r="BI28" s="368"/>
      <c r="BJ28" s="368"/>
      <c r="BK28" s="368"/>
      <c r="BL28" s="368"/>
      <c r="BM28" s="369"/>
      <c r="BN28" s="370">
        <v>723241</v>
      </c>
      <c r="BO28" s="371"/>
      <c r="BP28" s="371"/>
      <c r="BQ28" s="371"/>
      <c r="BR28" s="371"/>
      <c r="BS28" s="371"/>
      <c r="BT28" s="371"/>
      <c r="BU28" s="372"/>
      <c r="BV28" s="370">
        <v>703242</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186</v>
      </c>
      <c r="F29" s="437"/>
      <c r="G29" s="437"/>
      <c r="H29" s="437"/>
      <c r="I29" s="437"/>
      <c r="J29" s="437"/>
      <c r="K29" s="438"/>
      <c r="L29" s="458">
        <v>7</v>
      </c>
      <c r="M29" s="459"/>
      <c r="N29" s="459"/>
      <c r="O29" s="459"/>
      <c r="P29" s="501"/>
      <c r="Q29" s="458">
        <v>2370</v>
      </c>
      <c r="R29" s="459"/>
      <c r="S29" s="459"/>
      <c r="T29" s="459"/>
      <c r="U29" s="459"/>
      <c r="V29" s="501"/>
      <c r="W29" s="556"/>
      <c r="X29" s="557"/>
      <c r="Y29" s="558"/>
      <c r="Z29" s="457" t="s">
        <v>187</v>
      </c>
      <c r="AA29" s="437"/>
      <c r="AB29" s="437"/>
      <c r="AC29" s="437"/>
      <c r="AD29" s="437"/>
      <c r="AE29" s="437"/>
      <c r="AF29" s="437"/>
      <c r="AG29" s="438"/>
      <c r="AH29" s="458">
        <v>85</v>
      </c>
      <c r="AI29" s="459"/>
      <c r="AJ29" s="459"/>
      <c r="AK29" s="459"/>
      <c r="AL29" s="501"/>
      <c r="AM29" s="458">
        <v>265617</v>
      </c>
      <c r="AN29" s="459"/>
      <c r="AO29" s="459"/>
      <c r="AP29" s="459"/>
      <c r="AQ29" s="459"/>
      <c r="AR29" s="501"/>
      <c r="AS29" s="458">
        <v>3125</v>
      </c>
      <c r="AT29" s="459"/>
      <c r="AU29" s="459"/>
      <c r="AV29" s="459"/>
      <c r="AW29" s="459"/>
      <c r="AX29" s="460"/>
      <c r="AY29" s="564"/>
      <c r="AZ29" s="565"/>
      <c r="BA29" s="565"/>
      <c r="BB29" s="566"/>
      <c r="BC29" s="441" t="s">
        <v>188</v>
      </c>
      <c r="BD29" s="442"/>
      <c r="BE29" s="442"/>
      <c r="BF29" s="442"/>
      <c r="BG29" s="442"/>
      <c r="BH29" s="442"/>
      <c r="BI29" s="442"/>
      <c r="BJ29" s="442"/>
      <c r="BK29" s="442"/>
      <c r="BL29" s="442"/>
      <c r="BM29" s="443"/>
      <c r="BN29" s="407">
        <v>314614</v>
      </c>
      <c r="BO29" s="408"/>
      <c r="BP29" s="408"/>
      <c r="BQ29" s="408"/>
      <c r="BR29" s="408"/>
      <c r="BS29" s="408"/>
      <c r="BT29" s="408"/>
      <c r="BU29" s="409"/>
      <c r="BV29" s="407">
        <v>215173</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189</v>
      </c>
      <c r="X30" s="575"/>
      <c r="Y30" s="575"/>
      <c r="Z30" s="575"/>
      <c r="AA30" s="575"/>
      <c r="AB30" s="575"/>
      <c r="AC30" s="575"/>
      <c r="AD30" s="575"/>
      <c r="AE30" s="575"/>
      <c r="AF30" s="575"/>
      <c r="AG30" s="576"/>
      <c r="AH30" s="534">
        <v>96.4</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3841930</v>
      </c>
      <c r="BO30" s="527"/>
      <c r="BP30" s="527"/>
      <c r="BQ30" s="527"/>
      <c r="BR30" s="527"/>
      <c r="BS30" s="527"/>
      <c r="BT30" s="527"/>
      <c r="BU30" s="528"/>
      <c r="BV30" s="526">
        <v>4291145</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190</v>
      </c>
      <c r="D32" s="570"/>
      <c r="E32" s="570"/>
      <c r="F32" s="570"/>
      <c r="G32" s="570"/>
      <c r="H32" s="570"/>
      <c r="I32" s="570"/>
      <c r="J32" s="570"/>
      <c r="K32" s="570"/>
      <c r="L32" s="570"/>
      <c r="M32" s="570"/>
      <c r="N32" s="570"/>
      <c r="O32" s="570"/>
      <c r="P32" s="570"/>
      <c r="Q32" s="570"/>
      <c r="R32" s="570"/>
      <c r="S32" s="570"/>
      <c r="U32" s="411" t="s">
        <v>191</v>
      </c>
      <c r="V32" s="411"/>
      <c r="W32" s="411"/>
      <c r="X32" s="411"/>
      <c r="Y32" s="411"/>
      <c r="Z32" s="411"/>
      <c r="AA32" s="411"/>
      <c r="AB32" s="411"/>
      <c r="AC32" s="411"/>
      <c r="AD32" s="411"/>
      <c r="AE32" s="411"/>
      <c r="AF32" s="411"/>
      <c r="AG32" s="411"/>
      <c r="AH32" s="411"/>
      <c r="AI32" s="411"/>
      <c r="AJ32" s="411"/>
      <c r="AK32" s="411"/>
      <c r="AM32" s="411" t="s">
        <v>192</v>
      </c>
      <c r="AN32" s="411"/>
      <c r="AO32" s="411"/>
      <c r="AP32" s="411"/>
      <c r="AQ32" s="411"/>
      <c r="AR32" s="411"/>
      <c r="AS32" s="411"/>
      <c r="AT32" s="411"/>
      <c r="AU32" s="411"/>
      <c r="AV32" s="411"/>
      <c r="AW32" s="411"/>
      <c r="AX32" s="411"/>
      <c r="AY32" s="411"/>
      <c r="AZ32" s="411"/>
      <c r="BA32" s="411"/>
      <c r="BB32" s="411"/>
      <c r="BC32" s="411"/>
      <c r="BE32" s="411" t="s">
        <v>193</v>
      </c>
      <c r="BF32" s="411"/>
      <c r="BG32" s="411"/>
      <c r="BH32" s="411"/>
      <c r="BI32" s="411"/>
      <c r="BJ32" s="411"/>
      <c r="BK32" s="411"/>
      <c r="BL32" s="411"/>
      <c r="BM32" s="411"/>
      <c r="BN32" s="411"/>
      <c r="BO32" s="411"/>
      <c r="BP32" s="411"/>
      <c r="BQ32" s="411"/>
      <c r="BR32" s="411"/>
      <c r="BS32" s="411"/>
      <c r="BT32" s="411"/>
      <c r="BU32" s="411"/>
      <c r="BW32" s="411" t="s">
        <v>194</v>
      </c>
      <c r="BX32" s="411"/>
      <c r="BY32" s="411"/>
      <c r="BZ32" s="411"/>
      <c r="CA32" s="411"/>
      <c r="CB32" s="411"/>
      <c r="CC32" s="411"/>
      <c r="CD32" s="411"/>
      <c r="CE32" s="411"/>
      <c r="CF32" s="411"/>
      <c r="CG32" s="411"/>
      <c r="CH32" s="411"/>
      <c r="CI32" s="411"/>
      <c r="CJ32" s="411"/>
      <c r="CK32" s="411"/>
      <c r="CL32" s="411"/>
      <c r="CM32" s="411"/>
      <c r="CO32" s="411" t="s">
        <v>195</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196</v>
      </c>
      <c r="D33" s="431"/>
      <c r="E33" s="396" t="s">
        <v>197</v>
      </c>
      <c r="F33" s="396"/>
      <c r="G33" s="396"/>
      <c r="H33" s="396"/>
      <c r="I33" s="396"/>
      <c r="J33" s="396"/>
      <c r="K33" s="396"/>
      <c r="L33" s="396"/>
      <c r="M33" s="396"/>
      <c r="N33" s="396"/>
      <c r="O33" s="396"/>
      <c r="P33" s="396"/>
      <c r="Q33" s="396"/>
      <c r="R33" s="396"/>
      <c r="S33" s="396"/>
      <c r="T33" s="206"/>
      <c r="U33" s="431" t="s">
        <v>196</v>
      </c>
      <c r="V33" s="431"/>
      <c r="W33" s="396" t="s">
        <v>197</v>
      </c>
      <c r="X33" s="396"/>
      <c r="Y33" s="396"/>
      <c r="Z33" s="396"/>
      <c r="AA33" s="396"/>
      <c r="AB33" s="396"/>
      <c r="AC33" s="396"/>
      <c r="AD33" s="396"/>
      <c r="AE33" s="396"/>
      <c r="AF33" s="396"/>
      <c r="AG33" s="396"/>
      <c r="AH33" s="396"/>
      <c r="AI33" s="396"/>
      <c r="AJ33" s="396"/>
      <c r="AK33" s="396"/>
      <c r="AL33" s="206"/>
      <c r="AM33" s="431" t="s">
        <v>196</v>
      </c>
      <c r="AN33" s="431"/>
      <c r="AO33" s="396" t="s">
        <v>197</v>
      </c>
      <c r="AP33" s="396"/>
      <c r="AQ33" s="396"/>
      <c r="AR33" s="396"/>
      <c r="AS33" s="396"/>
      <c r="AT33" s="396"/>
      <c r="AU33" s="396"/>
      <c r="AV33" s="396"/>
      <c r="AW33" s="396"/>
      <c r="AX33" s="396"/>
      <c r="AY33" s="396"/>
      <c r="AZ33" s="396"/>
      <c r="BA33" s="396"/>
      <c r="BB33" s="396"/>
      <c r="BC33" s="396"/>
      <c r="BD33" s="207"/>
      <c r="BE33" s="396" t="s">
        <v>198</v>
      </c>
      <c r="BF33" s="396"/>
      <c r="BG33" s="396" t="s">
        <v>199</v>
      </c>
      <c r="BH33" s="396"/>
      <c r="BI33" s="396"/>
      <c r="BJ33" s="396"/>
      <c r="BK33" s="396"/>
      <c r="BL33" s="396"/>
      <c r="BM33" s="396"/>
      <c r="BN33" s="396"/>
      <c r="BO33" s="396"/>
      <c r="BP33" s="396"/>
      <c r="BQ33" s="396"/>
      <c r="BR33" s="396"/>
      <c r="BS33" s="396"/>
      <c r="BT33" s="396"/>
      <c r="BU33" s="396"/>
      <c r="BV33" s="207"/>
      <c r="BW33" s="431" t="s">
        <v>198</v>
      </c>
      <c r="BX33" s="431"/>
      <c r="BY33" s="396" t="s">
        <v>200</v>
      </c>
      <c r="BZ33" s="396"/>
      <c r="CA33" s="396"/>
      <c r="CB33" s="396"/>
      <c r="CC33" s="396"/>
      <c r="CD33" s="396"/>
      <c r="CE33" s="396"/>
      <c r="CF33" s="396"/>
      <c r="CG33" s="396"/>
      <c r="CH33" s="396"/>
      <c r="CI33" s="396"/>
      <c r="CJ33" s="396"/>
      <c r="CK33" s="396"/>
      <c r="CL33" s="396"/>
      <c r="CM33" s="396"/>
      <c r="CN33" s="206"/>
      <c r="CO33" s="431" t="s">
        <v>196</v>
      </c>
      <c r="CP33" s="431"/>
      <c r="CQ33" s="396" t="s">
        <v>201</v>
      </c>
      <c r="CR33" s="396"/>
      <c r="CS33" s="396"/>
      <c r="CT33" s="396"/>
      <c r="CU33" s="396"/>
      <c r="CV33" s="396"/>
      <c r="CW33" s="396"/>
      <c r="CX33" s="396"/>
      <c r="CY33" s="396"/>
      <c r="CZ33" s="396"/>
      <c r="DA33" s="396"/>
      <c r="DB33" s="396"/>
      <c r="DC33" s="396"/>
      <c r="DD33" s="396"/>
      <c r="DE33" s="396"/>
      <c r="DF33" s="206"/>
      <c r="DG33" s="596" t="s">
        <v>202</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6</v>
      </c>
      <c r="V34" s="597"/>
      <c r="W34" s="598" t="str">
        <f>IF('各会計、関係団体の財政状況及び健全化判断比率'!B28="","",'各会計、関係団体の財政状況及び健全化判断比率'!B28)</f>
        <v>国民健康保険事業会計（事業勘定）</v>
      </c>
      <c r="X34" s="598"/>
      <c r="Y34" s="598"/>
      <c r="Z34" s="598"/>
      <c r="AA34" s="598"/>
      <c r="AB34" s="598"/>
      <c r="AC34" s="598"/>
      <c r="AD34" s="598"/>
      <c r="AE34" s="598"/>
      <c r="AF34" s="598"/>
      <c r="AG34" s="598"/>
      <c r="AH34" s="598"/>
      <c r="AI34" s="598"/>
      <c r="AJ34" s="598"/>
      <c r="AK34" s="598"/>
      <c r="AL34" s="181"/>
      <c r="AM34" s="597">
        <f>IF(AO34="","",MAX(C34:D43,U34:V43)+1)</f>
        <v>11</v>
      </c>
      <c r="AN34" s="597"/>
      <c r="AO34" s="598" t="str">
        <f>IF('各会計、関係団体の財政状況及び健全化判断比率'!B33="","",'各会計、関係団体の財政状況及び健全化判断比率'!B33)</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13</v>
      </c>
      <c r="BX34" s="597"/>
      <c r="BY34" s="598" t="str">
        <f>IF('各会計、関係団体の財政状況及び健全化判断比率'!B68="","",'各会計、関係団体の財政状況及び健全化判断比率'!B68)</f>
        <v>奈良県市町村総合事務組合</v>
      </c>
      <c r="BZ34" s="598"/>
      <c r="CA34" s="598"/>
      <c r="CB34" s="598"/>
      <c r="CC34" s="598"/>
      <c r="CD34" s="598"/>
      <c r="CE34" s="598"/>
      <c r="CF34" s="598"/>
      <c r="CG34" s="598"/>
      <c r="CH34" s="598"/>
      <c r="CI34" s="598"/>
      <c r="CJ34" s="598"/>
      <c r="CK34" s="598"/>
      <c r="CL34" s="598"/>
      <c r="CM34" s="598"/>
      <c r="CN34" s="181"/>
      <c r="CO34" s="597">
        <f>IF(CQ34="","",MAX(C34:D43,U34:V43,AM34:AN43,BE34:BF43,BW34:BX43)+1)</f>
        <v>17</v>
      </c>
      <c r="CP34" s="597"/>
      <c r="CQ34" s="598" t="str">
        <f>IF('各会計、関係団体の財政状況及び健全化判断比率'!BS7="","",'各会計、関係団体の財政状況及び健全化判断比率'!BS7)</f>
        <v>明日香村地域振興公社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整備基金特別会計</v>
      </c>
      <c r="F35" s="598"/>
      <c r="G35" s="598"/>
      <c r="H35" s="598"/>
      <c r="I35" s="598"/>
      <c r="J35" s="598"/>
      <c r="K35" s="598"/>
      <c r="L35" s="598"/>
      <c r="M35" s="598"/>
      <c r="N35" s="598"/>
      <c r="O35" s="598"/>
      <c r="P35" s="598"/>
      <c r="Q35" s="598"/>
      <c r="R35" s="598"/>
      <c r="S35" s="598"/>
      <c r="T35" s="181"/>
      <c r="U35" s="597">
        <f>IF(W35="","",U34+1)</f>
        <v>7</v>
      </c>
      <c r="V35" s="597"/>
      <c r="W35" s="598" t="str">
        <f>IF('各会計、関係団体の財政状況及び健全化判断比率'!B29="","",'各会計、関係団体の財政状況及び健全化判断比率'!B29)</f>
        <v>国民健康保険事業会計（直診勘定）</v>
      </c>
      <c r="X35" s="598"/>
      <c r="Y35" s="598"/>
      <c r="Z35" s="598"/>
      <c r="AA35" s="598"/>
      <c r="AB35" s="598"/>
      <c r="AC35" s="598"/>
      <c r="AD35" s="598"/>
      <c r="AE35" s="598"/>
      <c r="AF35" s="598"/>
      <c r="AG35" s="598"/>
      <c r="AH35" s="598"/>
      <c r="AI35" s="598"/>
      <c r="AJ35" s="598"/>
      <c r="AK35" s="598"/>
      <c r="AL35" s="181"/>
      <c r="AM35" s="597">
        <f t="shared" ref="AM35:AM43" si="0">IF(AO35="","",AM34+1)</f>
        <v>12</v>
      </c>
      <c r="AN35" s="597"/>
      <c r="AO35" s="598" t="str">
        <f>IF('各会計、関係団体の財政状況及び健全化判断比率'!B34="","",'各会計、関係団体の財政状況及び健全化判断比率'!B34)</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14</v>
      </c>
      <c r="BX35" s="597"/>
      <c r="BY35" s="598" t="str">
        <f>IF('各会計、関係団体の財政状況及び健全化判断比率'!B69="","",'各会計、関係団体の財政状況及び健全化判断比率'!B69)</f>
        <v>奈良県広域消防組合</v>
      </c>
      <c r="BZ35" s="598"/>
      <c r="CA35" s="598"/>
      <c r="CB35" s="598"/>
      <c r="CC35" s="598"/>
      <c r="CD35" s="598"/>
      <c r="CE35" s="598"/>
      <c r="CF35" s="598"/>
      <c r="CG35" s="598"/>
      <c r="CH35" s="598"/>
      <c r="CI35" s="598"/>
      <c r="CJ35" s="598"/>
      <c r="CK35" s="598"/>
      <c r="CL35" s="598"/>
      <c r="CM35" s="598"/>
      <c r="CN35" s="181"/>
      <c r="CO35" s="597">
        <f t="shared" ref="CO35:CO43" si="3">IF(CQ35="","",CO34+1)</f>
        <v>18</v>
      </c>
      <c r="CP35" s="597"/>
      <c r="CQ35" s="598" t="str">
        <f>IF('各会計、関係団体の財政状況及び健全化判断比率'!BS8="","",'各会計、関係団体の財政状況及び健全化判断比率'!BS8)</f>
        <v>明日香村土地開発公社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f>IF(E36="","",C35+1)</f>
        <v>3</v>
      </c>
      <c r="D36" s="597"/>
      <c r="E36" s="598" t="str">
        <f>IF('各会計、関係団体の財政状況及び健全化判断比率'!B9="","",'各会計、関係団体の財政状況及び健全化判断比率'!B9)</f>
        <v>高松塚壁画館受託事業特別会計</v>
      </c>
      <c r="F36" s="598"/>
      <c r="G36" s="598"/>
      <c r="H36" s="598"/>
      <c r="I36" s="598"/>
      <c r="J36" s="598"/>
      <c r="K36" s="598"/>
      <c r="L36" s="598"/>
      <c r="M36" s="598"/>
      <c r="N36" s="598"/>
      <c r="O36" s="598"/>
      <c r="P36" s="598"/>
      <c r="Q36" s="598"/>
      <c r="R36" s="598"/>
      <c r="S36" s="598"/>
      <c r="T36" s="181"/>
      <c r="U36" s="597">
        <f t="shared" ref="U36:U43" si="4">IF(W36="","",U35+1)</f>
        <v>8</v>
      </c>
      <c r="V36" s="597"/>
      <c r="W36" s="598" t="str">
        <f>IF('各会計、関係団体の財政状況及び健全化判断比率'!B30="","",'各会計、関係団体の財政状況及び健全化判断比率'!B30)</f>
        <v>介護保険事業会計（保険事業勘定）</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15</v>
      </c>
      <c r="BX36" s="597"/>
      <c r="BY36" s="598" t="str">
        <f>IF('各会計、関係団体の財政状況及び健全化判断比率'!B70="","",'各会計、関係団体の財政状況及び健全化判断比率'!B70)</f>
        <v>飛鳥広域行政事務組合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15">
      <c r="A37" s="181"/>
      <c r="B37" s="205"/>
      <c r="C37" s="597">
        <f>IF(E37="","",C36+1)</f>
        <v>4</v>
      </c>
      <c r="D37" s="597"/>
      <c r="E37" s="598" t="str">
        <f>IF('各会計、関係団体の財政状況及び健全化判断比率'!B10="","",'各会計、関係団体の財政状況及び健全化判断比率'!B10)</f>
        <v>飲料水供給施設特別会計</v>
      </c>
      <c r="F37" s="598"/>
      <c r="G37" s="598"/>
      <c r="H37" s="598"/>
      <c r="I37" s="598"/>
      <c r="J37" s="598"/>
      <c r="K37" s="598"/>
      <c r="L37" s="598"/>
      <c r="M37" s="598"/>
      <c r="N37" s="598"/>
      <c r="O37" s="598"/>
      <c r="P37" s="598"/>
      <c r="Q37" s="598"/>
      <c r="R37" s="598"/>
      <c r="S37" s="598"/>
      <c r="T37" s="181"/>
      <c r="U37" s="597">
        <f t="shared" si="4"/>
        <v>9</v>
      </c>
      <c r="V37" s="597"/>
      <c r="W37" s="598" t="str">
        <f>IF('各会計、関係団体の財政状況及び健全化判断比率'!B31="","",'各会計、関係団体の財政状況及び健全化判断比率'!B31)</f>
        <v>介護保険事業会計（介護サービス事業勘定）</v>
      </c>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16</v>
      </c>
      <c r="BX37" s="597"/>
      <c r="BY37" s="598" t="str">
        <f>IF('各会計、関係団体の財政状況及び健全化判断比率'!B71="","",'各会計、関係団体の財政状況及び健全化判断比率'!B71)</f>
        <v>奈良県後期高齢者医療広域連合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f t="shared" ref="C38:C43" si="5">IF(E38="","",C37+1)</f>
        <v>5</v>
      </c>
      <c r="D38" s="597"/>
      <c r="E38" s="598" t="str">
        <f>IF('各会計、関係団体の財政状況及び健全化判断比率'!B11="","",'各会計、関係団体の財政状況及び健全化判断比率'!B11)</f>
        <v>公有地等住宅開発事業特別会計</v>
      </c>
      <c r="F38" s="598"/>
      <c r="G38" s="598"/>
      <c r="H38" s="598"/>
      <c r="I38" s="598"/>
      <c r="J38" s="598"/>
      <c r="K38" s="598"/>
      <c r="L38" s="598"/>
      <c r="M38" s="598"/>
      <c r="N38" s="598"/>
      <c r="O38" s="598"/>
      <c r="P38" s="598"/>
      <c r="Q38" s="598"/>
      <c r="R38" s="598"/>
      <c r="S38" s="598"/>
      <c r="T38" s="181"/>
      <c r="U38" s="597">
        <f t="shared" si="4"/>
        <v>10</v>
      </c>
      <c r="V38" s="597"/>
      <c r="W38" s="598" t="str">
        <f>IF('各会計、関係団体の財政状況及び健全化判断比率'!B32="","",'各会計、関係団体の財政状況及び健全化判断比率'!B32)</f>
        <v>後期高齢者医療事業会計</v>
      </c>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203</v>
      </c>
      <c r="E46" s="600" t="s">
        <v>204</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205</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206</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207</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208</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209</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210</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211</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9xJaaf18roAptqq2L58QeNyn4u764UXN5vJsW7GR6jI/Pls2OBypCtwNVtFSESaPZNuy0wa5Gkqf+OdPEqirjw==" saltValue="80/D5sWVhup9Esk25EGiK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151" t="s">
        <v>561</v>
      </c>
      <c r="D34" s="1151"/>
      <c r="E34" s="1152"/>
      <c r="F34" s="32">
        <v>16.559999999999999</v>
      </c>
      <c r="G34" s="33">
        <v>17.39</v>
      </c>
      <c r="H34" s="33">
        <v>12.93</v>
      </c>
      <c r="I34" s="33">
        <v>16.86</v>
      </c>
      <c r="J34" s="34">
        <v>15.89</v>
      </c>
      <c r="K34" s="22"/>
      <c r="L34" s="22"/>
      <c r="M34" s="22"/>
      <c r="N34" s="22"/>
      <c r="O34" s="22"/>
      <c r="P34" s="22"/>
    </row>
    <row r="35" spans="1:16" ht="39" customHeight="1" x14ac:dyDescent="0.15">
      <c r="A35" s="22"/>
      <c r="B35" s="35"/>
      <c r="C35" s="1145" t="s">
        <v>562</v>
      </c>
      <c r="D35" s="1146"/>
      <c r="E35" s="1147"/>
      <c r="F35" s="36">
        <v>23.03</v>
      </c>
      <c r="G35" s="37">
        <v>20.58</v>
      </c>
      <c r="H35" s="37">
        <v>16.600000000000001</v>
      </c>
      <c r="I35" s="37">
        <v>12.22</v>
      </c>
      <c r="J35" s="38">
        <v>11.94</v>
      </c>
      <c r="K35" s="22"/>
      <c r="L35" s="22"/>
      <c r="M35" s="22"/>
      <c r="N35" s="22"/>
      <c r="O35" s="22"/>
      <c r="P35" s="22"/>
    </row>
    <row r="36" spans="1:16" ht="39" customHeight="1" x14ac:dyDescent="0.15">
      <c r="A36" s="22"/>
      <c r="B36" s="35"/>
      <c r="C36" s="1145" t="s">
        <v>563</v>
      </c>
      <c r="D36" s="1146"/>
      <c r="E36" s="1147"/>
      <c r="F36" s="36" t="s">
        <v>512</v>
      </c>
      <c r="G36" s="37">
        <v>0.01</v>
      </c>
      <c r="H36" s="37">
        <v>0.41</v>
      </c>
      <c r="I36" s="37">
        <v>0.93</v>
      </c>
      <c r="J36" s="38">
        <v>1.32</v>
      </c>
      <c r="K36" s="22"/>
      <c r="L36" s="22"/>
      <c r="M36" s="22"/>
      <c r="N36" s="22"/>
      <c r="O36" s="22"/>
      <c r="P36" s="22"/>
    </row>
    <row r="37" spans="1:16" ht="39" customHeight="1" x14ac:dyDescent="0.15">
      <c r="A37" s="22"/>
      <c r="B37" s="35"/>
      <c r="C37" s="1145" t="s">
        <v>564</v>
      </c>
      <c r="D37" s="1146"/>
      <c r="E37" s="1147"/>
      <c r="F37" s="36" t="s">
        <v>565</v>
      </c>
      <c r="G37" s="37" t="s">
        <v>566</v>
      </c>
      <c r="H37" s="37" t="s">
        <v>567</v>
      </c>
      <c r="I37" s="37">
        <v>1.17</v>
      </c>
      <c r="J37" s="38">
        <v>0.94</v>
      </c>
      <c r="K37" s="22"/>
      <c r="L37" s="22"/>
      <c r="M37" s="22"/>
      <c r="N37" s="22"/>
      <c r="O37" s="22"/>
      <c r="P37" s="22"/>
    </row>
    <row r="38" spans="1:16" ht="39" customHeight="1" x14ac:dyDescent="0.15">
      <c r="A38" s="22"/>
      <c r="B38" s="35"/>
      <c r="C38" s="1145" t="s">
        <v>568</v>
      </c>
      <c r="D38" s="1146"/>
      <c r="E38" s="1147"/>
      <c r="F38" s="36">
        <v>0.84</v>
      </c>
      <c r="G38" s="37">
        <v>1.01</v>
      </c>
      <c r="H38" s="37">
        <v>0.16</v>
      </c>
      <c r="I38" s="37">
        <v>0.48</v>
      </c>
      <c r="J38" s="38">
        <v>0.53</v>
      </c>
      <c r="K38" s="22"/>
      <c r="L38" s="22"/>
      <c r="M38" s="22"/>
      <c r="N38" s="22"/>
      <c r="O38" s="22"/>
      <c r="P38" s="22"/>
    </row>
    <row r="39" spans="1:16" ht="39" customHeight="1" x14ac:dyDescent="0.15">
      <c r="A39" s="22"/>
      <c r="B39" s="35"/>
      <c r="C39" s="1145" t="s">
        <v>569</v>
      </c>
      <c r="D39" s="1146"/>
      <c r="E39" s="1147"/>
      <c r="F39" s="36">
        <v>0.19</v>
      </c>
      <c r="G39" s="37">
        <v>0.08</v>
      </c>
      <c r="H39" s="37">
        <v>0.14000000000000001</v>
      </c>
      <c r="I39" s="37">
        <v>0.13</v>
      </c>
      <c r="J39" s="38">
        <v>0.15</v>
      </c>
      <c r="K39" s="22"/>
      <c r="L39" s="22"/>
      <c r="M39" s="22"/>
      <c r="N39" s="22"/>
      <c r="O39" s="22"/>
      <c r="P39" s="22"/>
    </row>
    <row r="40" spans="1:16" ht="39" customHeight="1" x14ac:dyDescent="0.15">
      <c r="A40" s="22"/>
      <c r="B40" s="35"/>
      <c r="C40" s="1145" t="s">
        <v>570</v>
      </c>
      <c r="D40" s="1146"/>
      <c r="E40" s="1147"/>
      <c r="F40" s="36">
        <v>0</v>
      </c>
      <c r="G40" s="37">
        <v>0</v>
      </c>
      <c r="H40" s="37">
        <v>0</v>
      </c>
      <c r="I40" s="37">
        <v>0</v>
      </c>
      <c r="J40" s="38">
        <v>0</v>
      </c>
      <c r="K40" s="22"/>
      <c r="L40" s="22"/>
      <c r="M40" s="22"/>
      <c r="N40" s="22"/>
      <c r="O40" s="22"/>
      <c r="P40" s="22"/>
    </row>
    <row r="41" spans="1:16" ht="39" customHeight="1" x14ac:dyDescent="0.15">
      <c r="A41" s="22"/>
      <c r="B41" s="35"/>
      <c r="C41" s="1145" t="s">
        <v>571</v>
      </c>
      <c r="D41" s="1146"/>
      <c r="E41" s="1147"/>
      <c r="F41" s="36">
        <v>0</v>
      </c>
      <c r="G41" s="37">
        <v>0</v>
      </c>
      <c r="H41" s="37">
        <v>0</v>
      </c>
      <c r="I41" s="37">
        <v>0</v>
      </c>
      <c r="J41" s="38">
        <v>0</v>
      </c>
      <c r="K41" s="22"/>
      <c r="L41" s="22"/>
      <c r="M41" s="22"/>
      <c r="N41" s="22"/>
      <c r="O41" s="22"/>
      <c r="P41" s="22"/>
    </row>
    <row r="42" spans="1:16" ht="39" customHeight="1" x14ac:dyDescent="0.15">
      <c r="A42" s="22"/>
      <c r="B42" s="39"/>
      <c r="C42" s="1145" t="s">
        <v>572</v>
      </c>
      <c r="D42" s="1146"/>
      <c r="E42" s="1147"/>
      <c r="F42" s="36" t="s">
        <v>512</v>
      </c>
      <c r="G42" s="37" t="s">
        <v>512</v>
      </c>
      <c r="H42" s="37" t="s">
        <v>512</v>
      </c>
      <c r="I42" s="37" t="s">
        <v>512</v>
      </c>
      <c r="J42" s="38" t="s">
        <v>512</v>
      </c>
      <c r="K42" s="22"/>
      <c r="L42" s="22"/>
      <c r="M42" s="22"/>
      <c r="N42" s="22"/>
      <c r="O42" s="22"/>
      <c r="P42" s="22"/>
    </row>
    <row r="43" spans="1:16" ht="39" customHeight="1" thickBot="1" x14ac:dyDescent="0.2">
      <c r="A43" s="22"/>
      <c r="B43" s="40"/>
      <c r="C43" s="1148" t="s">
        <v>573</v>
      </c>
      <c r="D43" s="1149"/>
      <c r="E43" s="1150"/>
      <c r="F43" s="41">
        <v>1.4</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scGxD1XSpArqBrBaYCH2NxErd5vkbTDkRxzKupW8LtciWi1Y2M9fnufop5I5P3bazLUgFKXuEDbdfXdLt+KTEA==" saltValue="HsUh9MeSHCO/IEYGaNZdr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251</v>
      </c>
      <c r="L45" s="60">
        <v>251</v>
      </c>
      <c r="M45" s="60">
        <v>242</v>
      </c>
      <c r="N45" s="60">
        <v>256</v>
      </c>
      <c r="O45" s="61">
        <v>289</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512</v>
      </c>
      <c r="L46" s="64" t="s">
        <v>512</v>
      </c>
      <c r="M46" s="64" t="s">
        <v>512</v>
      </c>
      <c r="N46" s="64" t="s">
        <v>512</v>
      </c>
      <c r="O46" s="65" t="s">
        <v>512</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512</v>
      </c>
      <c r="L47" s="64" t="s">
        <v>512</v>
      </c>
      <c r="M47" s="64" t="s">
        <v>512</v>
      </c>
      <c r="N47" s="64" t="s">
        <v>512</v>
      </c>
      <c r="O47" s="65" t="s">
        <v>512</v>
      </c>
      <c r="P47" s="48"/>
      <c r="Q47" s="48"/>
      <c r="R47" s="48"/>
      <c r="S47" s="48"/>
      <c r="T47" s="48"/>
      <c r="U47" s="48"/>
    </row>
    <row r="48" spans="1:21" ht="30.75" customHeight="1" x14ac:dyDescent="0.15">
      <c r="A48" s="48"/>
      <c r="B48" s="1155"/>
      <c r="C48" s="1156"/>
      <c r="D48" s="62"/>
      <c r="E48" s="1161" t="s">
        <v>15</v>
      </c>
      <c r="F48" s="1161"/>
      <c r="G48" s="1161"/>
      <c r="H48" s="1161"/>
      <c r="I48" s="1161"/>
      <c r="J48" s="1162"/>
      <c r="K48" s="63">
        <v>156</v>
      </c>
      <c r="L48" s="64">
        <v>132</v>
      </c>
      <c r="M48" s="64">
        <v>107</v>
      </c>
      <c r="N48" s="64">
        <v>108</v>
      </c>
      <c r="O48" s="65">
        <v>98</v>
      </c>
      <c r="P48" s="48"/>
      <c r="Q48" s="48"/>
      <c r="R48" s="48"/>
      <c r="S48" s="48"/>
      <c r="T48" s="48"/>
      <c r="U48" s="48"/>
    </row>
    <row r="49" spans="1:21" ht="30.75" customHeight="1" x14ac:dyDescent="0.15">
      <c r="A49" s="48"/>
      <c r="B49" s="1155"/>
      <c r="C49" s="1156"/>
      <c r="D49" s="62"/>
      <c r="E49" s="1161" t="s">
        <v>16</v>
      </c>
      <c r="F49" s="1161"/>
      <c r="G49" s="1161"/>
      <c r="H49" s="1161"/>
      <c r="I49" s="1161"/>
      <c r="J49" s="1162"/>
      <c r="K49" s="63">
        <v>8</v>
      </c>
      <c r="L49" s="64">
        <v>8</v>
      </c>
      <c r="M49" s="64">
        <v>8</v>
      </c>
      <c r="N49" s="64">
        <v>8</v>
      </c>
      <c r="O49" s="65">
        <v>9</v>
      </c>
      <c r="P49" s="48"/>
      <c r="Q49" s="48"/>
      <c r="R49" s="48"/>
      <c r="S49" s="48"/>
      <c r="T49" s="48"/>
      <c r="U49" s="48"/>
    </row>
    <row r="50" spans="1:21" ht="30.75" customHeight="1" x14ac:dyDescent="0.15">
      <c r="A50" s="48"/>
      <c r="B50" s="1155"/>
      <c r="C50" s="1156"/>
      <c r="D50" s="62"/>
      <c r="E50" s="1161" t="s">
        <v>17</v>
      </c>
      <c r="F50" s="1161"/>
      <c r="G50" s="1161"/>
      <c r="H50" s="1161"/>
      <c r="I50" s="1161"/>
      <c r="J50" s="1162"/>
      <c r="K50" s="63" t="s">
        <v>512</v>
      </c>
      <c r="L50" s="64" t="s">
        <v>512</v>
      </c>
      <c r="M50" s="64" t="s">
        <v>512</v>
      </c>
      <c r="N50" s="64" t="s">
        <v>512</v>
      </c>
      <c r="O50" s="65" t="s">
        <v>512</v>
      </c>
      <c r="P50" s="48"/>
      <c r="Q50" s="48"/>
      <c r="R50" s="48"/>
      <c r="S50" s="48"/>
      <c r="T50" s="48"/>
      <c r="U50" s="48"/>
    </row>
    <row r="51" spans="1:21" ht="30.75" customHeight="1" x14ac:dyDescent="0.15">
      <c r="A51" s="48"/>
      <c r="B51" s="1157"/>
      <c r="C51" s="1158"/>
      <c r="D51" s="66"/>
      <c r="E51" s="1161" t="s">
        <v>18</v>
      </c>
      <c r="F51" s="1161"/>
      <c r="G51" s="1161"/>
      <c r="H51" s="1161"/>
      <c r="I51" s="1161"/>
      <c r="J51" s="1162"/>
      <c r="K51" s="63">
        <v>0</v>
      </c>
      <c r="L51" s="64">
        <v>0</v>
      </c>
      <c r="M51" s="64">
        <v>0</v>
      </c>
      <c r="N51" s="64">
        <v>0</v>
      </c>
      <c r="O51" s="65" t="s">
        <v>512</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319</v>
      </c>
      <c r="L52" s="64">
        <v>310</v>
      </c>
      <c r="M52" s="64">
        <v>294</v>
      </c>
      <c r="N52" s="64">
        <v>286</v>
      </c>
      <c r="O52" s="65">
        <v>290</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96</v>
      </c>
      <c r="L53" s="69">
        <v>81</v>
      </c>
      <c r="M53" s="69">
        <v>63</v>
      </c>
      <c r="N53" s="69">
        <v>86</v>
      </c>
      <c r="O53" s="70">
        <v>106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2">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512</v>
      </c>
      <c r="L58" s="84" t="s">
        <v>512</v>
      </c>
      <c r="M58" s="84" t="s">
        <v>512</v>
      </c>
      <c r="N58" s="84" t="s">
        <v>512</v>
      </c>
      <c r="O58" s="85" t="s">
        <v>512</v>
      </c>
    </row>
    <row r="59" spans="1:21" ht="31.5" customHeight="1" x14ac:dyDescent="0.15">
      <c r="B59" s="1171"/>
      <c r="C59" s="1172"/>
      <c r="D59" s="1178" t="s">
        <v>28</v>
      </c>
      <c r="E59" s="1179"/>
      <c r="F59" s="1179"/>
      <c r="G59" s="1179"/>
      <c r="H59" s="1179"/>
      <c r="I59" s="1179"/>
      <c r="J59" s="1180"/>
      <c r="K59" s="86" t="s">
        <v>512</v>
      </c>
      <c r="L59" s="87" t="s">
        <v>512</v>
      </c>
      <c r="M59" s="87" t="s">
        <v>512</v>
      </c>
      <c r="N59" s="87" t="s">
        <v>512</v>
      </c>
      <c r="O59" s="88" t="s">
        <v>512</v>
      </c>
    </row>
    <row r="60" spans="1:21" ht="31.5" customHeight="1" thickBot="1" x14ac:dyDescent="0.2">
      <c r="B60" s="1173"/>
      <c r="C60" s="1174"/>
      <c r="D60" s="1181" t="s">
        <v>29</v>
      </c>
      <c r="E60" s="1182"/>
      <c r="F60" s="1182"/>
      <c r="G60" s="1182"/>
      <c r="H60" s="1182"/>
      <c r="I60" s="1182"/>
      <c r="J60" s="1183"/>
      <c r="K60" s="89" t="s">
        <v>512</v>
      </c>
      <c r="L60" s="90" t="s">
        <v>512</v>
      </c>
      <c r="M60" s="90" t="s">
        <v>512</v>
      </c>
      <c r="N60" s="90" t="s">
        <v>512</v>
      </c>
      <c r="O60" s="91" t="s">
        <v>512</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1/gGFnbaa01J3QfEPB1W4sqrC8DnscH2DAVPn4BXFqvhxSnYSgW4nNRfJ5qyRs9NkVKnIh0FJZdfXmXURoCdUg==" saltValue="aXTqPGFj5S61PclMT1h/EQ=="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554</v>
      </c>
      <c r="J40" s="103" t="s">
        <v>555</v>
      </c>
      <c r="K40" s="103" t="s">
        <v>556</v>
      </c>
      <c r="L40" s="103" t="s">
        <v>557</v>
      </c>
      <c r="M40" s="104" t="s">
        <v>558</v>
      </c>
    </row>
    <row r="41" spans="2:13" ht="27.75" customHeight="1" x14ac:dyDescent="0.15">
      <c r="B41" s="1184" t="s">
        <v>32</v>
      </c>
      <c r="C41" s="1185"/>
      <c r="D41" s="105"/>
      <c r="E41" s="1190" t="s">
        <v>33</v>
      </c>
      <c r="F41" s="1190"/>
      <c r="G41" s="1190"/>
      <c r="H41" s="1191"/>
      <c r="I41" s="355">
        <v>2972</v>
      </c>
      <c r="J41" s="356">
        <v>3041</v>
      </c>
      <c r="K41" s="356">
        <v>3335</v>
      </c>
      <c r="L41" s="356">
        <v>3993</v>
      </c>
      <c r="M41" s="357">
        <v>4836</v>
      </c>
    </row>
    <row r="42" spans="2:13" ht="27.75" customHeight="1" x14ac:dyDescent="0.15">
      <c r="B42" s="1186"/>
      <c r="C42" s="1187"/>
      <c r="D42" s="106"/>
      <c r="E42" s="1192" t="s">
        <v>34</v>
      </c>
      <c r="F42" s="1192"/>
      <c r="G42" s="1192"/>
      <c r="H42" s="1193"/>
      <c r="I42" s="358" t="s">
        <v>512</v>
      </c>
      <c r="J42" s="359" t="s">
        <v>512</v>
      </c>
      <c r="K42" s="359" t="s">
        <v>512</v>
      </c>
      <c r="L42" s="359" t="s">
        <v>512</v>
      </c>
      <c r="M42" s="360" t="s">
        <v>512</v>
      </c>
    </row>
    <row r="43" spans="2:13" ht="27.75" customHeight="1" x14ac:dyDescent="0.15">
      <c r="B43" s="1186"/>
      <c r="C43" s="1187"/>
      <c r="D43" s="106"/>
      <c r="E43" s="1192" t="s">
        <v>35</v>
      </c>
      <c r="F43" s="1192"/>
      <c r="G43" s="1192"/>
      <c r="H43" s="1193"/>
      <c r="I43" s="358">
        <v>1803</v>
      </c>
      <c r="J43" s="359">
        <v>1310</v>
      </c>
      <c r="K43" s="359">
        <v>1022</v>
      </c>
      <c r="L43" s="359">
        <v>822</v>
      </c>
      <c r="M43" s="360">
        <v>671</v>
      </c>
    </row>
    <row r="44" spans="2:13" ht="27.75" customHeight="1" x14ac:dyDescent="0.15">
      <c r="B44" s="1186"/>
      <c r="C44" s="1187"/>
      <c r="D44" s="106"/>
      <c r="E44" s="1192" t="s">
        <v>36</v>
      </c>
      <c r="F44" s="1192"/>
      <c r="G44" s="1192"/>
      <c r="H44" s="1193"/>
      <c r="I44" s="358">
        <v>38</v>
      </c>
      <c r="J44" s="359">
        <v>33</v>
      </c>
      <c r="K44" s="359">
        <v>33</v>
      </c>
      <c r="L44" s="359">
        <v>35</v>
      </c>
      <c r="M44" s="360">
        <v>38</v>
      </c>
    </row>
    <row r="45" spans="2:13" ht="27.75" customHeight="1" x14ac:dyDescent="0.15">
      <c r="B45" s="1186"/>
      <c r="C45" s="1187"/>
      <c r="D45" s="106"/>
      <c r="E45" s="1192" t="s">
        <v>37</v>
      </c>
      <c r="F45" s="1192"/>
      <c r="G45" s="1192"/>
      <c r="H45" s="1193"/>
      <c r="I45" s="358">
        <v>957</v>
      </c>
      <c r="J45" s="359">
        <v>983</v>
      </c>
      <c r="K45" s="359">
        <v>888</v>
      </c>
      <c r="L45" s="359">
        <v>760</v>
      </c>
      <c r="M45" s="360">
        <v>694</v>
      </c>
    </row>
    <row r="46" spans="2:13" ht="27.75" customHeight="1" x14ac:dyDescent="0.15">
      <c r="B46" s="1186"/>
      <c r="C46" s="1187"/>
      <c r="D46" s="107"/>
      <c r="E46" s="1192" t="s">
        <v>38</v>
      </c>
      <c r="F46" s="1192"/>
      <c r="G46" s="1192"/>
      <c r="H46" s="1193"/>
      <c r="I46" s="358">
        <v>67</v>
      </c>
      <c r="J46" s="359">
        <v>69</v>
      </c>
      <c r="K46" s="359">
        <v>67</v>
      </c>
      <c r="L46" s="359">
        <v>64</v>
      </c>
      <c r="M46" s="360">
        <v>28</v>
      </c>
    </row>
    <row r="47" spans="2:13" ht="27.75" customHeight="1" x14ac:dyDescent="0.15">
      <c r="B47" s="1186"/>
      <c r="C47" s="1187"/>
      <c r="D47" s="108"/>
      <c r="E47" s="1194" t="s">
        <v>39</v>
      </c>
      <c r="F47" s="1195"/>
      <c r="G47" s="1195"/>
      <c r="H47" s="1196"/>
      <c r="I47" s="358" t="s">
        <v>512</v>
      </c>
      <c r="J47" s="359" t="s">
        <v>512</v>
      </c>
      <c r="K47" s="359" t="s">
        <v>512</v>
      </c>
      <c r="L47" s="359" t="s">
        <v>512</v>
      </c>
      <c r="M47" s="360" t="s">
        <v>512</v>
      </c>
    </row>
    <row r="48" spans="2:13" ht="27.75" customHeight="1" x14ac:dyDescent="0.15">
      <c r="B48" s="1186"/>
      <c r="C48" s="1187"/>
      <c r="D48" s="106"/>
      <c r="E48" s="1192" t="s">
        <v>40</v>
      </c>
      <c r="F48" s="1192"/>
      <c r="G48" s="1192"/>
      <c r="H48" s="1193"/>
      <c r="I48" s="358" t="s">
        <v>512</v>
      </c>
      <c r="J48" s="359" t="s">
        <v>512</v>
      </c>
      <c r="K48" s="359" t="s">
        <v>512</v>
      </c>
      <c r="L48" s="359" t="s">
        <v>512</v>
      </c>
      <c r="M48" s="360" t="s">
        <v>512</v>
      </c>
    </row>
    <row r="49" spans="2:13" ht="27.75" customHeight="1" x14ac:dyDescent="0.15">
      <c r="B49" s="1188"/>
      <c r="C49" s="1189"/>
      <c r="D49" s="106"/>
      <c r="E49" s="1192" t="s">
        <v>41</v>
      </c>
      <c r="F49" s="1192"/>
      <c r="G49" s="1192"/>
      <c r="H49" s="1193"/>
      <c r="I49" s="358" t="s">
        <v>512</v>
      </c>
      <c r="J49" s="359" t="s">
        <v>512</v>
      </c>
      <c r="K49" s="359" t="s">
        <v>512</v>
      </c>
      <c r="L49" s="359" t="s">
        <v>512</v>
      </c>
      <c r="M49" s="360" t="s">
        <v>512</v>
      </c>
    </row>
    <row r="50" spans="2:13" ht="27.75" customHeight="1" x14ac:dyDescent="0.15">
      <c r="B50" s="1197" t="s">
        <v>42</v>
      </c>
      <c r="C50" s="1198"/>
      <c r="D50" s="109"/>
      <c r="E50" s="1192" t="s">
        <v>43</v>
      </c>
      <c r="F50" s="1192"/>
      <c r="G50" s="1192"/>
      <c r="H50" s="1193"/>
      <c r="I50" s="358">
        <v>1765</v>
      </c>
      <c r="J50" s="359">
        <v>1813</v>
      </c>
      <c r="K50" s="359">
        <v>1839</v>
      </c>
      <c r="L50" s="359">
        <v>1941</v>
      </c>
      <c r="M50" s="360">
        <v>1534</v>
      </c>
    </row>
    <row r="51" spans="2:13" ht="27.75" customHeight="1" x14ac:dyDescent="0.15">
      <c r="B51" s="1186"/>
      <c r="C51" s="1187"/>
      <c r="D51" s="106"/>
      <c r="E51" s="1192" t="s">
        <v>44</v>
      </c>
      <c r="F51" s="1192"/>
      <c r="G51" s="1192"/>
      <c r="H51" s="1193"/>
      <c r="I51" s="358">
        <v>82</v>
      </c>
      <c r="J51" s="359">
        <v>57</v>
      </c>
      <c r="K51" s="359">
        <v>82</v>
      </c>
      <c r="L51" s="359">
        <v>82</v>
      </c>
      <c r="M51" s="360">
        <v>57</v>
      </c>
    </row>
    <row r="52" spans="2:13" ht="27.75" customHeight="1" x14ac:dyDescent="0.15">
      <c r="B52" s="1188"/>
      <c r="C52" s="1189"/>
      <c r="D52" s="106"/>
      <c r="E52" s="1192" t="s">
        <v>45</v>
      </c>
      <c r="F52" s="1192"/>
      <c r="G52" s="1192"/>
      <c r="H52" s="1193"/>
      <c r="I52" s="358">
        <v>3281</v>
      </c>
      <c r="J52" s="359">
        <v>3061</v>
      </c>
      <c r="K52" s="359">
        <v>3051</v>
      </c>
      <c r="L52" s="359">
        <v>3367</v>
      </c>
      <c r="M52" s="360">
        <v>3699</v>
      </c>
    </row>
    <row r="53" spans="2:13" ht="27.75" customHeight="1" thickBot="1" x14ac:dyDescent="0.2">
      <c r="B53" s="1199" t="s">
        <v>46</v>
      </c>
      <c r="C53" s="1200"/>
      <c r="D53" s="110"/>
      <c r="E53" s="1201" t="s">
        <v>47</v>
      </c>
      <c r="F53" s="1201"/>
      <c r="G53" s="1201"/>
      <c r="H53" s="1202"/>
      <c r="I53" s="361">
        <v>709</v>
      </c>
      <c r="J53" s="362">
        <v>505</v>
      </c>
      <c r="K53" s="362">
        <v>374</v>
      </c>
      <c r="L53" s="362">
        <v>284</v>
      </c>
      <c r="M53" s="363">
        <v>977</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LMb02b9mrYUSmIm+gdN8TPaUprs9acpCuPpac/llo4XyL3ETtOV4qiTht4yKh63zE6HnfXJDggOcvtaTxigUTA==" saltValue="17fFSMVOEO0ZNQ+O5DFG4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556</v>
      </c>
      <c r="G54" s="119" t="s">
        <v>557</v>
      </c>
      <c r="H54" s="120" t="s">
        <v>558</v>
      </c>
    </row>
    <row r="55" spans="2:8" ht="52.5" customHeight="1" x14ac:dyDescent="0.15">
      <c r="B55" s="121"/>
      <c r="C55" s="1211" t="s">
        <v>50</v>
      </c>
      <c r="D55" s="1211"/>
      <c r="E55" s="1212"/>
      <c r="F55" s="122">
        <v>653</v>
      </c>
      <c r="G55" s="122">
        <v>703</v>
      </c>
      <c r="H55" s="123">
        <v>723</v>
      </c>
    </row>
    <row r="56" spans="2:8" ht="52.5" customHeight="1" x14ac:dyDescent="0.15">
      <c r="B56" s="124"/>
      <c r="C56" s="1213" t="s">
        <v>51</v>
      </c>
      <c r="D56" s="1213"/>
      <c r="E56" s="1214"/>
      <c r="F56" s="125">
        <v>165</v>
      </c>
      <c r="G56" s="125">
        <v>215</v>
      </c>
      <c r="H56" s="126">
        <v>315</v>
      </c>
    </row>
    <row r="57" spans="2:8" ht="53.25" customHeight="1" x14ac:dyDescent="0.15">
      <c r="B57" s="124"/>
      <c r="C57" s="1215" t="s">
        <v>52</v>
      </c>
      <c r="D57" s="1215"/>
      <c r="E57" s="1216"/>
      <c r="F57" s="127">
        <v>4298</v>
      </c>
      <c r="G57" s="127">
        <v>4291</v>
      </c>
      <c r="H57" s="128">
        <v>3842</v>
      </c>
    </row>
    <row r="58" spans="2:8" ht="45.75" customHeight="1" x14ac:dyDescent="0.15">
      <c r="B58" s="129"/>
      <c r="C58" s="1203" t="s">
        <v>587</v>
      </c>
      <c r="D58" s="1204"/>
      <c r="E58" s="1205"/>
      <c r="F58" s="130">
        <v>3208</v>
      </c>
      <c r="G58" s="130">
        <v>3208</v>
      </c>
      <c r="H58" s="131">
        <v>3209</v>
      </c>
    </row>
    <row r="59" spans="2:8" ht="45.75" customHeight="1" x14ac:dyDescent="0.15">
      <c r="B59" s="129"/>
      <c r="C59" s="1203" t="s">
        <v>588</v>
      </c>
      <c r="D59" s="1204"/>
      <c r="E59" s="1205"/>
      <c r="F59" s="130">
        <v>150</v>
      </c>
      <c r="G59" s="130">
        <v>150</v>
      </c>
      <c r="H59" s="131">
        <v>150</v>
      </c>
    </row>
    <row r="60" spans="2:8" ht="45.75" customHeight="1" x14ac:dyDescent="0.15">
      <c r="B60" s="129"/>
      <c r="C60" s="1203" t="s">
        <v>589</v>
      </c>
      <c r="D60" s="1204"/>
      <c r="E60" s="1205"/>
      <c r="F60" s="130">
        <v>100</v>
      </c>
      <c r="G60" s="130">
        <v>100</v>
      </c>
      <c r="H60" s="131">
        <v>100</v>
      </c>
    </row>
    <row r="61" spans="2:8" ht="45.75" customHeight="1" x14ac:dyDescent="0.15">
      <c r="B61" s="129"/>
      <c r="C61" s="1203" t="s">
        <v>590</v>
      </c>
      <c r="D61" s="1204"/>
      <c r="E61" s="1205"/>
      <c r="F61" s="130">
        <v>47</v>
      </c>
      <c r="G61" s="130">
        <v>47</v>
      </c>
      <c r="H61" s="131">
        <v>97</v>
      </c>
    </row>
    <row r="62" spans="2:8" ht="45.75" customHeight="1" thickBot="1" x14ac:dyDescent="0.2">
      <c r="B62" s="132"/>
      <c r="C62" s="1206" t="s">
        <v>591</v>
      </c>
      <c r="D62" s="1207"/>
      <c r="E62" s="1208"/>
      <c r="F62" s="133">
        <v>86</v>
      </c>
      <c r="G62" s="133">
        <v>86</v>
      </c>
      <c r="H62" s="134">
        <v>89</v>
      </c>
    </row>
    <row r="63" spans="2:8" ht="52.5" customHeight="1" thickBot="1" x14ac:dyDescent="0.2">
      <c r="B63" s="135"/>
      <c r="C63" s="1209" t="s">
        <v>53</v>
      </c>
      <c r="D63" s="1209"/>
      <c r="E63" s="1210"/>
      <c r="F63" s="136">
        <v>5117</v>
      </c>
      <c r="G63" s="136">
        <v>5210</v>
      </c>
      <c r="H63" s="137">
        <v>4880</v>
      </c>
    </row>
    <row r="64" spans="2:8" x14ac:dyDescent="0.15"/>
  </sheetData>
  <sheetProtection algorithmName="SHA-512" hashValue="Bq99PFVtmbPm/x4GKu3AQRxzEod8r2HNG6oYt+hs3v+QewT09+T0C6HCJnYosA+5psO9mTghkNYRfmhSoCXCNQ==" saltValue="FMZkBnwrAyRmlGwUktpWg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551</v>
      </c>
      <c r="G2" s="151"/>
      <c r="H2" s="152"/>
    </row>
    <row r="3" spans="1:8" x14ac:dyDescent="0.15">
      <c r="A3" s="148" t="s">
        <v>544</v>
      </c>
      <c r="B3" s="153"/>
      <c r="C3" s="154"/>
      <c r="D3" s="155">
        <v>116002</v>
      </c>
      <c r="E3" s="156"/>
      <c r="F3" s="157">
        <v>121449</v>
      </c>
      <c r="G3" s="158"/>
      <c r="H3" s="159"/>
    </row>
    <row r="4" spans="1:8" x14ac:dyDescent="0.15">
      <c r="A4" s="160"/>
      <c r="B4" s="161"/>
      <c r="C4" s="162"/>
      <c r="D4" s="163">
        <v>38852</v>
      </c>
      <c r="E4" s="164"/>
      <c r="F4" s="165">
        <v>62922</v>
      </c>
      <c r="G4" s="166"/>
      <c r="H4" s="167"/>
    </row>
    <row r="5" spans="1:8" x14ac:dyDescent="0.15">
      <c r="A5" s="148" t="s">
        <v>546</v>
      </c>
      <c r="B5" s="153"/>
      <c r="C5" s="154"/>
      <c r="D5" s="155">
        <v>97748</v>
      </c>
      <c r="E5" s="156"/>
      <c r="F5" s="157">
        <v>145139</v>
      </c>
      <c r="G5" s="158"/>
      <c r="H5" s="159"/>
    </row>
    <row r="6" spans="1:8" x14ac:dyDescent="0.15">
      <c r="A6" s="160"/>
      <c r="B6" s="161"/>
      <c r="C6" s="162"/>
      <c r="D6" s="163">
        <v>16275</v>
      </c>
      <c r="E6" s="164"/>
      <c r="F6" s="165">
        <v>83762</v>
      </c>
      <c r="G6" s="166"/>
      <c r="H6" s="167"/>
    </row>
    <row r="7" spans="1:8" x14ac:dyDescent="0.15">
      <c r="A7" s="148" t="s">
        <v>547</v>
      </c>
      <c r="B7" s="153"/>
      <c r="C7" s="154"/>
      <c r="D7" s="155">
        <v>172705</v>
      </c>
      <c r="E7" s="156"/>
      <c r="F7" s="157">
        <v>125391</v>
      </c>
      <c r="G7" s="158"/>
      <c r="H7" s="159"/>
    </row>
    <row r="8" spans="1:8" x14ac:dyDescent="0.15">
      <c r="A8" s="160"/>
      <c r="B8" s="161"/>
      <c r="C8" s="162"/>
      <c r="D8" s="163">
        <v>107235</v>
      </c>
      <c r="E8" s="164"/>
      <c r="F8" s="165">
        <v>68516</v>
      </c>
      <c r="G8" s="166"/>
      <c r="H8" s="167"/>
    </row>
    <row r="9" spans="1:8" x14ac:dyDescent="0.15">
      <c r="A9" s="148" t="s">
        <v>548</v>
      </c>
      <c r="B9" s="153"/>
      <c r="C9" s="154"/>
      <c r="D9" s="155">
        <v>219608</v>
      </c>
      <c r="E9" s="156"/>
      <c r="F9" s="157">
        <v>138402</v>
      </c>
      <c r="G9" s="158"/>
      <c r="H9" s="159"/>
    </row>
    <row r="10" spans="1:8" x14ac:dyDescent="0.15">
      <c r="A10" s="160"/>
      <c r="B10" s="161"/>
      <c r="C10" s="162"/>
      <c r="D10" s="163">
        <v>164479</v>
      </c>
      <c r="E10" s="164"/>
      <c r="F10" s="165">
        <v>70652</v>
      </c>
      <c r="G10" s="166"/>
      <c r="H10" s="167"/>
    </row>
    <row r="11" spans="1:8" x14ac:dyDescent="0.15">
      <c r="A11" s="148" t="s">
        <v>549</v>
      </c>
      <c r="B11" s="153"/>
      <c r="C11" s="154"/>
      <c r="D11" s="155">
        <v>324558</v>
      </c>
      <c r="E11" s="156"/>
      <c r="F11" s="157">
        <v>146367</v>
      </c>
      <c r="G11" s="158"/>
      <c r="H11" s="159"/>
    </row>
    <row r="12" spans="1:8" x14ac:dyDescent="0.15">
      <c r="A12" s="160"/>
      <c r="B12" s="161"/>
      <c r="C12" s="168"/>
      <c r="D12" s="163">
        <v>286492</v>
      </c>
      <c r="E12" s="164"/>
      <c r="F12" s="165">
        <v>79441</v>
      </c>
      <c r="G12" s="166"/>
      <c r="H12" s="167"/>
    </row>
    <row r="13" spans="1:8" x14ac:dyDescent="0.15">
      <c r="A13" s="148"/>
      <c r="B13" s="153"/>
      <c r="C13" s="169"/>
      <c r="D13" s="170">
        <v>186124</v>
      </c>
      <c r="E13" s="171"/>
      <c r="F13" s="172">
        <v>135350</v>
      </c>
      <c r="G13" s="173"/>
      <c r="H13" s="159"/>
    </row>
    <row r="14" spans="1:8" x14ac:dyDescent="0.15">
      <c r="A14" s="160"/>
      <c r="B14" s="161"/>
      <c r="C14" s="162"/>
      <c r="D14" s="163">
        <v>122667</v>
      </c>
      <c r="E14" s="164"/>
      <c r="F14" s="165">
        <v>73059</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16.760000000000002</v>
      </c>
      <c r="C19" s="174">
        <f>ROUND(VALUE(SUBSTITUTE(実質収支比率等に係る経年分析!G$48,"▲","-")),2)</f>
        <v>17.48</v>
      </c>
      <c r="D19" s="174">
        <f>ROUND(VALUE(SUBSTITUTE(実質収支比率等に係る経年分析!H$48,"▲","-")),2)</f>
        <v>13.08</v>
      </c>
      <c r="E19" s="174">
        <f>ROUND(VALUE(SUBSTITUTE(実質収支比率等に係る経年分析!I$48,"▲","-")),2)</f>
        <v>17</v>
      </c>
      <c r="F19" s="174">
        <f>ROUND(VALUE(SUBSTITUTE(実質収支比率等に係る経年分析!J$48,"▲","-")),2)</f>
        <v>16.04</v>
      </c>
    </row>
    <row r="20" spans="1:11" x14ac:dyDescent="0.15">
      <c r="A20" s="174" t="s">
        <v>57</v>
      </c>
      <c r="B20" s="174">
        <f>ROUND(VALUE(SUBSTITUTE(実質収支比率等に係る経年分析!F$47,"▲","-")),2)</f>
        <v>18.899999999999999</v>
      </c>
      <c r="C20" s="174">
        <f>ROUND(VALUE(SUBSTITUTE(実質収支比率等に係る経年分析!G$47,"▲","-")),2)</f>
        <v>19.97</v>
      </c>
      <c r="D20" s="174">
        <f>ROUND(VALUE(SUBSTITUTE(実質収支比率等に係る経年分析!H$47,"▲","-")),2)</f>
        <v>30.44</v>
      </c>
      <c r="E20" s="174">
        <f>ROUND(VALUE(SUBSTITUTE(実質収支比率等に係る経年分析!I$47,"▲","-")),2)</f>
        <v>30.04</v>
      </c>
      <c r="F20" s="174">
        <f>ROUND(VALUE(SUBSTITUTE(実質収支比率等に係る経年分析!J$47,"▲","-")),2)</f>
        <v>31.42</v>
      </c>
    </row>
    <row r="21" spans="1:11" x14ac:dyDescent="0.15">
      <c r="A21" s="174" t="s">
        <v>58</v>
      </c>
      <c r="B21" s="174">
        <f>IF(ISNUMBER(VALUE(SUBSTITUTE(実質収支比率等に係る経年分析!F$49,"▲","-"))),ROUND(VALUE(SUBSTITUTE(実質収支比率等に係る経年分析!F$49,"▲","-")),2),NA())</f>
        <v>-7.43</v>
      </c>
      <c r="C21" s="174">
        <f>IF(ISNUMBER(VALUE(SUBSTITUTE(実質収支比率等に係る経年分析!G$49,"▲","-"))),ROUND(VALUE(SUBSTITUTE(実質収支比率等に係る経年分析!G$49,"▲","-")),2),NA())</f>
        <v>1.34</v>
      </c>
      <c r="D21" s="174">
        <f>IF(ISNUMBER(VALUE(SUBSTITUTE(実質収支比率等に係る経年分析!H$49,"▲","-"))),ROUND(VALUE(SUBSTITUTE(実質収支比率等に係る経年分析!H$49,"▲","-")),2),NA())</f>
        <v>8.32</v>
      </c>
      <c r="E21" s="174">
        <f>IF(ISNUMBER(VALUE(SUBSTITUTE(実質収支比率等に係る経年分析!I$49,"▲","-"))),ROUND(VALUE(SUBSTITUTE(実質収支比率等に係る経年分析!I$49,"▲","-")),2),NA())</f>
        <v>7.15</v>
      </c>
      <c r="F21" s="174">
        <f>IF(ISNUMBER(VALUE(SUBSTITUTE(実質収支比率等に係る経年分析!J$49,"▲","-"))),ROUND(VALUE(SUBSTITUTE(実質収支比率等に係る経年分析!J$49,"▲","-")),2),NA())</f>
        <v>-0.37</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1.4</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高松塚壁画館受託事業特別会計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後期高齢者医療事業会計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x14ac:dyDescent="0.15">
      <c r="A31" s="175" t="str">
        <f>IF(連結実質赤字比率に係る赤字・黒字の構成分析!C$39="",NA(),連結実質赤字比率に係る赤字・黒字の構成分析!C$39)</f>
        <v>整備基金特別会計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0.19</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0.08</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0.14000000000000001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0.13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0.15</v>
      </c>
    </row>
    <row r="32" spans="1:11" x14ac:dyDescent="0.15">
      <c r="A32" s="175" t="str">
        <f>IF(連結実質赤字比率に係る赤字・黒字の構成分析!C$38="",NA(),連結実質赤字比率に係る赤字・黒字の構成分析!C$38)</f>
        <v>介護保険事業会計（保険事業勘定）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0.84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1.01</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0.16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0.48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0.53</v>
      </c>
    </row>
    <row r="33" spans="1:16" x14ac:dyDescent="0.15">
      <c r="A33" s="175" t="str">
        <f>IF(連結実質赤字比率に係る赤字・黒字の構成分析!C$37="",NA(),連結実質赤字比率に係る赤字・黒字の構成分析!C$37)</f>
        <v>国民健康保険事業会計（事業勘定）</v>
      </c>
      <c r="B33" s="175">
        <f>IF(ROUND(VALUE(SUBSTITUTE(連結実質赤字比率に係る赤字・黒字の構成分析!F$37,"▲", "-")), 2) &lt; 0, ABS(ROUND(VALUE(SUBSTITUTE(連結実質赤字比率に係る赤字・黒字の構成分析!F$37,"▲", "-")), 2)), NA())</f>
        <v>1.57</v>
      </c>
      <c r="C33" s="175" t="e">
        <f>IF(ROUND(VALUE(SUBSTITUTE(連結実質赤字比率に係る赤字・黒字の構成分析!F$37,"▲", "-")), 2) &gt;= 0, ABS(ROUND(VALUE(SUBSTITUTE(連結実質赤字比率に係る赤字・黒字の構成分析!F$37,"▲", "-")), 2)), NA())</f>
        <v>#N/A</v>
      </c>
      <c r="D33" s="175">
        <f>IF(ROUND(VALUE(SUBSTITUTE(連結実質赤字比率に係る赤字・黒字の構成分析!G$37,"▲", "-")), 2) &lt; 0, ABS(ROUND(VALUE(SUBSTITUTE(連結実質赤字比率に係る赤字・黒字の構成分析!G$37,"▲", "-")), 2)), NA())</f>
        <v>1.02</v>
      </c>
      <c r="E33" s="175" t="e">
        <f>IF(ROUND(VALUE(SUBSTITUTE(連結実質赤字比率に係る赤字・黒字の構成分析!G$37,"▲", "-")), 2) &gt;= 0, ABS(ROUND(VALUE(SUBSTITUTE(連結実質赤字比率に係る赤字・黒字の構成分析!G$37,"▲", "-")), 2)), NA())</f>
        <v>#N/A</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1.17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0.94</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0.01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0.41</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0.93</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1.32</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23.03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20.58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16.600000000000001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12.22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11.94</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16.559999999999999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17.39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12.93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16.86</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15.89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319</v>
      </c>
      <c r="E42" s="176"/>
      <c r="F42" s="176"/>
      <c r="G42" s="176">
        <f>'実質公債費比率（分子）の構造'!L$52</f>
        <v>310</v>
      </c>
      <c r="H42" s="176"/>
      <c r="I42" s="176"/>
      <c r="J42" s="176">
        <f>'実質公債費比率（分子）の構造'!M$52</f>
        <v>294</v>
      </c>
      <c r="K42" s="176"/>
      <c r="L42" s="176"/>
      <c r="M42" s="176">
        <f>'実質公債費比率（分子）の構造'!N$52</f>
        <v>286</v>
      </c>
      <c r="N42" s="176"/>
      <c r="O42" s="176"/>
      <c r="P42" s="176">
        <f>'実質公債費比率（分子）の構造'!O$52</f>
        <v>290</v>
      </c>
    </row>
    <row r="43" spans="1:16" x14ac:dyDescent="0.15">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8</v>
      </c>
      <c r="C45" s="176"/>
      <c r="D45" s="176"/>
      <c r="E45" s="176">
        <f>'実質公債費比率（分子）の構造'!L$49</f>
        <v>8</v>
      </c>
      <c r="F45" s="176"/>
      <c r="G45" s="176"/>
      <c r="H45" s="176">
        <f>'実質公債費比率（分子）の構造'!M$49</f>
        <v>8</v>
      </c>
      <c r="I45" s="176"/>
      <c r="J45" s="176"/>
      <c r="K45" s="176">
        <f>'実質公債費比率（分子）の構造'!N$49</f>
        <v>8</v>
      </c>
      <c r="L45" s="176"/>
      <c r="M45" s="176"/>
      <c r="N45" s="176">
        <f>'実質公債費比率（分子）の構造'!O$49</f>
        <v>9</v>
      </c>
      <c r="O45" s="176"/>
      <c r="P45" s="176"/>
    </row>
    <row r="46" spans="1:16" x14ac:dyDescent="0.15">
      <c r="A46" s="176" t="s">
        <v>69</v>
      </c>
      <c r="B46" s="176">
        <f>'実質公債費比率（分子）の構造'!K$48</f>
        <v>156</v>
      </c>
      <c r="C46" s="176"/>
      <c r="D46" s="176"/>
      <c r="E46" s="176">
        <f>'実質公債費比率（分子）の構造'!L$48</f>
        <v>132</v>
      </c>
      <c r="F46" s="176"/>
      <c r="G46" s="176"/>
      <c r="H46" s="176">
        <f>'実質公債費比率（分子）の構造'!M$48</f>
        <v>107</v>
      </c>
      <c r="I46" s="176"/>
      <c r="J46" s="176"/>
      <c r="K46" s="176">
        <f>'実質公債費比率（分子）の構造'!N$48</f>
        <v>108</v>
      </c>
      <c r="L46" s="176"/>
      <c r="M46" s="176"/>
      <c r="N46" s="176">
        <f>'実質公債費比率（分子）の構造'!O$48</f>
        <v>98</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251</v>
      </c>
      <c r="C49" s="176"/>
      <c r="D49" s="176"/>
      <c r="E49" s="176">
        <f>'実質公債費比率（分子）の構造'!L$45</f>
        <v>251</v>
      </c>
      <c r="F49" s="176"/>
      <c r="G49" s="176"/>
      <c r="H49" s="176">
        <f>'実質公債費比率（分子）の構造'!M$45</f>
        <v>242</v>
      </c>
      <c r="I49" s="176"/>
      <c r="J49" s="176"/>
      <c r="K49" s="176">
        <f>'実質公債費比率（分子）の構造'!N$45</f>
        <v>256</v>
      </c>
      <c r="L49" s="176"/>
      <c r="M49" s="176"/>
      <c r="N49" s="176">
        <f>'実質公債費比率（分子）の構造'!O$45</f>
        <v>289</v>
      </c>
      <c r="O49" s="176"/>
      <c r="P49" s="176"/>
    </row>
    <row r="50" spans="1:16" x14ac:dyDescent="0.15">
      <c r="A50" s="176" t="s">
        <v>73</v>
      </c>
      <c r="B50" s="176" t="e">
        <f>NA()</f>
        <v>#N/A</v>
      </c>
      <c r="C50" s="176">
        <f>IF(ISNUMBER('実質公債費比率（分子）の構造'!K$53),'実質公債費比率（分子）の構造'!K$53,NA())</f>
        <v>96</v>
      </c>
      <c r="D50" s="176" t="e">
        <f>NA()</f>
        <v>#N/A</v>
      </c>
      <c r="E50" s="176" t="e">
        <f>NA()</f>
        <v>#N/A</v>
      </c>
      <c r="F50" s="176">
        <f>IF(ISNUMBER('実質公債費比率（分子）の構造'!L$53),'実質公債費比率（分子）の構造'!L$53,NA())</f>
        <v>81</v>
      </c>
      <c r="G50" s="176" t="e">
        <f>NA()</f>
        <v>#N/A</v>
      </c>
      <c r="H50" s="176" t="e">
        <f>NA()</f>
        <v>#N/A</v>
      </c>
      <c r="I50" s="176">
        <f>IF(ISNUMBER('実質公債費比率（分子）の構造'!M$53),'実質公債費比率（分子）の構造'!M$53,NA())</f>
        <v>63</v>
      </c>
      <c r="J50" s="176" t="e">
        <f>NA()</f>
        <v>#N/A</v>
      </c>
      <c r="K50" s="176" t="e">
        <f>NA()</f>
        <v>#N/A</v>
      </c>
      <c r="L50" s="176">
        <f>IF(ISNUMBER('実質公債費比率（分子）の構造'!N$53),'実質公債費比率（分子）の構造'!N$53,NA())</f>
        <v>86</v>
      </c>
      <c r="M50" s="176" t="e">
        <f>NA()</f>
        <v>#N/A</v>
      </c>
      <c r="N50" s="176" t="e">
        <f>NA()</f>
        <v>#N/A</v>
      </c>
      <c r="O50" s="176">
        <f>IF(ISNUMBER('実質公債費比率（分子）の構造'!O$53),'実質公債費比率（分子）の構造'!O$53,NA())</f>
        <v>106</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3281</v>
      </c>
      <c r="E56" s="175"/>
      <c r="F56" s="175"/>
      <c r="G56" s="175">
        <f>'将来負担比率（分子）の構造'!J$52</f>
        <v>3061</v>
      </c>
      <c r="H56" s="175"/>
      <c r="I56" s="175"/>
      <c r="J56" s="175">
        <f>'将来負担比率（分子）の構造'!K$52</f>
        <v>3051</v>
      </c>
      <c r="K56" s="175"/>
      <c r="L56" s="175"/>
      <c r="M56" s="175">
        <f>'将来負担比率（分子）の構造'!L$52</f>
        <v>3367</v>
      </c>
      <c r="N56" s="175"/>
      <c r="O56" s="175"/>
      <c r="P56" s="175">
        <f>'将来負担比率（分子）の構造'!M$52</f>
        <v>3699</v>
      </c>
    </row>
    <row r="57" spans="1:16" x14ac:dyDescent="0.15">
      <c r="A57" s="175" t="s">
        <v>44</v>
      </c>
      <c r="B57" s="175"/>
      <c r="C57" s="175"/>
      <c r="D57" s="175">
        <f>'将来負担比率（分子）の構造'!I$51</f>
        <v>82</v>
      </c>
      <c r="E57" s="175"/>
      <c r="F57" s="175"/>
      <c r="G57" s="175">
        <f>'将来負担比率（分子）の構造'!J$51</f>
        <v>57</v>
      </c>
      <c r="H57" s="175"/>
      <c r="I57" s="175"/>
      <c r="J57" s="175">
        <f>'将来負担比率（分子）の構造'!K$51</f>
        <v>82</v>
      </c>
      <c r="K57" s="175"/>
      <c r="L57" s="175"/>
      <c r="M57" s="175">
        <f>'将来負担比率（分子）の構造'!L$51</f>
        <v>82</v>
      </c>
      <c r="N57" s="175"/>
      <c r="O57" s="175"/>
      <c r="P57" s="175">
        <f>'将来負担比率（分子）の構造'!M$51</f>
        <v>57</v>
      </c>
    </row>
    <row r="58" spans="1:16" x14ac:dyDescent="0.15">
      <c r="A58" s="175" t="s">
        <v>43</v>
      </c>
      <c r="B58" s="175"/>
      <c r="C58" s="175"/>
      <c r="D58" s="175">
        <f>'将来負担比率（分子）の構造'!I$50</f>
        <v>1765</v>
      </c>
      <c r="E58" s="175"/>
      <c r="F58" s="175"/>
      <c r="G58" s="175">
        <f>'将来負担比率（分子）の構造'!J$50</f>
        <v>1813</v>
      </c>
      <c r="H58" s="175"/>
      <c r="I58" s="175"/>
      <c r="J58" s="175">
        <f>'将来負担比率（分子）の構造'!K$50</f>
        <v>1839</v>
      </c>
      <c r="K58" s="175"/>
      <c r="L58" s="175"/>
      <c r="M58" s="175">
        <f>'将来負担比率（分子）の構造'!L$50</f>
        <v>1941</v>
      </c>
      <c r="N58" s="175"/>
      <c r="O58" s="175"/>
      <c r="P58" s="175">
        <f>'将来負担比率（分子）の構造'!M$50</f>
        <v>1534</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67</v>
      </c>
      <c r="C61" s="175"/>
      <c r="D61" s="175"/>
      <c r="E61" s="175">
        <f>'将来負担比率（分子）の構造'!J$46</f>
        <v>69</v>
      </c>
      <c r="F61" s="175"/>
      <c r="G61" s="175"/>
      <c r="H61" s="175">
        <f>'将来負担比率（分子）の構造'!K$46</f>
        <v>67</v>
      </c>
      <c r="I61" s="175"/>
      <c r="J61" s="175"/>
      <c r="K61" s="175">
        <f>'将来負担比率（分子）の構造'!L$46</f>
        <v>64</v>
      </c>
      <c r="L61" s="175"/>
      <c r="M61" s="175"/>
      <c r="N61" s="175">
        <f>'将来負担比率（分子）の構造'!M$46</f>
        <v>28</v>
      </c>
      <c r="O61" s="175"/>
      <c r="P61" s="175"/>
    </row>
    <row r="62" spans="1:16" x14ac:dyDescent="0.15">
      <c r="A62" s="175" t="s">
        <v>37</v>
      </c>
      <c r="B62" s="175">
        <f>'将来負担比率（分子）の構造'!I$45</f>
        <v>957</v>
      </c>
      <c r="C62" s="175"/>
      <c r="D62" s="175"/>
      <c r="E62" s="175">
        <f>'将来負担比率（分子）の構造'!J$45</f>
        <v>983</v>
      </c>
      <c r="F62" s="175"/>
      <c r="G62" s="175"/>
      <c r="H62" s="175">
        <f>'将来負担比率（分子）の構造'!K$45</f>
        <v>888</v>
      </c>
      <c r="I62" s="175"/>
      <c r="J62" s="175"/>
      <c r="K62" s="175">
        <f>'将来負担比率（分子）の構造'!L$45</f>
        <v>760</v>
      </c>
      <c r="L62" s="175"/>
      <c r="M62" s="175"/>
      <c r="N62" s="175">
        <f>'将来負担比率（分子）の構造'!M$45</f>
        <v>694</v>
      </c>
      <c r="O62" s="175"/>
      <c r="P62" s="175"/>
    </row>
    <row r="63" spans="1:16" x14ac:dyDescent="0.15">
      <c r="A63" s="175" t="s">
        <v>36</v>
      </c>
      <c r="B63" s="175">
        <f>'将来負担比率（分子）の構造'!I$44</f>
        <v>38</v>
      </c>
      <c r="C63" s="175"/>
      <c r="D63" s="175"/>
      <c r="E63" s="175">
        <f>'将来負担比率（分子）の構造'!J$44</f>
        <v>33</v>
      </c>
      <c r="F63" s="175"/>
      <c r="G63" s="175"/>
      <c r="H63" s="175">
        <f>'将来負担比率（分子）の構造'!K$44</f>
        <v>33</v>
      </c>
      <c r="I63" s="175"/>
      <c r="J63" s="175"/>
      <c r="K63" s="175">
        <f>'将来負担比率（分子）の構造'!L$44</f>
        <v>35</v>
      </c>
      <c r="L63" s="175"/>
      <c r="M63" s="175"/>
      <c r="N63" s="175">
        <f>'将来負担比率（分子）の構造'!M$44</f>
        <v>38</v>
      </c>
      <c r="O63" s="175"/>
      <c r="P63" s="175"/>
    </row>
    <row r="64" spans="1:16" x14ac:dyDescent="0.15">
      <c r="A64" s="175" t="s">
        <v>35</v>
      </c>
      <c r="B64" s="175">
        <f>'将来負担比率（分子）の構造'!I$43</f>
        <v>1803</v>
      </c>
      <c r="C64" s="175"/>
      <c r="D64" s="175"/>
      <c r="E64" s="175">
        <f>'将来負担比率（分子）の構造'!J$43</f>
        <v>1310</v>
      </c>
      <c r="F64" s="175"/>
      <c r="G64" s="175"/>
      <c r="H64" s="175">
        <f>'将来負担比率（分子）の構造'!K$43</f>
        <v>1022</v>
      </c>
      <c r="I64" s="175"/>
      <c r="J64" s="175"/>
      <c r="K64" s="175">
        <f>'将来負担比率（分子）の構造'!L$43</f>
        <v>822</v>
      </c>
      <c r="L64" s="175"/>
      <c r="M64" s="175"/>
      <c r="N64" s="175">
        <f>'将来負担比率（分子）の構造'!M$43</f>
        <v>671</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2972</v>
      </c>
      <c r="C66" s="175"/>
      <c r="D66" s="175"/>
      <c r="E66" s="175">
        <f>'将来負担比率（分子）の構造'!J$41</f>
        <v>3041</v>
      </c>
      <c r="F66" s="175"/>
      <c r="G66" s="175"/>
      <c r="H66" s="175">
        <f>'将来負担比率（分子）の構造'!K$41</f>
        <v>3335</v>
      </c>
      <c r="I66" s="175"/>
      <c r="J66" s="175"/>
      <c r="K66" s="175">
        <f>'将来負担比率（分子）の構造'!L$41</f>
        <v>3993</v>
      </c>
      <c r="L66" s="175"/>
      <c r="M66" s="175"/>
      <c r="N66" s="175">
        <f>'将来負担比率（分子）の構造'!M$41</f>
        <v>4836</v>
      </c>
      <c r="O66" s="175"/>
      <c r="P66" s="175"/>
    </row>
    <row r="67" spans="1:16" x14ac:dyDescent="0.15">
      <c r="A67" s="175" t="s">
        <v>77</v>
      </c>
      <c r="B67" s="175" t="e">
        <f>NA()</f>
        <v>#N/A</v>
      </c>
      <c r="C67" s="175">
        <f>IF(ISNUMBER('将来負担比率（分子）の構造'!I$53), IF('将来負担比率（分子）の構造'!I$53 &lt; 0, 0, '将来負担比率（分子）の構造'!I$53), NA())</f>
        <v>709</v>
      </c>
      <c r="D67" s="175" t="e">
        <f>NA()</f>
        <v>#N/A</v>
      </c>
      <c r="E67" s="175" t="e">
        <f>NA()</f>
        <v>#N/A</v>
      </c>
      <c r="F67" s="175">
        <f>IF(ISNUMBER('将来負担比率（分子）の構造'!J$53), IF('将来負担比率（分子）の構造'!J$53 &lt; 0, 0, '将来負担比率（分子）の構造'!J$53), NA())</f>
        <v>505</v>
      </c>
      <c r="G67" s="175" t="e">
        <f>NA()</f>
        <v>#N/A</v>
      </c>
      <c r="H67" s="175" t="e">
        <f>NA()</f>
        <v>#N/A</v>
      </c>
      <c r="I67" s="175">
        <f>IF(ISNUMBER('将来負担比率（分子）の構造'!K$53), IF('将来負担比率（分子）の構造'!K$53 &lt; 0, 0, '将来負担比率（分子）の構造'!K$53), NA())</f>
        <v>374</v>
      </c>
      <c r="J67" s="175" t="e">
        <f>NA()</f>
        <v>#N/A</v>
      </c>
      <c r="K67" s="175" t="e">
        <f>NA()</f>
        <v>#N/A</v>
      </c>
      <c r="L67" s="175">
        <f>IF(ISNUMBER('将来負担比率（分子）の構造'!L$53), IF('将来負担比率（分子）の構造'!L$53 &lt; 0, 0, '将来負担比率（分子）の構造'!L$53), NA())</f>
        <v>284</v>
      </c>
      <c r="M67" s="175" t="e">
        <f>NA()</f>
        <v>#N/A</v>
      </c>
      <c r="N67" s="175" t="e">
        <f>NA()</f>
        <v>#N/A</v>
      </c>
      <c r="O67" s="175">
        <f>IF(ISNUMBER('将来負担比率（分子）の構造'!M$53), IF('将来負担比率（分子）の構造'!M$53 &lt; 0, 0, '将来負担比率（分子）の構造'!M$53), NA())</f>
        <v>977</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653</v>
      </c>
      <c r="C72" s="179">
        <f>基金残高に係る経年分析!G55</f>
        <v>703</v>
      </c>
      <c r="D72" s="179">
        <f>基金残高に係る経年分析!H55</f>
        <v>723</v>
      </c>
    </row>
    <row r="73" spans="1:16" x14ac:dyDescent="0.15">
      <c r="A73" s="178" t="s">
        <v>80</v>
      </c>
      <c r="B73" s="179">
        <f>基金残高に係る経年分析!F56</f>
        <v>165</v>
      </c>
      <c r="C73" s="179">
        <f>基金残高に係る経年分析!G56</f>
        <v>215</v>
      </c>
      <c r="D73" s="179">
        <f>基金残高に係る経年分析!H56</f>
        <v>315</v>
      </c>
    </row>
    <row r="74" spans="1:16" x14ac:dyDescent="0.15">
      <c r="A74" s="178" t="s">
        <v>81</v>
      </c>
      <c r="B74" s="179">
        <f>基金残高に係る経年分析!F57</f>
        <v>4298</v>
      </c>
      <c r="C74" s="179">
        <f>基金残高に係る経年分析!G57</f>
        <v>4291</v>
      </c>
      <c r="D74" s="179">
        <f>基金残高に係る経年分析!H57</f>
        <v>3842</v>
      </c>
    </row>
  </sheetData>
  <sheetProtection algorithmName="SHA-512" hashValue="UNi7ymSodnsmIbF9n+5EoM5fqE9+XJimMR8LDFH5t/5UizpkeM7U9NpjcBF7BDA2g9y7RQOQOV73O2aZgBgLiw==" saltValue="AvFhghtg0vSDcFTryOCR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212</v>
      </c>
      <c r="DI1" s="603"/>
      <c r="DJ1" s="603"/>
      <c r="DK1" s="603"/>
      <c r="DL1" s="603"/>
      <c r="DM1" s="603"/>
      <c r="DN1" s="604"/>
      <c r="DO1" s="214"/>
      <c r="DP1" s="602" t="s">
        <v>213</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214</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215</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216</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217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218</v>
      </c>
      <c r="S4" s="606"/>
      <c r="T4" s="606"/>
      <c r="U4" s="606"/>
      <c r="V4" s="606"/>
      <c r="W4" s="606"/>
      <c r="X4" s="606"/>
      <c r="Y4" s="607"/>
      <c r="Z4" s="605" t="s">
        <v>219</v>
      </c>
      <c r="AA4" s="606"/>
      <c r="AB4" s="606"/>
      <c r="AC4" s="607"/>
      <c r="AD4" s="605" t="s">
        <v>220</v>
      </c>
      <c r="AE4" s="606"/>
      <c r="AF4" s="606"/>
      <c r="AG4" s="606"/>
      <c r="AH4" s="606"/>
      <c r="AI4" s="606"/>
      <c r="AJ4" s="606"/>
      <c r="AK4" s="607"/>
      <c r="AL4" s="605" t="s">
        <v>219</v>
      </c>
      <c r="AM4" s="606"/>
      <c r="AN4" s="606"/>
      <c r="AO4" s="607"/>
      <c r="AP4" s="608" t="s">
        <v>221</v>
      </c>
      <c r="AQ4" s="608"/>
      <c r="AR4" s="608"/>
      <c r="AS4" s="608"/>
      <c r="AT4" s="608"/>
      <c r="AU4" s="608"/>
      <c r="AV4" s="608"/>
      <c r="AW4" s="608"/>
      <c r="AX4" s="608"/>
      <c r="AY4" s="608"/>
      <c r="AZ4" s="608"/>
      <c r="BA4" s="608"/>
      <c r="BB4" s="608"/>
      <c r="BC4" s="608"/>
      <c r="BD4" s="608"/>
      <c r="BE4" s="608"/>
      <c r="BF4" s="608"/>
      <c r="BG4" s="608" t="s">
        <v>222</v>
      </c>
      <c r="BH4" s="608"/>
      <c r="BI4" s="608"/>
      <c r="BJ4" s="608"/>
      <c r="BK4" s="608"/>
      <c r="BL4" s="608"/>
      <c r="BM4" s="608"/>
      <c r="BN4" s="608"/>
      <c r="BO4" s="608" t="s">
        <v>219</v>
      </c>
      <c r="BP4" s="608"/>
      <c r="BQ4" s="608"/>
      <c r="BR4" s="608"/>
      <c r="BS4" s="608" t="s">
        <v>223</v>
      </c>
      <c r="BT4" s="608"/>
      <c r="BU4" s="608"/>
      <c r="BV4" s="608"/>
      <c r="BW4" s="608"/>
      <c r="BX4" s="608"/>
      <c r="BY4" s="608"/>
      <c r="BZ4" s="608"/>
      <c r="CA4" s="608"/>
      <c r="CB4" s="608"/>
      <c r="CD4" s="605" t="s">
        <v>224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225</v>
      </c>
      <c r="C5" s="610"/>
      <c r="D5" s="610"/>
      <c r="E5" s="610"/>
      <c r="F5" s="610"/>
      <c r="G5" s="610"/>
      <c r="H5" s="610"/>
      <c r="I5" s="610"/>
      <c r="J5" s="610"/>
      <c r="K5" s="610"/>
      <c r="L5" s="610"/>
      <c r="M5" s="610"/>
      <c r="N5" s="610"/>
      <c r="O5" s="610"/>
      <c r="P5" s="610"/>
      <c r="Q5" s="611"/>
      <c r="R5" s="612">
        <v>429087</v>
      </c>
      <c r="S5" s="613"/>
      <c r="T5" s="613"/>
      <c r="U5" s="613"/>
      <c r="V5" s="613"/>
      <c r="W5" s="613"/>
      <c r="X5" s="613"/>
      <c r="Y5" s="614"/>
      <c r="Z5" s="615">
        <v>7.2</v>
      </c>
      <c r="AA5" s="615"/>
      <c r="AB5" s="615"/>
      <c r="AC5" s="615"/>
      <c r="AD5" s="616">
        <v>429087</v>
      </c>
      <c r="AE5" s="616"/>
      <c r="AF5" s="616"/>
      <c r="AG5" s="616"/>
      <c r="AH5" s="616"/>
      <c r="AI5" s="616"/>
      <c r="AJ5" s="616"/>
      <c r="AK5" s="616"/>
      <c r="AL5" s="617">
        <v>18.600000000000001</v>
      </c>
      <c r="AM5" s="618"/>
      <c r="AN5" s="618"/>
      <c r="AO5" s="619"/>
      <c r="AP5" s="609" t="s">
        <v>226</v>
      </c>
      <c r="AQ5" s="610"/>
      <c r="AR5" s="610"/>
      <c r="AS5" s="610"/>
      <c r="AT5" s="610"/>
      <c r="AU5" s="610"/>
      <c r="AV5" s="610"/>
      <c r="AW5" s="610"/>
      <c r="AX5" s="610"/>
      <c r="AY5" s="610"/>
      <c r="AZ5" s="610"/>
      <c r="BA5" s="610"/>
      <c r="BB5" s="610"/>
      <c r="BC5" s="610"/>
      <c r="BD5" s="610"/>
      <c r="BE5" s="610"/>
      <c r="BF5" s="611"/>
      <c r="BG5" s="623">
        <v>429087</v>
      </c>
      <c r="BH5" s="624"/>
      <c r="BI5" s="624"/>
      <c r="BJ5" s="624"/>
      <c r="BK5" s="624"/>
      <c r="BL5" s="624"/>
      <c r="BM5" s="624"/>
      <c r="BN5" s="625"/>
      <c r="BO5" s="626">
        <v>100</v>
      </c>
      <c r="BP5" s="626"/>
      <c r="BQ5" s="626"/>
      <c r="BR5" s="626"/>
      <c r="BS5" s="627" t="s">
        <v>130</v>
      </c>
      <c r="BT5" s="627"/>
      <c r="BU5" s="627"/>
      <c r="BV5" s="627"/>
      <c r="BW5" s="627"/>
      <c r="BX5" s="627"/>
      <c r="BY5" s="627"/>
      <c r="BZ5" s="627"/>
      <c r="CA5" s="627"/>
      <c r="CB5" s="631"/>
      <c r="CD5" s="605" t="s">
        <v>221</v>
      </c>
      <c r="CE5" s="606"/>
      <c r="CF5" s="606"/>
      <c r="CG5" s="606"/>
      <c r="CH5" s="606"/>
      <c r="CI5" s="606"/>
      <c r="CJ5" s="606"/>
      <c r="CK5" s="606"/>
      <c r="CL5" s="606"/>
      <c r="CM5" s="606"/>
      <c r="CN5" s="606"/>
      <c r="CO5" s="606"/>
      <c r="CP5" s="606"/>
      <c r="CQ5" s="607"/>
      <c r="CR5" s="605" t="s">
        <v>227</v>
      </c>
      <c r="CS5" s="606"/>
      <c r="CT5" s="606"/>
      <c r="CU5" s="606"/>
      <c r="CV5" s="606"/>
      <c r="CW5" s="606"/>
      <c r="CX5" s="606"/>
      <c r="CY5" s="607"/>
      <c r="CZ5" s="605" t="s">
        <v>219</v>
      </c>
      <c r="DA5" s="606"/>
      <c r="DB5" s="606"/>
      <c r="DC5" s="607"/>
      <c r="DD5" s="605" t="s">
        <v>228</v>
      </c>
      <c r="DE5" s="606"/>
      <c r="DF5" s="606"/>
      <c r="DG5" s="606"/>
      <c r="DH5" s="606"/>
      <c r="DI5" s="606"/>
      <c r="DJ5" s="606"/>
      <c r="DK5" s="606"/>
      <c r="DL5" s="606"/>
      <c r="DM5" s="606"/>
      <c r="DN5" s="606"/>
      <c r="DO5" s="606"/>
      <c r="DP5" s="607"/>
      <c r="DQ5" s="605" t="s">
        <v>229</v>
      </c>
      <c r="DR5" s="606"/>
      <c r="DS5" s="606"/>
      <c r="DT5" s="606"/>
      <c r="DU5" s="606"/>
      <c r="DV5" s="606"/>
      <c r="DW5" s="606"/>
      <c r="DX5" s="606"/>
      <c r="DY5" s="606"/>
      <c r="DZ5" s="606"/>
      <c r="EA5" s="606"/>
      <c r="EB5" s="606"/>
      <c r="EC5" s="607"/>
    </row>
    <row r="6" spans="2:143" ht="11.25" customHeight="1" x14ac:dyDescent="0.15">
      <c r="B6" s="620" t="s">
        <v>230</v>
      </c>
      <c r="C6" s="621"/>
      <c r="D6" s="621"/>
      <c r="E6" s="621"/>
      <c r="F6" s="621"/>
      <c r="G6" s="621"/>
      <c r="H6" s="621"/>
      <c r="I6" s="621"/>
      <c r="J6" s="621"/>
      <c r="K6" s="621"/>
      <c r="L6" s="621"/>
      <c r="M6" s="621"/>
      <c r="N6" s="621"/>
      <c r="O6" s="621"/>
      <c r="P6" s="621"/>
      <c r="Q6" s="622"/>
      <c r="R6" s="623">
        <v>34262</v>
      </c>
      <c r="S6" s="624"/>
      <c r="T6" s="624"/>
      <c r="U6" s="624"/>
      <c r="V6" s="624"/>
      <c r="W6" s="624"/>
      <c r="X6" s="624"/>
      <c r="Y6" s="625"/>
      <c r="Z6" s="626">
        <v>0.6</v>
      </c>
      <c r="AA6" s="626"/>
      <c r="AB6" s="626"/>
      <c r="AC6" s="626"/>
      <c r="AD6" s="627">
        <v>34262</v>
      </c>
      <c r="AE6" s="627"/>
      <c r="AF6" s="627"/>
      <c r="AG6" s="627"/>
      <c r="AH6" s="627"/>
      <c r="AI6" s="627"/>
      <c r="AJ6" s="627"/>
      <c r="AK6" s="627"/>
      <c r="AL6" s="628">
        <v>1.5</v>
      </c>
      <c r="AM6" s="629"/>
      <c r="AN6" s="629"/>
      <c r="AO6" s="630"/>
      <c r="AP6" s="620" t="s">
        <v>231</v>
      </c>
      <c r="AQ6" s="621"/>
      <c r="AR6" s="621"/>
      <c r="AS6" s="621"/>
      <c r="AT6" s="621"/>
      <c r="AU6" s="621"/>
      <c r="AV6" s="621"/>
      <c r="AW6" s="621"/>
      <c r="AX6" s="621"/>
      <c r="AY6" s="621"/>
      <c r="AZ6" s="621"/>
      <c r="BA6" s="621"/>
      <c r="BB6" s="621"/>
      <c r="BC6" s="621"/>
      <c r="BD6" s="621"/>
      <c r="BE6" s="621"/>
      <c r="BF6" s="622"/>
      <c r="BG6" s="623">
        <v>429087</v>
      </c>
      <c r="BH6" s="624"/>
      <c r="BI6" s="624"/>
      <c r="BJ6" s="624"/>
      <c r="BK6" s="624"/>
      <c r="BL6" s="624"/>
      <c r="BM6" s="624"/>
      <c r="BN6" s="625"/>
      <c r="BO6" s="626">
        <v>100</v>
      </c>
      <c r="BP6" s="626"/>
      <c r="BQ6" s="626"/>
      <c r="BR6" s="626"/>
      <c r="BS6" s="627" t="s">
        <v>130</v>
      </c>
      <c r="BT6" s="627"/>
      <c r="BU6" s="627"/>
      <c r="BV6" s="627"/>
      <c r="BW6" s="627"/>
      <c r="BX6" s="627"/>
      <c r="BY6" s="627"/>
      <c r="BZ6" s="627"/>
      <c r="CA6" s="627"/>
      <c r="CB6" s="631"/>
      <c r="CD6" s="609" t="s">
        <v>232</v>
      </c>
      <c r="CE6" s="610"/>
      <c r="CF6" s="610"/>
      <c r="CG6" s="610"/>
      <c r="CH6" s="610"/>
      <c r="CI6" s="610"/>
      <c r="CJ6" s="610"/>
      <c r="CK6" s="610"/>
      <c r="CL6" s="610"/>
      <c r="CM6" s="610"/>
      <c r="CN6" s="610"/>
      <c r="CO6" s="610"/>
      <c r="CP6" s="610"/>
      <c r="CQ6" s="611"/>
      <c r="CR6" s="623">
        <v>57668</v>
      </c>
      <c r="CS6" s="624"/>
      <c r="CT6" s="624"/>
      <c r="CU6" s="624"/>
      <c r="CV6" s="624"/>
      <c r="CW6" s="624"/>
      <c r="CX6" s="624"/>
      <c r="CY6" s="625"/>
      <c r="CZ6" s="617">
        <v>1</v>
      </c>
      <c r="DA6" s="618"/>
      <c r="DB6" s="618"/>
      <c r="DC6" s="634"/>
      <c r="DD6" s="632" t="s">
        <v>130</v>
      </c>
      <c r="DE6" s="624"/>
      <c r="DF6" s="624"/>
      <c r="DG6" s="624"/>
      <c r="DH6" s="624"/>
      <c r="DI6" s="624"/>
      <c r="DJ6" s="624"/>
      <c r="DK6" s="624"/>
      <c r="DL6" s="624"/>
      <c r="DM6" s="624"/>
      <c r="DN6" s="624"/>
      <c r="DO6" s="624"/>
      <c r="DP6" s="625"/>
      <c r="DQ6" s="632">
        <v>57460</v>
      </c>
      <c r="DR6" s="624"/>
      <c r="DS6" s="624"/>
      <c r="DT6" s="624"/>
      <c r="DU6" s="624"/>
      <c r="DV6" s="624"/>
      <c r="DW6" s="624"/>
      <c r="DX6" s="624"/>
      <c r="DY6" s="624"/>
      <c r="DZ6" s="624"/>
      <c r="EA6" s="624"/>
      <c r="EB6" s="624"/>
      <c r="EC6" s="633"/>
    </row>
    <row r="7" spans="2:143" ht="11.25" customHeight="1" x14ac:dyDescent="0.15">
      <c r="B7" s="620" t="s">
        <v>233</v>
      </c>
      <c r="C7" s="621"/>
      <c r="D7" s="621"/>
      <c r="E7" s="621"/>
      <c r="F7" s="621"/>
      <c r="G7" s="621"/>
      <c r="H7" s="621"/>
      <c r="I7" s="621"/>
      <c r="J7" s="621"/>
      <c r="K7" s="621"/>
      <c r="L7" s="621"/>
      <c r="M7" s="621"/>
      <c r="N7" s="621"/>
      <c r="O7" s="621"/>
      <c r="P7" s="621"/>
      <c r="Q7" s="622"/>
      <c r="R7" s="623">
        <v>299</v>
      </c>
      <c r="S7" s="624"/>
      <c r="T7" s="624"/>
      <c r="U7" s="624"/>
      <c r="V7" s="624"/>
      <c r="W7" s="624"/>
      <c r="X7" s="624"/>
      <c r="Y7" s="625"/>
      <c r="Z7" s="626">
        <v>0</v>
      </c>
      <c r="AA7" s="626"/>
      <c r="AB7" s="626"/>
      <c r="AC7" s="626"/>
      <c r="AD7" s="627">
        <v>299</v>
      </c>
      <c r="AE7" s="627"/>
      <c r="AF7" s="627"/>
      <c r="AG7" s="627"/>
      <c r="AH7" s="627"/>
      <c r="AI7" s="627"/>
      <c r="AJ7" s="627"/>
      <c r="AK7" s="627"/>
      <c r="AL7" s="628">
        <v>0</v>
      </c>
      <c r="AM7" s="629"/>
      <c r="AN7" s="629"/>
      <c r="AO7" s="630"/>
      <c r="AP7" s="620" t="s">
        <v>234</v>
      </c>
      <c r="AQ7" s="621"/>
      <c r="AR7" s="621"/>
      <c r="AS7" s="621"/>
      <c r="AT7" s="621"/>
      <c r="AU7" s="621"/>
      <c r="AV7" s="621"/>
      <c r="AW7" s="621"/>
      <c r="AX7" s="621"/>
      <c r="AY7" s="621"/>
      <c r="AZ7" s="621"/>
      <c r="BA7" s="621"/>
      <c r="BB7" s="621"/>
      <c r="BC7" s="621"/>
      <c r="BD7" s="621"/>
      <c r="BE7" s="621"/>
      <c r="BF7" s="622"/>
      <c r="BG7" s="623">
        <v>238808</v>
      </c>
      <c r="BH7" s="624"/>
      <c r="BI7" s="624"/>
      <c r="BJ7" s="624"/>
      <c r="BK7" s="624"/>
      <c r="BL7" s="624"/>
      <c r="BM7" s="624"/>
      <c r="BN7" s="625"/>
      <c r="BO7" s="626">
        <v>55.7</v>
      </c>
      <c r="BP7" s="626"/>
      <c r="BQ7" s="626"/>
      <c r="BR7" s="626"/>
      <c r="BS7" s="627" t="s">
        <v>235</v>
      </c>
      <c r="BT7" s="627"/>
      <c r="BU7" s="627"/>
      <c r="BV7" s="627"/>
      <c r="BW7" s="627"/>
      <c r="BX7" s="627"/>
      <c r="BY7" s="627"/>
      <c r="BZ7" s="627"/>
      <c r="CA7" s="627"/>
      <c r="CB7" s="631"/>
      <c r="CD7" s="620" t="s">
        <v>236</v>
      </c>
      <c r="CE7" s="621"/>
      <c r="CF7" s="621"/>
      <c r="CG7" s="621"/>
      <c r="CH7" s="621"/>
      <c r="CI7" s="621"/>
      <c r="CJ7" s="621"/>
      <c r="CK7" s="621"/>
      <c r="CL7" s="621"/>
      <c r="CM7" s="621"/>
      <c r="CN7" s="621"/>
      <c r="CO7" s="621"/>
      <c r="CP7" s="621"/>
      <c r="CQ7" s="622"/>
      <c r="CR7" s="623">
        <v>2385801</v>
      </c>
      <c r="CS7" s="624"/>
      <c r="CT7" s="624"/>
      <c r="CU7" s="624"/>
      <c r="CV7" s="624"/>
      <c r="CW7" s="624"/>
      <c r="CX7" s="624"/>
      <c r="CY7" s="625"/>
      <c r="CZ7" s="626">
        <v>42.7</v>
      </c>
      <c r="DA7" s="626"/>
      <c r="DB7" s="626"/>
      <c r="DC7" s="626"/>
      <c r="DD7" s="632">
        <v>1263702</v>
      </c>
      <c r="DE7" s="624"/>
      <c r="DF7" s="624"/>
      <c r="DG7" s="624"/>
      <c r="DH7" s="624"/>
      <c r="DI7" s="624"/>
      <c r="DJ7" s="624"/>
      <c r="DK7" s="624"/>
      <c r="DL7" s="624"/>
      <c r="DM7" s="624"/>
      <c r="DN7" s="624"/>
      <c r="DO7" s="624"/>
      <c r="DP7" s="625"/>
      <c r="DQ7" s="632">
        <v>933124</v>
      </c>
      <c r="DR7" s="624"/>
      <c r="DS7" s="624"/>
      <c r="DT7" s="624"/>
      <c r="DU7" s="624"/>
      <c r="DV7" s="624"/>
      <c r="DW7" s="624"/>
      <c r="DX7" s="624"/>
      <c r="DY7" s="624"/>
      <c r="DZ7" s="624"/>
      <c r="EA7" s="624"/>
      <c r="EB7" s="624"/>
      <c r="EC7" s="633"/>
    </row>
    <row r="8" spans="2:143" ht="11.25" customHeight="1" x14ac:dyDescent="0.15">
      <c r="B8" s="620" t="s">
        <v>237</v>
      </c>
      <c r="C8" s="621"/>
      <c r="D8" s="621"/>
      <c r="E8" s="621"/>
      <c r="F8" s="621"/>
      <c r="G8" s="621"/>
      <c r="H8" s="621"/>
      <c r="I8" s="621"/>
      <c r="J8" s="621"/>
      <c r="K8" s="621"/>
      <c r="L8" s="621"/>
      <c r="M8" s="621"/>
      <c r="N8" s="621"/>
      <c r="O8" s="621"/>
      <c r="P8" s="621"/>
      <c r="Q8" s="622"/>
      <c r="R8" s="623">
        <v>6386</v>
      </c>
      <c r="S8" s="624"/>
      <c r="T8" s="624"/>
      <c r="U8" s="624"/>
      <c r="V8" s="624"/>
      <c r="W8" s="624"/>
      <c r="X8" s="624"/>
      <c r="Y8" s="625"/>
      <c r="Z8" s="626">
        <v>0.1</v>
      </c>
      <c r="AA8" s="626"/>
      <c r="AB8" s="626"/>
      <c r="AC8" s="626"/>
      <c r="AD8" s="627">
        <v>6386</v>
      </c>
      <c r="AE8" s="627"/>
      <c r="AF8" s="627"/>
      <c r="AG8" s="627"/>
      <c r="AH8" s="627"/>
      <c r="AI8" s="627"/>
      <c r="AJ8" s="627"/>
      <c r="AK8" s="627"/>
      <c r="AL8" s="628">
        <v>0.3</v>
      </c>
      <c r="AM8" s="629"/>
      <c r="AN8" s="629"/>
      <c r="AO8" s="630"/>
      <c r="AP8" s="620" t="s">
        <v>238</v>
      </c>
      <c r="AQ8" s="621"/>
      <c r="AR8" s="621"/>
      <c r="AS8" s="621"/>
      <c r="AT8" s="621"/>
      <c r="AU8" s="621"/>
      <c r="AV8" s="621"/>
      <c r="AW8" s="621"/>
      <c r="AX8" s="621"/>
      <c r="AY8" s="621"/>
      <c r="AZ8" s="621"/>
      <c r="BA8" s="621"/>
      <c r="BB8" s="621"/>
      <c r="BC8" s="621"/>
      <c r="BD8" s="621"/>
      <c r="BE8" s="621"/>
      <c r="BF8" s="622"/>
      <c r="BG8" s="623">
        <v>8602</v>
      </c>
      <c r="BH8" s="624"/>
      <c r="BI8" s="624"/>
      <c r="BJ8" s="624"/>
      <c r="BK8" s="624"/>
      <c r="BL8" s="624"/>
      <c r="BM8" s="624"/>
      <c r="BN8" s="625"/>
      <c r="BO8" s="626">
        <v>2</v>
      </c>
      <c r="BP8" s="626"/>
      <c r="BQ8" s="626"/>
      <c r="BR8" s="626"/>
      <c r="BS8" s="627" t="s">
        <v>131</v>
      </c>
      <c r="BT8" s="627"/>
      <c r="BU8" s="627"/>
      <c r="BV8" s="627"/>
      <c r="BW8" s="627"/>
      <c r="BX8" s="627"/>
      <c r="BY8" s="627"/>
      <c r="BZ8" s="627"/>
      <c r="CA8" s="627"/>
      <c r="CB8" s="631"/>
      <c r="CD8" s="620" t="s">
        <v>239</v>
      </c>
      <c r="CE8" s="621"/>
      <c r="CF8" s="621"/>
      <c r="CG8" s="621"/>
      <c r="CH8" s="621"/>
      <c r="CI8" s="621"/>
      <c r="CJ8" s="621"/>
      <c r="CK8" s="621"/>
      <c r="CL8" s="621"/>
      <c r="CM8" s="621"/>
      <c r="CN8" s="621"/>
      <c r="CO8" s="621"/>
      <c r="CP8" s="621"/>
      <c r="CQ8" s="622"/>
      <c r="CR8" s="623">
        <v>786036</v>
      </c>
      <c r="CS8" s="624"/>
      <c r="CT8" s="624"/>
      <c r="CU8" s="624"/>
      <c r="CV8" s="624"/>
      <c r="CW8" s="624"/>
      <c r="CX8" s="624"/>
      <c r="CY8" s="625"/>
      <c r="CZ8" s="626">
        <v>14.1</v>
      </c>
      <c r="DA8" s="626"/>
      <c r="DB8" s="626"/>
      <c r="DC8" s="626"/>
      <c r="DD8" s="632">
        <v>1250</v>
      </c>
      <c r="DE8" s="624"/>
      <c r="DF8" s="624"/>
      <c r="DG8" s="624"/>
      <c r="DH8" s="624"/>
      <c r="DI8" s="624"/>
      <c r="DJ8" s="624"/>
      <c r="DK8" s="624"/>
      <c r="DL8" s="624"/>
      <c r="DM8" s="624"/>
      <c r="DN8" s="624"/>
      <c r="DO8" s="624"/>
      <c r="DP8" s="625"/>
      <c r="DQ8" s="632">
        <v>448117</v>
      </c>
      <c r="DR8" s="624"/>
      <c r="DS8" s="624"/>
      <c r="DT8" s="624"/>
      <c r="DU8" s="624"/>
      <c r="DV8" s="624"/>
      <c r="DW8" s="624"/>
      <c r="DX8" s="624"/>
      <c r="DY8" s="624"/>
      <c r="DZ8" s="624"/>
      <c r="EA8" s="624"/>
      <c r="EB8" s="624"/>
      <c r="EC8" s="633"/>
    </row>
    <row r="9" spans="2:143" ht="11.25" customHeight="1" x14ac:dyDescent="0.15">
      <c r="B9" s="620" t="s">
        <v>240</v>
      </c>
      <c r="C9" s="621"/>
      <c r="D9" s="621"/>
      <c r="E9" s="621"/>
      <c r="F9" s="621"/>
      <c r="G9" s="621"/>
      <c r="H9" s="621"/>
      <c r="I9" s="621"/>
      <c r="J9" s="621"/>
      <c r="K9" s="621"/>
      <c r="L9" s="621"/>
      <c r="M9" s="621"/>
      <c r="N9" s="621"/>
      <c r="O9" s="621"/>
      <c r="P9" s="621"/>
      <c r="Q9" s="622"/>
      <c r="R9" s="623">
        <v>4471</v>
      </c>
      <c r="S9" s="624"/>
      <c r="T9" s="624"/>
      <c r="U9" s="624"/>
      <c r="V9" s="624"/>
      <c r="W9" s="624"/>
      <c r="X9" s="624"/>
      <c r="Y9" s="625"/>
      <c r="Z9" s="626">
        <v>0.1</v>
      </c>
      <c r="AA9" s="626"/>
      <c r="AB9" s="626"/>
      <c r="AC9" s="626"/>
      <c r="AD9" s="627">
        <v>4471</v>
      </c>
      <c r="AE9" s="627"/>
      <c r="AF9" s="627"/>
      <c r="AG9" s="627"/>
      <c r="AH9" s="627"/>
      <c r="AI9" s="627"/>
      <c r="AJ9" s="627"/>
      <c r="AK9" s="627"/>
      <c r="AL9" s="628">
        <v>0.2</v>
      </c>
      <c r="AM9" s="629"/>
      <c r="AN9" s="629"/>
      <c r="AO9" s="630"/>
      <c r="AP9" s="620" t="s">
        <v>241</v>
      </c>
      <c r="AQ9" s="621"/>
      <c r="AR9" s="621"/>
      <c r="AS9" s="621"/>
      <c r="AT9" s="621"/>
      <c r="AU9" s="621"/>
      <c r="AV9" s="621"/>
      <c r="AW9" s="621"/>
      <c r="AX9" s="621"/>
      <c r="AY9" s="621"/>
      <c r="AZ9" s="621"/>
      <c r="BA9" s="621"/>
      <c r="BB9" s="621"/>
      <c r="BC9" s="621"/>
      <c r="BD9" s="621"/>
      <c r="BE9" s="621"/>
      <c r="BF9" s="622"/>
      <c r="BG9" s="623">
        <v>218443</v>
      </c>
      <c r="BH9" s="624"/>
      <c r="BI9" s="624"/>
      <c r="BJ9" s="624"/>
      <c r="BK9" s="624"/>
      <c r="BL9" s="624"/>
      <c r="BM9" s="624"/>
      <c r="BN9" s="625"/>
      <c r="BO9" s="626">
        <v>50.9</v>
      </c>
      <c r="BP9" s="626"/>
      <c r="BQ9" s="626"/>
      <c r="BR9" s="626"/>
      <c r="BS9" s="627" t="s">
        <v>130</v>
      </c>
      <c r="BT9" s="627"/>
      <c r="BU9" s="627"/>
      <c r="BV9" s="627"/>
      <c r="BW9" s="627"/>
      <c r="BX9" s="627"/>
      <c r="BY9" s="627"/>
      <c r="BZ9" s="627"/>
      <c r="CA9" s="627"/>
      <c r="CB9" s="631"/>
      <c r="CD9" s="620" t="s">
        <v>242</v>
      </c>
      <c r="CE9" s="621"/>
      <c r="CF9" s="621"/>
      <c r="CG9" s="621"/>
      <c r="CH9" s="621"/>
      <c r="CI9" s="621"/>
      <c r="CJ9" s="621"/>
      <c r="CK9" s="621"/>
      <c r="CL9" s="621"/>
      <c r="CM9" s="621"/>
      <c r="CN9" s="621"/>
      <c r="CO9" s="621"/>
      <c r="CP9" s="621"/>
      <c r="CQ9" s="622"/>
      <c r="CR9" s="623">
        <v>309176</v>
      </c>
      <c r="CS9" s="624"/>
      <c r="CT9" s="624"/>
      <c r="CU9" s="624"/>
      <c r="CV9" s="624"/>
      <c r="CW9" s="624"/>
      <c r="CX9" s="624"/>
      <c r="CY9" s="625"/>
      <c r="CZ9" s="626">
        <v>5.5</v>
      </c>
      <c r="DA9" s="626"/>
      <c r="DB9" s="626"/>
      <c r="DC9" s="626"/>
      <c r="DD9" s="632">
        <v>24177</v>
      </c>
      <c r="DE9" s="624"/>
      <c r="DF9" s="624"/>
      <c r="DG9" s="624"/>
      <c r="DH9" s="624"/>
      <c r="DI9" s="624"/>
      <c r="DJ9" s="624"/>
      <c r="DK9" s="624"/>
      <c r="DL9" s="624"/>
      <c r="DM9" s="624"/>
      <c r="DN9" s="624"/>
      <c r="DO9" s="624"/>
      <c r="DP9" s="625"/>
      <c r="DQ9" s="632">
        <v>254221</v>
      </c>
      <c r="DR9" s="624"/>
      <c r="DS9" s="624"/>
      <c r="DT9" s="624"/>
      <c r="DU9" s="624"/>
      <c r="DV9" s="624"/>
      <c r="DW9" s="624"/>
      <c r="DX9" s="624"/>
      <c r="DY9" s="624"/>
      <c r="DZ9" s="624"/>
      <c r="EA9" s="624"/>
      <c r="EB9" s="624"/>
      <c r="EC9" s="633"/>
    </row>
    <row r="10" spans="2:143" ht="11.25" customHeight="1" x14ac:dyDescent="0.15">
      <c r="B10" s="620" t="s">
        <v>243</v>
      </c>
      <c r="C10" s="621"/>
      <c r="D10" s="621"/>
      <c r="E10" s="621"/>
      <c r="F10" s="621"/>
      <c r="G10" s="621"/>
      <c r="H10" s="621"/>
      <c r="I10" s="621"/>
      <c r="J10" s="621"/>
      <c r="K10" s="621"/>
      <c r="L10" s="621"/>
      <c r="M10" s="621"/>
      <c r="N10" s="621"/>
      <c r="O10" s="621"/>
      <c r="P10" s="621"/>
      <c r="Q10" s="622"/>
      <c r="R10" s="623" t="s">
        <v>131</v>
      </c>
      <c r="S10" s="624"/>
      <c r="T10" s="624"/>
      <c r="U10" s="624"/>
      <c r="V10" s="624"/>
      <c r="W10" s="624"/>
      <c r="X10" s="624"/>
      <c r="Y10" s="625"/>
      <c r="Z10" s="626" t="s">
        <v>235</v>
      </c>
      <c r="AA10" s="626"/>
      <c r="AB10" s="626"/>
      <c r="AC10" s="626"/>
      <c r="AD10" s="627" t="s">
        <v>235</v>
      </c>
      <c r="AE10" s="627"/>
      <c r="AF10" s="627"/>
      <c r="AG10" s="627"/>
      <c r="AH10" s="627"/>
      <c r="AI10" s="627"/>
      <c r="AJ10" s="627"/>
      <c r="AK10" s="627"/>
      <c r="AL10" s="628" t="s">
        <v>235</v>
      </c>
      <c r="AM10" s="629"/>
      <c r="AN10" s="629"/>
      <c r="AO10" s="630"/>
      <c r="AP10" s="620" t="s">
        <v>244</v>
      </c>
      <c r="AQ10" s="621"/>
      <c r="AR10" s="621"/>
      <c r="AS10" s="621"/>
      <c r="AT10" s="621"/>
      <c r="AU10" s="621"/>
      <c r="AV10" s="621"/>
      <c r="AW10" s="621"/>
      <c r="AX10" s="621"/>
      <c r="AY10" s="621"/>
      <c r="AZ10" s="621"/>
      <c r="BA10" s="621"/>
      <c r="BB10" s="621"/>
      <c r="BC10" s="621"/>
      <c r="BD10" s="621"/>
      <c r="BE10" s="621"/>
      <c r="BF10" s="622"/>
      <c r="BG10" s="623">
        <v>7997</v>
      </c>
      <c r="BH10" s="624"/>
      <c r="BI10" s="624"/>
      <c r="BJ10" s="624"/>
      <c r="BK10" s="624"/>
      <c r="BL10" s="624"/>
      <c r="BM10" s="624"/>
      <c r="BN10" s="625"/>
      <c r="BO10" s="626">
        <v>1.9</v>
      </c>
      <c r="BP10" s="626"/>
      <c r="BQ10" s="626"/>
      <c r="BR10" s="626"/>
      <c r="BS10" s="627" t="s">
        <v>235</v>
      </c>
      <c r="BT10" s="627"/>
      <c r="BU10" s="627"/>
      <c r="BV10" s="627"/>
      <c r="BW10" s="627"/>
      <c r="BX10" s="627"/>
      <c r="BY10" s="627"/>
      <c r="BZ10" s="627"/>
      <c r="CA10" s="627"/>
      <c r="CB10" s="631"/>
      <c r="CD10" s="620" t="s">
        <v>245</v>
      </c>
      <c r="CE10" s="621"/>
      <c r="CF10" s="621"/>
      <c r="CG10" s="621"/>
      <c r="CH10" s="621"/>
      <c r="CI10" s="621"/>
      <c r="CJ10" s="621"/>
      <c r="CK10" s="621"/>
      <c r="CL10" s="621"/>
      <c r="CM10" s="621"/>
      <c r="CN10" s="621"/>
      <c r="CO10" s="621"/>
      <c r="CP10" s="621"/>
      <c r="CQ10" s="622"/>
      <c r="CR10" s="623" t="s">
        <v>131</v>
      </c>
      <c r="CS10" s="624"/>
      <c r="CT10" s="624"/>
      <c r="CU10" s="624"/>
      <c r="CV10" s="624"/>
      <c r="CW10" s="624"/>
      <c r="CX10" s="624"/>
      <c r="CY10" s="625"/>
      <c r="CZ10" s="626" t="s">
        <v>235</v>
      </c>
      <c r="DA10" s="626"/>
      <c r="DB10" s="626"/>
      <c r="DC10" s="626"/>
      <c r="DD10" s="632" t="s">
        <v>131</v>
      </c>
      <c r="DE10" s="624"/>
      <c r="DF10" s="624"/>
      <c r="DG10" s="624"/>
      <c r="DH10" s="624"/>
      <c r="DI10" s="624"/>
      <c r="DJ10" s="624"/>
      <c r="DK10" s="624"/>
      <c r="DL10" s="624"/>
      <c r="DM10" s="624"/>
      <c r="DN10" s="624"/>
      <c r="DO10" s="624"/>
      <c r="DP10" s="625"/>
      <c r="DQ10" s="632" t="s">
        <v>131</v>
      </c>
      <c r="DR10" s="624"/>
      <c r="DS10" s="624"/>
      <c r="DT10" s="624"/>
      <c r="DU10" s="624"/>
      <c r="DV10" s="624"/>
      <c r="DW10" s="624"/>
      <c r="DX10" s="624"/>
      <c r="DY10" s="624"/>
      <c r="DZ10" s="624"/>
      <c r="EA10" s="624"/>
      <c r="EB10" s="624"/>
      <c r="EC10" s="633"/>
    </row>
    <row r="11" spans="2:143" ht="11.25" customHeight="1" x14ac:dyDescent="0.15">
      <c r="B11" s="620" t="s">
        <v>246</v>
      </c>
      <c r="C11" s="621"/>
      <c r="D11" s="621"/>
      <c r="E11" s="621"/>
      <c r="F11" s="621"/>
      <c r="G11" s="621"/>
      <c r="H11" s="621"/>
      <c r="I11" s="621"/>
      <c r="J11" s="621"/>
      <c r="K11" s="621"/>
      <c r="L11" s="621"/>
      <c r="M11" s="621"/>
      <c r="N11" s="621"/>
      <c r="O11" s="621"/>
      <c r="P11" s="621"/>
      <c r="Q11" s="622"/>
      <c r="R11" s="623">
        <v>113688</v>
      </c>
      <c r="S11" s="624"/>
      <c r="T11" s="624"/>
      <c r="U11" s="624"/>
      <c r="V11" s="624"/>
      <c r="W11" s="624"/>
      <c r="X11" s="624"/>
      <c r="Y11" s="625"/>
      <c r="Z11" s="628">
        <v>1.9</v>
      </c>
      <c r="AA11" s="629"/>
      <c r="AB11" s="629"/>
      <c r="AC11" s="635"/>
      <c r="AD11" s="632">
        <v>113688</v>
      </c>
      <c r="AE11" s="624"/>
      <c r="AF11" s="624"/>
      <c r="AG11" s="624"/>
      <c r="AH11" s="624"/>
      <c r="AI11" s="624"/>
      <c r="AJ11" s="624"/>
      <c r="AK11" s="625"/>
      <c r="AL11" s="628">
        <v>4.9000000000000004</v>
      </c>
      <c r="AM11" s="629"/>
      <c r="AN11" s="629"/>
      <c r="AO11" s="630"/>
      <c r="AP11" s="620" t="s">
        <v>247</v>
      </c>
      <c r="AQ11" s="621"/>
      <c r="AR11" s="621"/>
      <c r="AS11" s="621"/>
      <c r="AT11" s="621"/>
      <c r="AU11" s="621"/>
      <c r="AV11" s="621"/>
      <c r="AW11" s="621"/>
      <c r="AX11" s="621"/>
      <c r="AY11" s="621"/>
      <c r="AZ11" s="621"/>
      <c r="BA11" s="621"/>
      <c r="BB11" s="621"/>
      <c r="BC11" s="621"/>
      <c r="BD11" s="621"/>
      <c r="BE11" s="621"/>
      <c r="BF11" s="622"/>
      <c r="BG11" s="623">
        <v>3766</v>
      </c>
      <c r="BH11" s="624"/>
      <c r="BI11" s="624"/>
      <c r="BJ11" s="624"/>
      <c r="BK11" s="624"/>
      <c r="BL11" s="624"/>
      <c r="BM11" s="624"/>
      <c r="BN11" s="625"/>
      <c r="BO11" s="626">
        <v>0.9</v>
      </c>
      <c r="BP11" s="626"/>
      <c r="BQ11" s="626"/>
      <c r="BR11" s="626"/>
      <c r="BS11" s="627" t="s">
        <v>235</v>
      </c>
      <c r="BT11" s="627"/>
      <c r="BU11" s="627"/>
      <c r="BV11" s="627"/>
      <c r="BW11" s="627"/>
      <c r="BX11" s="627"/>
      <c r="BY11" s="627"/>
      <c r="BZ11" s="627"/>
      <c r="CA11" s="627"/>
      <c r="CB11" s="631"/>
      <c r="CD11" s="620" t="s">
        <v>248</v>
      </c>
      <c r="CE11" s="621"/>
      <c r="CF11" s="621"/>
      <c r="CG11" s="621"/>
      <c r="CH11" s="621"/>
      <c r="CI11" s="621"/>
      <c r="CJ11" s="621"/>
      <c r="CK11" s="621"/>
      <c r="CL11" s="621"/>
      <c r="CM11" s="621"/>
      <c r="CN11" s="621"/>
      <c r="CO11" s="621"/>
      <c r="CP11" s="621"/>
      <c r="CQ11" s="622"/>
      <c r="CR11" s="623">
        <v>257087</v>
      </c>
      <c r="CS11" s="624"/>
      <c r="CT11" s="624"/>
      <c r="CU11" s="624"/>
      <c r="CV11" s="624"/>
      <c r="CW11" s="624"/>
      <c r="CX11" s="624"/>
      <c r="CY11" s="625"/>
      <c r="CZ11" s="626">
        <v>4.5999999999999996</v>
      </c>
      <c r="DA11" s="626"/>
      <c r="DB11" s="626"/>
      <c r="DC11" s="626"/>
      <c r="DD11" s="632">
        <v>11444</v>
      </c>
      <c r="DE11" s="624"/>
      <c r="DF11" s="624"/>
      <c r="DG11" s="624"/>
      <c r="DH11" s="624"/>
      <c r="DI11" s="624"/>
      <c r="DJ11" s="624"/>
      <c r="DK11" s="624"/>
      <c r="DL11" s="624"/>
      <c r="DM11" s="624"/>
      <c r="DN11" s="624"/>
      <c r="DO11" s="624"/>
      <c r="DP11" s="625"/>
      <c r="DQ11" s="632">
        <v>153635</v>
      </c>
      <c r="DR11" s="624"/>
      <c r="DS11" s="624"/>
      <c r="DT11" s="624"/>
      <c r="DU11" s="624"/>
      <c r="DV11" s="624"/>
      <c r="DW11" s="624"/>
      <c r="DX11" s="624"/>
      <c r="DY11" s="624"/>
      <c r="DZ11" s="624"/>
      <c r="EA11" s="624"/>
      <c r="EB11" s="624"/>
      <c r="EC11" s="633"/>
    </row>
    <row r="12" spans="2:143" ht="11.25" customHeight="1" x14ac:dyDescent="0.15">
      <c r="B12" s="620" t="s">
        <v>249</v>
      </c>
      <c r="C12" s="621"/>
      <c r="D12" s="621"/>
      <c r="E12" s="621"/>
      <c r="F12" s="621"/>
      <c r="G12" s="621"/>
      <c r="H12" s="621"/>
      <c r="I12" s="621"/>
      <c r="J12" s="621"/>
      <c r="K12" s="621"/>
      <c r="L12" s="621"/>
      <c r="M12" s="621"/>
      <c r="N12" s="621"/>
      <c r="O12" s="621"/>
      <c r="P12" s="621"/>
      <c r="Q12" s="622"/>
      <c r="R12" s="623" t="s">
        <v>131</v>
      </c>
      <c r="S12" s="624"/>
      <c r="T12" s="624"/>
      <c r="U12" s="624"/>
      <c r="V12" s="624"/>
      <c r="W12" s="624"/>
      <c r="X12" s="624"/>
      <c r="Y12" s="625"/>
      <c r="Z12" s="626" t="s">
        <v>130</v>
      </c>
      <c r="AA12" s="626"/>
      <c r="AB12" s="626"/>
      <c r="AC12" s="626"/>
      <c r="AD12" s="627" t="s">
        <v>130</v>
      </c>
      <c r="AE12" s="627"/>
      <c r="AF12" s="627"/>
      <c r="AG12" s="627"/>
      <c r="AH12" s="627"/>
      <c r="AI12" s="627"/>
      <c r="AJ12" s="627"/>
      <c r="AK12" s="627"/>
      <c r="AL12" s="628" t="s">
        <v>131</v>
      </c>
      <c r="AM12" s="629"/>
      <c r="AN12" s="629"/>
      <c r="AO12" s="630"/>
      <c r="AP12" s="620" t="s">
        <v>250</v>
      </c>
      <c r="AQ12" s="621"/>
      <c r="AR12" s="621"/>
      <c r="AS12" s="621"/>
      <c r="AT12" s="621"/>
      <c r="AU12" s="621"/>
      <c r="AV12" s="621"/>
      <c r="AW12" s="621"/>
      <c r="AX12" s="621"/>
      <c r="AY12" s="621"/>
      <c r="AZ12" s="621"/>
      <c r="BA12" s="621"/>
      <c r="BB12" s="621"/>
      <c r="BC12" s="621"/>
      <c r="BD12" s="621"/>
      <c r="BE12" s="621"/>
      <c r="BF12" s="622"/>
      <c r="BG12" s="623">
        <v>127538</v>
      </c>
      <c r="BH12" s="624"/>
      <c r="BI12" s="624"/>
      <c r="BJ12" s="624"/>
      <c r="BK12" s="624"/>
      <c r="BL12" s="624"/>
      <c r="BM12" s="624"/>
      <c r="BN12" s="625"/>
      <c r="BO12" s="626">
        <v>29.7</v>
      </c>
      <c r="BP12" s="626"/>
      <c r="BQ12" s="626"/>
      <c r="BR12" s="626"/>
      <c r="BS12" s="627" t="s">
        <v>235</v>
      </c>
      <c r="BT12" s="627"/>
      <c r="BU12" s="627"/>
      <c r="BV12" s="627"/>
      <c r="BW12" s="627"/>
      <c r="BX12" s="627"/>
      <c r="BY12" s="627"/>
      <c r="BZ12" s="627"/>
      <c r="CA12" s="627"/>
      <c r="CB12" s="631"/>
      <c r="CD12" s="620" t="s">
        <v>251</v>
      </c>
      <c r="CE12" s="621"/>
      <c r="CF12" s="621"/>
      <c r="CG12" s="621"/>
      <c r="CH12" s="621"/>
      <c r="CI12" s="621"/>
      <c r="CJ12" s="621"/>
      <c r="CK12" s="621"/>
      <c r="CL12" s="621"/>
      <c r="CM12" s="621"/>
      <c r="CN12" s="621"/>
      <c r="CO12" s="621"/>
      <c r="CP12" s="621"/>
      <c r="CQ12" s="622"/>
      <c r="CR12" s="623">
        <v>98986</v>
      </c>
      <c r="CS12" s="624"/>
      <c r="CT12" s="624"/>
      <c r="CU12" s="624"/>
      <c r="CV12" s="624"/>
      <c r="CW12" s="624"/>
      <c r="CX12" s="624"/>
      <c r="CY12" s="625"/>
      <c r="CZ12" s="626">
        <v>1.8</v>
      </c>
      <c r="DA12" s="626"/>
      <c r="DB12" s="626"/>
      <c r="DC12" s="626"/>
      <c r="DD12" s="632" t="s">
        <v>130</v>
      </c>
      <c r="DE12" s="624"/>
      <c r="DF12" s="624"/>
      <c r="DG12" s="624"/>
      <c r="DH12" s="624"/>
      <c r="DI12" s="624"/>
      <c r="DJ12" s="624"/>
      <c r="DK12" s="624"/>
      <c r="DL12" s="624"/>
      <c r="DM12" s="624"/>
      <c r="DN12" s="624"/>
      <c r="DO12" s="624"/>
      <c r="DP12" s="625"/>
      <c r="DQ12" s="632">
        <v>79445</v>
      </c>
      <c r="DR12" s="624"/>
      <c r="DS12" s="624"/>
      <c r="DT12" s="624"/>
      <c r="DU12" s="624"/>
      <c r="DV12" s="624"/>
      <c r="DW12" s="624"/>
      <c r="DX12" s="624"/>
      <c r="DY12" s="624"/>
      <c r="DZ12" s="624"/>
      <c r="EA12" s="624"/>
      <c r="EB12" s="624"/>
      <c r="EC12" s="633"/>
    </row>
    <row r="13" spans="2:143" ht="11.25" customHeight="1" x14ac:dyDescent="0.15">
      <c r="B13" s="620" t="s">
        <v>252</v>
      </c>
      <c r="C13" s="621"/>
      <c r="D13" s="621"/>
      <c r="E13" s="621"/>
      <c r="F13" s="621"/>
      <c r="G13" s="621"/>
      <c r="H13" s="621"/>
      <c r="I13" s="621"/>
      <c r="J13" s="621"/>
      <c r="K13" s="621"/>
      <c r="L13" s="621"/>
      <c r="M13" s="621"/>
      <c r="N13" s="621"/>
      <c r="O13" s="621"/>
      <c r="P13" s="621"/>
      <c r="Q13" s="622"/>
      <c r="R13" s="623" t="s">
        <v>130</v>
      </c>
      <c r="S13" s="624"/>
      <c r="T13" s="624"/>
      <c r="U13" s="624"/>
      <c r="V13" s="624"/>
      <c r="W13" s="624"/>
      <c r="X13" s="624"/>
      <c r="Y13" s="625"/>
      <c r="Z13" s="626" t="s">
        <v>130</v>
      </c>
      <c r="AA13" s="626"/>
      <c r="AB13" s="626"/>
      <c r="AC13" s="626"/>
      <c r="AD13" s="627" t="s">
        <v>130</v>
      </c>
      <c r="AE13" s="627"/>
      <c r="AF13" s="627"/>
      <c r="AG13" s="627"/>
      <c r="AH13" s="627"/>
      <c r="AI13" s="627"/>
      <c r="AJ13" s="627"/>
      <c r="AK13" s="627"/>
      <c r="AL13" s="628" t="s">
        <v>235</v>
      </c>
      <c r="AM13" s="629"/>
      <c r="AN13" s="629"/>
      <c r="AO13" s="630"/>
      <c r="AP13" s="620" t="s">
        <v>253</v>
      </c>
      <c r="AQ13" s="621"/>
      <c r="AR13" s="621"/>
      <c r="AS13" s="621"/>
      <c r="AT13" s="621"/>
      <c r="AU13" s="621"/>
      <c r="AV13" s="621"/>
      <c r="AW13" s="621"/>
      <c r="AX13" s="621"/>
      <c r="AY13" s="621"/>
      <c r="AZ13" s="621"/>
      <c r="BA13" s="621"/>
      <c r="BB13" s="621"/>
      <c r="BC13" s="621"/>
      <c r="BD13" s="621"/>
      <c r="BE13" s="621"/>
      <c r="BF13" s="622"/>
      <c r="BG13" s="623">
        <v>127538</v>
      </c>
      <c r="BH13" s="624"/>
      <c r="BI13" s="624"/>
      <c r="BJ13" s="624"/>
      <c r="BK13" s="624"/>
      <c r="BL13" s="624"/>
      <c r="BM13" s="624"/>
      <c r="BN13" s="625"/>
      <c r="BO13" s="626">
        <v>29.7</v>
      </c>
      <c r="BP13" s="626"/>
      <c r="BQ13" s="626"/>
      <c r="BR13" s="626"/>
      <c r="BS13" s="627" t="s">
        <v>130</v>
      </c>
      <c r="BT13" s="627"/>
      <c r="BU13" s="627"/>
      <c r="BV13" s="627"/>
      <c r="BW13" s="627"/>
      <c r="BX13" s="627"/>
      <c r="BY13" s="627"/>
      <c r="BZ13" s="627"/>
      <c r="CA13" s="627"/>
      <c r="CB13" s="631"/>
      <c r="CD13" s="620" t="s">
        <v>254</v>
      </c>
      <c r="CE13" s="621"/>
      <c r="CF13" s="621"/>
      <c r="CG13" s="621"/>
      <c r="CH13" s="621"/>
      <c r="CI13" s="621"/>
      <c r="CJ13" s="621"/>
      <c r="CK13" s="621"/>
      <c r="CL13" s="621"/>
      <c r="CM13" s="621"/>
      <c r="CN13" s="621"/>
      <c r="CO13" s="621"/>
      <c r="CP13" s="621"/>
      <c r="CQ13" s="622"/>
      <c r="CR13" s="623">
        <v>543466</v>
      </c>
      <c r="CS13" s="624"/>
      <c r="CT13" s="624"/>
      <c r="CU13" s="624"/>
      <c r="CV13" s="624"/>
      <c r="CW13" s="624"/>
      <c r="CX13" s="624"/>
      <c r="CY13" s="625"/>
      <c r="CZ13" s="626">
        <v>9.6999999999999993</v>
      </c>
      <c r="DA13" s="626"/>
      <c r="DB13" s="626"/>
      <c r="DC13" s="626"/>
      <c r="DD13" s="632">
        <v>203966</v>
      </c>
      <c r="DE13" s="624"/>
      <c r="DF13" s="624"/>
      <c r="DG13" s="624"/>
      <c r="DH13" s="624"/>
      <c r="DI13" s="624"/>
      <c r="DJ13" s="624"/>
      <c r="DK13" s="624"/>
      <c r="DL13" s="624"/>
      <c r="DM13" s="624"/>
      <c r="DN13" s="624"/>
      <c r="DO13" s="624"/>
      <c r="DP13" s="625"/>
      <c r="DQ13" s="632">
        <v>281610</v>
      </c>
      <c r="DR13" s="624"/>
      <c r="DS13" s="624"/>
      <c r="DT13" s="624"/>
      <c r="DU13" s="624"/>
      <c r="DV13" s="624"/>
      <c r="DW13" s="624"/>
      <c r="DX13" s="624"/>
      <c r="DY13" s="624"/>
      <c r="DZ13" s="624"/>
      <c r="EA13" s="624"/>
      <c r="EB13" s="624"/>
      <c r="EC13" s="633"/>
    </row>
    <row r="14" spans="2:143" ht="11.25" customHeight="1" x14ac:dyDescent="0.15">
      <c r="B14" s="620" t="s">
        <v>255</v>
      </c>
      <c r="C14" s="621"/>
      <c r="D14" s="621"/>
      <c r="E14" s="621"/>
      <c r="F14" s="621"/>
      <c r="G14" s="621"/>
      <c r="H14" s="621"/>
      <c r="I14" s="621"/>
      <c r="J14" s="621"/>
      <c r="K14" s="621"/>
      <c r="L14" s="621"/>
      <c r="M14" s="621"/>
      <c r="N14" s="621"/>
      <c r="O14" s="621"/>
      <c r="P14" s="621"/>
      <c r="Q14" s="622"/>
      <c r="R14" s="623">
        <v>154</v>
      </c>
      <c r="S14" s="624"/>
      <c r="T14" s="624"/>
      <c r="U14" s="624"/>
      <c r="V14" s="624"/>
      <c r="W14" s="624"/>
      <c r="X14" s="624"/>
      <c r="Y14" s="625"/>
      <c r="Z14" s="626">
        <v>0</v>
      </c>
      <c r="AA14" s="626"/>
      <c r="AB14" s="626"/>
      <c r="AC14" s="626"/>
      <c r="AD14" s="627">
        <v>154</v>
      </c>
      <c r="AE14" s="627"/>
      <c r="AF14" s="627"/>
      <c r="AG14" s="627"/>
      <c r="AH14" s="627"/>
      <c r="AI14" s="627"/>
      <c r="AJ14" s="627"/>
      <c r="AK14" s="627"/>
      <c r="AL14" s="628">
        <v>0</v>
      </c>
      <c r="AM14" s="629"/>
      <c r="AN14" s="629"/>
      <c r="AO14" s="630"/>
      <c r="AP14" s="620" t="s">
        <v>256</v>
      </c>
      <c r="AQ14" s="621"/>
      <c r="AR14" s="621"/>
      <c r="AS14" s="621"/>
      <c r="AT14" s="621"/>
      <c r="AU14" s="621"/>
      <c r="AV14" s="621"/>
      <c r="AW14" s="621"/>
      <c r="AX14" s="621"/>
      <c r="AY14" s="621"/>
      <c r="AZ14" s="621"/>
      <c r="BA14" s="621"/>
      <c r="BB14" s="621"/>
      <c r="BC14" s="621"/>
      <c r="BD14" s="621"/>
      <c r="BE14" s="621"/>
      <c r="BF14" s="622"/>
      <c r="BG14" s="623">
        <v>21002</v>
      </c>
      <c r="BH14" s="624"/>
      <c r="BI14" s="624"/>
      <c r="BJ14" s="624"/>
      <c r="BK14" s="624"/>
      <c r="BL14" s="624"/>
      <c r="BM14" s="624"/>
      <c r="BN14" s="625"/>
      <c r="BO14" s="626">
        <v>4.9000000000000004</v>
      </c>
      <c r="BP14" s="626"/>
      <c r="BQ14" s="626"/>
      <c r="BR14" s="626"/>
      <c r="BS14" s="627" t="s">
        <v>130</v>
      </c>
      <c r="BT14" s="627"/>
      <c r="BU14" s="627"/>
      <c r="BV14" s="627"/>
      <c r="BW14" s="627"/>
      <c r="BX14" s="627"/>
      <c r="BY14" s="627"/>
      <c r="BZ14" s="627"/>
      <c r="CA14" s="627"/>
      <c r="CB14" s="631"/>
      <c r="CD14" s="620" t="s">
        <v>257</v>
      </c>
      <c r="CE14" s="621"/>
      <c r="CF14" s="621"/>
      <c r="CG14" s="621"/>
      <c r="CH14" s="621"/>
      <c r="CI14" s="621"/>
      <c r="CJ14" s="621"/>
      <c r="CK14" s="621"/>
      <c r="CL14" s="621"/>
      <c r="CM14" s="621"/>
      <c r="CN14" s="621"/>
      <c r="CO14" s="621"/>
      <c r="CP14" s="621"/>
      <c r="CQ14" s="622"/>
      <c r="CR14" s="623">
        <v>169756</v>
      </c>
      <c r="CS14" s="624"/>
      <c r="CT14" s="624"/>
      <c r="CU14" s="624"/>
      <c r="CV14" s="624"/>
      <c r="CW14" s="624"/>
      <c r="CX14" s="624"/>
      <c r="CY14" s="625"/>
      <c r="CZ14" s="626">
        <v>3</v>
      </c>
      <c r="DA14" s="626"/>
      <c r="DB14" s="626"/>
      <c r="DC14" s="626"/>
      <c r="DD14" s="632">
        <v>20786</v>
      </c>
      <c r="DE14" s="624"/>
      <c r="DF14" s="624"/>
      <c r="DG14" s="624"/>
      <c r="DH14" s="624"/>
      <c r="DI14" s="624"/>
      <c r="DJ14" s="624"/>
      <c r="DK14" s="624"/>
      <c r="DL14" s="624"/>
      <c r="DM14" s="624"/>
      <c r="DN14" s="624"/>
      <c r="DO14" s="624"/>
      <c r="DP14" s="625"/>
      <c r="DQ14" s="632">
        <v>140856</v>
      </c>
      <c r="DR14" s="624"/>
      <c r="DS14" s="624"/>
      <c r="DT14" s="624"/>
      <c r="DU14" s="624"/>
      <c r="DV14" s="624"/>
      <c r="DW14" s="624"/>
      <c r="DX14" s="624"/>
      <c r="DY14" s="624"/>
      <c r="DZ14" s="624"/>
      <c r="EA14" s="624"/>
      <c r="EB14" s="624"/>
      <c r="EC14" s="633"/>
    </row>
    <row r="15" spans="2:143" ht="11.25" customHeight="1" x14ac:dyDescent="0.15">
      <c r="B15" s="620" t="s">
        <v>258</v>
      </c>
      <c r="C15" s="621"/>
      <c r="D15" s="621"/>
      <c r="E15" s="621"/>
      <c r="F15" s="621"/>
      <c r="G15" s="621"/>
      <c r="H15" s="621"/>
      <c r="I15" s="621"/>
      <c r="J15" s="621"/>
      <c r="K15" s="621"/>
      <c r="L15" s="621"/>
      <c r="M15" s="621"/>
      <c r="N15" s="621"/>
      <c r="O15" s="621"/>
      <c r="P15" s="621"/>
      <c r="Q15" s="622"/>
      <c r="R15" s="623" t="s">
        <v>130</v>
      </c>
      <c r="S15" s="624"/>
      <c r="T15" s="624"/>
      <c r="U15" s="624"/>
      <c r="V15" s="624"/>
      <c r="W15" s="624"/>
      <c r="X15" s="624"/>
      <c r="Y15" s="625"/>
      <c r="Z15" s="626" t="s">
        <v>130</v>
      </c>
      <c r="AA15" s="626"/>
      <c r="AB15" s="626"/>
      <c r="AC15" s="626"/>
      <c r="AD15" s="627" t="s">
        <v>235</v>
      </c>
      <c r="AE15" s="627"/>
      <c r="AF15" s="627"/>
      <c r="AG15" s="627"/>
      <c r="AH15" s="627"/>
      <c r="AI15" s="627"/>
      <c r="AJ15" s="627"/>
      <c r="AK15" s="627"/>
      <c r="AL15" s="628" t="s">
        <v>130</v>
      </c>
      <c r="AM15" s="629"/>
      <c r="AN15" s="629"/>
      <c r="AO15" s="630"/>
      <c r="AP15" s="620" t="s">
        <v>259</v>
      </c>
      <c r="AQ15" s="621"/>
      <c r="AR15" s="621"/>
      <c r="AS15" s="621"/>
      <c r="AT15" s="621"/>
      <c r="AU15" s="621"/>
      <c r="AV15" s="621"/>
      <c r="AW15" s="621"/>
      <c r="AX15" s="621"/>
      <c r="AY15" s="621"/>
      <c r="AZ15" s="621"/>
      <c r="BA15" s="621"/>
      <c r="BB15" s="621"/>
      <c r="BC15" s="621"/>
      <c r="BD15" s="621"/>
      <c r="BE15" s="621"/>
      <c r="BF15" s="622"/>
      <c r="BG15" s="623">
        <v>41739</v>
      </c>
      <c r="BH15" s="624"/>
      <c r="BI15" s="624"/>
      <c r="BJ15" s="624"/>
      <c r="BK15" s="624"/>
      <c r="BL15" s="624"/>
      <c r="BM15" s="624"/>
      <c r="BN15" s="625"/>
      <c r="BO15" s="626">
        <v>9.6999999999999993</v>
      </c>
      <c r="BP15" s="626"/>
      <c r="BQ15" s="626"/>
      <c r="BR15" s="626"/>
      <c r="BS15" s="627" t="s">
        <v>130</v>
      </c>
      <c r="BT15" s="627"/>
      <c r="BU15" s="627"/>
      <c r="BV15" s="627"/>
      <c r="BW15" s="627"/>
      <c r="BX15" s="627"/>
      <c r="BY15" s="627"/>
      <c r="BZ15" s="627"/>
      <c r="CA15" s="627"/>
      <c r="CB15" s="631"/>
      <c r="CD15" s="620" t="s">
        <v>260</v>
      </c>
      <c r="CE15" s="621"/>
      <c r="CF15" s="621"/>
      <c r="CG15" s="621"/>
      <c r="CH15" s="621"/>
      <c r="CI15" s="621"/>
      <c r="CJ15" s="621"/>
      <c r="CK15" s="621"/>
      <c r="CL15" s="621"/>
      <c r="CM15" s="621"/>
      <c r="CN15" s="621"/>
      <c r="CO15" s="621"/>
      <c r="CP15" s="621"/>
      <c r="CQ15" s="622"/>
      <c r="CR15" s="623">
        <v>692886</v>
      </c>
      <c r="CS15" s="624"/>
      <c r="CT15" s="624"/>
      <c r="CU15" s="624"/>
      <c r="CV15" s="624"/>
      <c r="CW15" s="624"/>
      <c r="CX15" s="624"/>
      <c r="CY15" s="625"/>
      <c r="CZ15" s="626">
        <v>12.4</v>
      </c>
      <c r="DA15" s="626"/>
      <c r="DB15" s="626"/>
      <c r="DC15" s="626"/>
      <c r="DD15" s="632">
        <v>190939</v>
      </c>
      <c r="DE15" s="624"/>
      <c r="DF15" s="624"/>
      <c r="DG15" s="624"/>
      <c r="DH15" s="624"/>
      <c r="DI15" s="624"/>
      <c r="DJ15" s="624"/>
      <c r="DK15" s="624"/>
      <c r="DL15" s="624"/>
      <c r="DM15" s="624"/>
      <c r="DN15" s="624"/>
      <c r="DO15" s="624"/>
      <c r="DP15" s="625"/>
      <c r="DQ15" s="632">
        <v>441339</v>
      </c>
      <c r="DR15" s="624"/>
      <c r="DS15" s="624"/>
      <c r="DT15" s="624"/>
      <c r="DU15" s="624"/>
      <c r="DV15" s="624"/>
      <c r="DW15" s="624"/>
      <c r="DX15" s="624"/>
      <c r="DY15" s="624"/>
      <c r="DZ15" s="624"/>
      <c r="EA15" s="624"/>
      <c r="EB15" s="624"/>
      <c r="EC15" s="633"/>
    </row>
    <row r="16" spans="2:143" ht="11.25" customHeight="1" x14ac:dyDescent="0.15">
      <c r="B16" s="620" t="s">
        <v>261</v>
      </c>
      <c r="C16" s="621"/>
      <c r="D16" s="621"/>
      <c r="E16" s="621"/>
      <c r="F16" s="621"/>
      <c r="G16" s="621"/>
      <c r="H16" s="621"/>
      <c r="I16" s="621"/>
      <c r="J16" s="621"/>
      <c r="K16" s="621"/>
      <c r="L16" s="621"/>
      <c r="M16" s="621"/>
      <c r="N16" s="621"/>
      <c r="O16" s="621"/>
      <c r="P16" s="621"/>
      <c r="Q16" s="622"/>
      <c r="R16" s="623">
        <v>4199</v>
      </c>
      <c r="S16" s="624"/>
      <c r="T16" s="624"/>
      <c r="U16" s="624"/>
      <c r="V16" s="624"/>
      <c r="W16" s="624"/>
      <c r="X16" s="624"/>
      <c r="Y16" s="625"/>
      <c r="Z16" s="626">
        <v>0.1</v>
      </c>
      <c r="AA16" s="626"/>
      <c r="AB16" s="626"/>
      <c r="AC16" s="626"/>
      <c r="AD16" s="627">
        <v>4199</v>
      </c>
      <c r="AE16" s="627"/>
      <c r="AF16" s="627"/>
      <c r="AG16" s="627"/>
      <c r="AH16" s="627"/>
      <c r="AI16" s="627"/>
      <c r="AJ16" s="627"/>
      <c r="AK16" s="627"/>
      <c r="AL16" s="628">
        <v>0.2</v>
      </c>
      <c r="AM16" s="629"/>
      <c r="AN16" s="629"/>
      <c r="AO16" s="630"/>
      <c r="AP16" s="620" t="s">
        <v>262</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130</v>
      </c>
      <c r="BP16" s="626"/>
      <c r="BQ16" s="626"/>
      <c r="BR16" s="626"/>
      <c r="BS16" s="627" t="s">
        <v>130</v>
      </c>
      <c r="BT16" s="627"/>
      <c r="BU16" s="627"/>
      <c r="BV16" s="627"/>
      <c r="BW16" s="627"/>
      <c r="BX16" s="627"/>
      <c r="BY16" s="627"/>
      <c r="BZ16" s="627"/>
      <c r="CA16" s="627"/>
      <c r="CB16" s="631"/>
      <c r="CD16" s="620" t="s">
        <v>263</v>
      </c>
      <c r="CE16" s="621"/>
      <c r="CF16" s="621"/>
      <c r="CG16" s="621"/>
      <c r="CH16" s="621"/>
      <c r="CI16" s="621"/>
      <c r="CJ16" s="621"/>
      <c r="CK16" s="621"/>
      <c r="CL16" s="621"/>
      <c r="CM16" s="621"/>
      <c r="CN16" s="621"/>
      <c r="CO16" s="621"/>
      <c r="CP16" s="621"/>
      <c r="CQ16" s="622"/>
      <c r="CR16" s="623">
        <v>3244</v>
      </c>
      <c r="CS16" s="624"/>
      <c r="CT16" s="624"/>
      <c r="CU16" s="624"/>
      <c r="CV16" s="624"/>
      <c r="CW16" s="624"/>
      <c r="CX16" s="624"/>
      <c r="CY16" s="625"/>
      <c r="CZ16" s="626">
        <v>0.1</v>
      </c>
      <c r="DA16" s="626"/>
      <c r="DB16" s="626"/>
      <c r="DC16" s="626"/>
      <c r="DD16" s="632" t="s">
        <v>130</v>
      </c>
      <c r="DE16" s="624"/>
      <c r="DF16" s="624"/>
      <c r="DG16" s="624"/>
      <c r="DH16" s="624"/>
      <c r="DI16" s="624"/>
      <c r="DJ16" s="624"/>
      <c r="DK16" s="624"/>
      <c r="DL16" s="624"/>
      <c r="DM16" s="624"/>
      <c r="DN16" s="624"/>
      <c r="DO16" s="624"/>
      <c r="DP16" s="625"/>
      <c r="DQ16" s="632">
        <v>3244</v>
      </c>
      <c r="DR16" s="624"/>
      <c r="DS16" s="624"/>
      <c r="DT16" s="624"/>
      <c r="DU16" s="624"/>
      <c r="DV16" s="624"/>
      <c r="DW16" s="624"/>
      <c r="DX16" s="624"/>
      <c r="DY16" s="624"/>
      <c r="DZ16" s="624"/>
      <c r="EA16" s="624"/>
      <c r="EB16" s="624"/>
      <c r="EC16" s="633"/>
    </row>
    <row r="17" spans="2:133" ht="11.25" customHeight="1" x14ac:dyDescent="0.15">
      <c r="B17" s="620" t="s">
        <v>264</v>
      </c>
      <c r="C17" s="621"/>
      <c r="D17" s="621"/>
      <c r="E17" s="621"/>
      <c r="F17" s="621"/>
      <c r="G17" s="621"/>
      <c r="H17" s="621"/>
      <c r="I17" s="621"/>
      <c r="J17" s="621"/>
      <c r="K17" s="621"/>
      <c r="L17" s="621"/>
      <c r="M17" s="621"/>
      <c r="N17" s="621"/>
      <c r="O17" s="621"/>
      <c r="P17" s="621"/>
      <c r="Q17" s="622"/>
      <c r="R17" s="623">
        <v>4874</v>
      </c>
      <c r="S17" s="624"/>
      <c r="T17" s="624"/>
      <c r="U17" s="624"/>
      <c r="V17" s="624"/>
      <c r="W17" s="624"/>
      <c r="X17" s="624"/>
      <c r="Y17" s="625"/>
      <c r="Z17" s="626">
        <v>0.1</v>
      </c>
      <c r="AA17" s="626"/>
      <c r="AB17" s="626"/>
      <c r="AC17" s="626"/>
      <c r="AD17" s="627">
        <v>4874</v>
      </c>
      <c r="AE17" s="627"/>
      <c r="AF17" s="627"/>
      <c r="AG17" s="627"/>
      <c r="AH17" s="627"/>
      <c r="AI17" s="627"/>
      <c r="AJ17" s="627"/>
      <c r="AK17" s="627"/>
      <c r="AL17" s="628">
        <v>0.2</v>
      </c>
      <c r="AM17" s="629"/>
      <c r="AN17" s="629"/>
      <c r="AO17" s="630"/>
      <c r="AP17" s="620" t="s">
        <v>265</v>
      </c>
      <c r="AQ17" s="621"/>
      <c r="AR17" s="621"/>
      <c r="AS17" s="621"/>
      <c r="AT17" s="621"/>
      <c r="AU17" s="621"/>
      <c r="AV17" s="621"/>
      <c r="AW17" s="621"/>
      <c r="AX17" s="621"/>
      <c r="AY17" s="621"/>
      <c r="AZ17" s="621"/>
      <c r="BA17" s="621"/>
      <c r="BB17" s="621"/>
      <c r="BC17" s="621"/>
      <c r="BD17" s="621"/>
      <c r="BE17" s="621"/>
      <c r="BF17" s="622"/>
      <c r="BG17" s="623" t="s">
        <v>235</v>
      </c>
      <c r="BH17" s="624"/>
      <c r="BI17" s="624"/>
      <c r="BJ17" s="624"/>
      <c r="BK17" s="624"/>
      <c r="BL17" s="624"/>
      <c r="BM17" s="624"/>
      <c r="BN17" s="625"/>
      <c r="BO17" s="626" t="s">
        <v>131</v>
      </c>
      <c r="BP17" s="626"/>
      <c r="BQ17" s="626"/>
      <c r="BR17" s="626"/>
      <c r="BS17" s="627" t="s">
        <v>235</v>
      </c>
      <c r="BT17" s="627"/>
      <c r="BU17" s="627"/>
      <c r="BV17" s="627"/>
      <c r="BW17" s="627"/>
      <c r="BX17" s="627"/>
      <c r="BY17" s="627"/>
      <c r="BZ17" s="627"/>
      <c r="CA17" s="627"/>
      <c r="CB17" s="631"/>
      <c r="CD17" s="620" t="s">
        <v>266</v>
      </c>
      <c r="CE17" s="621"/>
      <c r="CF17" s="621"/>
      <c r="CG17" s="621"/>
      <c r="CH17" s="621"/>
      <c r="CI17" s="621"/>
      <c r="CJ17" s="621"/>
      <c r="CK17" s="621"/>
      <c r="CL17" s="621"/>
      <c r="CM17" s="621"/>
      <c r="CN17" s="621"/>
      <c r="CO17" s="621"/>
      <c r="CP17" s="621"/>
      <c r="CQ17" s="622"/>
      <c r="CR17" s="623">
        <v>288646</v>
      </c>
      <c r="CS17" s="624"/>
      <c r="CT17" s="624"/>
      <c r="CU17" s="624"/>
      <c r="CV17" s="624"/>
      <c r="CW17" s="624"/>
      <c r="CX17" s="624"/>
      <c r="CY17" s="625"/>
      <c r="CZ17" s="626">
        <v>5.2</v>
      </c>
      <c r="DA17" s="626"/>
      <c r="DB17" s="626"/>
      <c r="DC17" s="626"/>
      <c r="DD17" s="632" t="s">
        <v>130</v>
      </c>
      <c r="DE17" s="624"/>
      <c r="DF17" s="624"/>
      <c r="DG17" s="624"/>
      <c r="DH17" s="624"/>
      <c r="DI17" s="624"/>
      <c r="DJ17" s="624"/>
      <c r="DK17" s="624"/>
      <c r="DL17" s="624"/>
      <c r="DM17" s="624"/>
      <c r="DN17" s="624"/>
      <c r="DO17" s="624"/>
      <c r="DP17" s="625"/>
      <c r="DQ17" s="632">
        <v>288046</v>
      </c>
      <c r="DR17" s="624"/>
      <c r="DS17" s="624"/>
      <c r="DT17" s="624"/>
      <c r="DU17" s="624"/>
      <c r="DV17" s="624"/>
      <c r="DW17" s="624"/>
      <c r="DX17" s="624"/>
      <c r="DY17" s="624"/>
      <c r="DZ17" s="624"/>
      <c r="EA17" s="624"/>
      <c r="EB17" s="624"/>
      <c r="EC17" s="633"/>
    </row>
    <row r="18" spans="2:133" ht="11.25" customHeight="1" x14ac:dyDescent="0.15">
      <c r="B18" s="620" t="s">
        <v>267</v>
      </c>
      <c r="C18" s="621"/>
      <c r="D18" s="621"/>
      <c r="E18" s="621"/>
      <c r="F18" s="621"/>
      <c r="G18" s="621"/>
      <c r="H18" s="621"/>
      <c r="I18" s="621"/>
      <c r="J18" s="621"/>
      <c r="K18" s="621"/>
      <c r="L18" s="621"/>
      <c r="M18" s="621"/>
      <c r="N18" s="621"/>
      <c r="O18" s="621"/>
      <c r="P18" s="621"/>
      <c r="Q18" s="622"/>
      <c r="R18" s="623">
        <v>3554</v>
      </c>
      <c r="S18" s="624"/>
      <c r="T18" s="624"/>
      <c r="U18" s="624"/>
      <c r="V18" s="624"/>
      <c r="W18" s="624"/>
      <c r="X18" s="624"/>
      <c r="Y18" s="625"/>
      <c r="Z18" s="626">
        <v>0.1</v>
      </c>
      <c r="AA18" s="626"/>
      <c r="AB18" s="626"/>
      <c r="AC18" s="626"/>
      <c r="AD18" s="627">
        <v>3554</v>
      </c>
      <c r="AE18" s="627"/>
      <c r="AF18" s="627"/>
      <c r="AG18" s="627"/>
      <c r="AH18" s="627"/>
      <c r="AI18" s="627"/>
      <c r="AJ18" s="627"/>
      <c r="AK18" s="627"/>
      <c r="AL18" s="628">
        <v>0.2</v>
      </c>
      <c r="AM18" s="629"/>
      <c r="AN18" s="629"/>
      <c r="AO18" s="630"/>
      <c r="AP18" s="620" t="s">
        <v>268</v>
      </c>
      <c r="AQ18" s="621"/>
      <c r="AR18" s="621"/>
      <c r="AS18" s="621"/>
      <c r="AT18" s="621"/>
      <c r="AU18" s="621"/>
      <c r="AV18" s="621"/>
      <c r="AW18" s="621"/>
      <c r="AX18" s="621"/>
      <c r="AY18" s="621"/>
      <c r="AZ18" s="621"/>
      <c r="BA18" s="621"/>
      <c r="BB18" s="621"/>
      <c r="BC18" s="621"/>
      <c r="BD18" s="621"/>
      <c r="BE18" s="621"/>
      <c r="BF18" s="622"/>
      <c r="BG18" s="623" t="s">
        <v>235</v>
      </c>
      <c r="BH18" s="624"/>
      <c r="BI18" s="624"/>
      <c r="BJ18" s="624"/>
      <c r="BK18" s="624"/>
      <c r="BL18" s="624"/>
      <c r="BM18" s="624"/>
      <c r="BN18" s="625"/>
      <c r="BO18" s="626" t="s">
        <v>235</v>
      </c>
      <c r="BP18" s="626"/>
      <c r="BQ18" s="626"/>
      <c r="BR18" s="626"/>
      <c r="BS18" s="627" t="s">
        <v>235</v>
      </c>
      <c r="BT18" s="627"/>
      <c r="BU18" s="627"/>
      <c r="BV18" s="627"/>
      <c r="BW18" s="627"/>
      <c r="BX18" s="627"/>
      <c r="BY18" s="627"/>
      <c r="BZ18" s="627"/>
      <c r="CA18" s="627"/>
      <c r="CB18" s="631"/>
      <c r="CD18" s="620" t="s">
        <v>269</v>
      </c>
      <c r="CE18" s="621"/>
      <c r="CF18" s="621"/>
      <c r="CG18" s="621"/>
      <c r="CH18" s="621"/>
      <c r="CI18" s="621"/>
      <c r="CJ18" s="621"/>
      <c r="CK18" s="621"/>
      <c r="CL18" s="621"/>
      <c r="CM18" s="621"/>
      <c r="CN18" s="621"/>
      <c r="CO18" s="621"/>
      <c r="CP18" s="621"/>
      <c r="CQ18" s="622"/>
      <c r="CR18" s="623" t="s">
        <v>131</v>
      </c>
      <c r="CS18" s="624"/>
      <c r="CT18" s="624"/>
      <c r="CU18" s="624"/>
      <c r="CV18" s="624"/>
      <c r="CW18" s="624"/>
      <c r="CX18" s="624"/>
      <c r="CY18" s="625"/>
      <c r="CZ18" s="626" t="s">
        <v>130</v>
      </c>
      <c r="DA18" s="626"/>
      <c r="DB18" s="626"/>
      <c r="DC18" s="626"/>
      <c r="DD18" s="632" t="s">
        <v>235</v>
      </c>
      <c r="DE18" s="624"/>
      <c r="DF18" s="624"/>
      <c r="DG18" s="624"/>
      <c r="DH18" s="624"/>
      <c r="DI18" s="624"/>
      <c r="DJ18" s="624"/>
      <c r="DK18" s="624"/>
      <c r="DL18" s="624"/>
      <c r="DM18" s="624"/>
      <c r="DN18" s="624"/>
      <c r="DO18" s="624"/>
      <c r="DP18" s="625"/>
      <c r="DQ18" s="632" t="s">
        <v>130</v>
      </c>
      <c r="DR18" s="624"/>
      <c r="DS18" s="624"/>
      <c r="DT18" s="624"/>
      <c r="DU18" s="624"/>
      <c r="DV18" s="624"/>
      <c r="DW18" s="624"/>
      <c r="DX18" s="624"/>
      <c r="DY18" s="624"/>
      <c r="DZ18" s="624"/>
      <c r="EA18" s="624"/>
      <c r="EB18" s="624"/>
      <c r="EC18" s="633"/>
    </row>
    <row r="19" spans="2:133" ht="11.25" customHeight="1" x14ac:dyDescent="0.15">
      <c r="B19" s="620" t="s">
        <v>270</v>
      </c>
      <c r="C19" s="621"/>
      <c r="D19" s="621"/>
      <c r="E19" s="621"/>
      <c r="F19" s="621"/>
      <c r="G19" s="621"/>
      <c r="H19" s="621"/>
      <c r="I19" s="621"/>
      <c r="J19" s="621"/>
      <c r="K19" s="621"/>
      <c r="L19" s="621"/>
      <c r="M19" s="621"/>
      <c r="N19" s="621"/>
      <c r="O19" s="621"/>
      <c r="P19" s="621"/>
      <c r="Q19" s="622"/>
      <c r="R19" s="623">
        <v>3554</v>
      </c>
      <c r="S19" s="624"/>
      <c r="T19" s="624"/>
      <c r="U19" s="624"/>
      <c r="V19" s="624"/>
      <c r="W19" s="624"/>
      <c r="X19" s="624"/>
      <c r="Y19" s="625"/>
      <c r="Z19" s="626">
        <v>0.1</v>
      </c>
      <c r="AA19" s="626"/>
      <c r="AB19" s="626"/>
      <c r="AC19" s="626"/>
      <c r="AD19" s="627">
        <v>3554</v>
      </c>
      <c r="AE19" s="627"/>
      <c r="AF19" s="627"/>
      <c r="AG19" s="627"/>
      <c r="AH19" s="627"/>
      <c r="AI19" s="627"/>
      <c r="AJ19" s="627"/>
      <c r="AK19" s="627"/>
      <c r="AL19" s="628">
        <v>0.2</v>
      </c>
      <c r="AM19" s="629"/>
      <c r="AN19" s="629"/>
      <c r="AO19" s="630"/>
      <c r="AP19" s="620" t="s">
        <v>271</v>
      </c>
      <c r="AQ19" s="621"/>
      <c r="AR19" s="621"/>
      <c r="AS19" s="621"/>
      <c r="AT19" s="621"/>
      <c r="AU19" s="621"/>
      <c r="AV19" s="621"/>
      <c r="AW19" s="621"/>
      <c r="AX19" s="621"/>
      <c r="AY19" s="621"/>
      <c r="AZ19" s="621"/>
      <c r="BA19" s="621"/>
      <c r="BB19" s="621"/>
      <c r="BC19" s="621"/>
      <c r="BD19" s="621"/>
      <c r="BE19" s="621"/>
      <c r="BF19" s="622"/>
      <c r="BG19" s="623" t="s">
        <v>131</v>
      </c>
      <c r="BH19" s="624"/>
      <c r="BI19" s="624"/>
      <c r="BJ19" s="624"/>
      <c r="BK19" s="624"/>
      <c r="BL19" s="624"/>
      <c r="BM19" s="624"/>
      <c r="BN19" s="625"/>
      <c r="BO19" s="626" t="s">
        <v>131</v>
      </c>
      <c r="BP19" s="626"/>
      <c r="BQ19" s="626"/>
      <c r="BR19" s="626"/>
      <c r="BS19" s="627" t="s">
        <v>130</v>
      </c>
      <c r="BT19" s="627"/>
      <c r="BU19" s="627"/>
      <c r="BV19" s="627"/>
      <c r="BW19" s="627"/>
      <c r="BX19" s="627"/>
      <c r="BY19" s="627"/>
      <c r="BZ19" s="627"/>
      <c r="CA19" s="627"/>
      <c r="CB19" s="631"/>
      <c r="CD19" s="620" t="s">
        <v>272</v>
      </c>
      <c r="CE19" s="621"/>
      <c r="CF19" s="621"/>
      <c r="CG19" s="621"/>
      <c r="CH19" s="621"/>
      <c r="CI19" s="621"/>
      <c r="CJ19" s="621"/>
      <c r="CK19" s="621"/>
      <c r="CL19" s="621"/>
      <c r="CM19" s="621"/>
      <c r="CN19" s="621"/>
      <c r="CO19" s="621"/>
      <c r="CP19" s="621"/>
      <c r="CQ19" s="622"/>
      <c r="CR19" s="623" t="s">
        <v>131</v>
      </c>
      <c r="CS19" s="624"/>
      <c r="CT19" s="624"/>
      <c r="CU19" s="624"/>
      <c r="CV19" s="624"/>
      <c r="CW19" s="624"/>
      <c r="CX19" s="624"/>
      <c r="CY19" s="625"/>
      <c r="CZ19" s="626" t="s">
        <v>130</v>
      </c>
      <c r="DA19" s="626"/>
      <c r="DB19" s="626"/>
      <c r="DC19" s="626"/>
      <c r="DD19" s="632" t="s">
        <v>130</v>
      </c>
      <c r="DE19" s="624"/>
      <c r="DF19" s="624"/>
      <c r="DG19" s="624"/>
      <c r="DH19" s="624"/>
      <c r="DI19" s="624"/>
      <c r="DJ19" s="624"/>
      <c r="DK19" s="624"/>
      <c r="DL19" s="624"/>
      <c r="DM19" s="624"/>
      <c r="DN19" s="624"/>
      <c r="DO19" s="624"/>
      <c r="DP19" s="625"/>
      <c r="DQ19" s="632" t="s">
        <v>131</v>
      </c>
      <c r="DR19" s="624"/>
      <c r="DS19" s="624"/>
      <c r="DT19" s="624"/>
      <c r="DU19" s="624"/>
      <c r="DV19" s="624"/>
      <c r="DW19" s="624"/>
      <c r="DX19" s="624"/>
      <c r="DY19" s="624"/>
      <c r="DZ19" s="624"/>
      <c r="EA19" s="624"/>
      <c r="EB19" s="624"/>
      <c r="EC19" s="633"/>
    </row>
    <row r="20" spans="2:133" ht="11.25" customHeight="1" x14ac:dyDescent="0.15">
      <c r="B20" s="636" t="s">
        <v>273</v>
      </c>
      <c r="C20" s="637"/>
      <c r="D20" s="637"/>
      <c r="E20" s="637"/>
      <c r="F20" s="637"/>
      <c r="G20" s="637"/>
      <c r="H20" s="637"/>
      <c r="I20" s="637"/>
      <c r="J20" s="637"/>
      <c r="K20" s="637"/>
      <c r="L20" s="637"/>
      <c r="M20" s="637"/>
      <c r="N20" s="637"/>
      <c r="O20" s="637"/>
      <c r="P20" s="637"/>
      <c r="Q20" s="638"/>
      <c r="R20" s="623" t="s">
        <v>130</v>
      </c>
      <c r="S20" s="624"/>
      <c r="T20" s="624"/>
      <c r="U20" s="624"/>
      <c r="V20" s="624"/>
      <c r="W20" s="624"/>
      <c r="X20" s="624"/>
      <c r="Y20" s="625"/>
      <c r="Z20" s="626" t="s">
        <v>235</v>
      </c>
      <c r="AA20" s="626"/>
      <c r="AB20" s="626"/>
      <c r="AC20" s="626"/>
      <c r="AD20" s="627" t="s">
        <v>235</v>
      </c>
      <c r="AE20" s="627"/>
      <c r="AF20" s="627"/>
      <c r="AG20" s="627"/>
      <c r="AH20" s="627"/>
      <c r="AI20" s="627"/>
      <c r="AJ20" s="627"/>
      <c r="AK20" s="627"/>
      <c r="AL20" s="628" t="s">
        <v>130</v>
      </c>
      <c r="AM20" s="629"/>
      <c r="AN20" s="629"/>
      <c r="AO20" s="630"/>
      <c r="AP20" s="620" t="s">
        <v>274</v>
      </c>
      <c r="AQ20" s="621"/>
      <c r="AR20" s="621"/>
      <c r="AS20" s="621"/>
      <c r="AT20" s="621"/>
      <c r="AU20" s="621"/>
      <c r="AV20" s="621"/>
      <c r="AW20" s="621"/>
      <c r="AX20" s="621"/>
      <c r="AY20" s="621"/>
      <c r="AZ20" s="621"/>
      <c r="BA20" s="621"/>
      <c r="BB20" s="621"/>
      <c r="BC20" s="621"/>
      <c r="BD20" s="621"/>
      <c r="BE20" s="621"/>
      <c r="BF20" s="622"/>
      <c r="BG20" s="623" t="s">
        <v>130</v>
      </c>
      <c r="BH20" s="624"/>
      <c r="BI20" s="624"/>
      <c r="BJ20" s="624"/>
      <c r="BK20" s="624"/>
      <c r="BL20" s="624"/>
      <c r="BM20" s="624"/>
      <c r="BN20" s="625"/>
      <c r="BO20" s="626" t="s">
        <v>235</v>
      </c>
      <c r="BP20" s="626"/>
      <c r="BQ20" s="626"/>
      <c r="BR20" s="626"/>
      <c r="BS20" s="627" t="s">
        <v>130</v>
      </c>
      <c r="BT20" s="627"/>
      <c r="BU20" s="627"/>
      <c r="BV20" s="627"/>
      <c r="BW20" s="627"/>
      <c r="BX20" s="627"/>
      <c r="BY20" s="627"/>
      <c r="BZ20" s="627"/>
      <c r="CA20" s="627"/>
      <c r="CB20" s="631"/>
      <c r="CD20" s="620" t="s">
        <v>275</v>
      </c>
      <c r="CE20" s="621"/>
      <c r="CF20" s="621"/>
      <c r="CG20" s="621"/>
      <c r="CH20" s="621"/>
      <c r="CI20" s="621"/>
      <c r="CJ20" s="621"/>
      <c r="CK20" s="621"/>
      <c r="CL20" s="621"/>
      <c r="CM20" s="621"/>
      <c r="CN20" s="621"/>
      <c r="CO20" s="621"/>
      <c r="CP20" s="621"/>
      <c r="CQ20" s="622"/>
      <c r="CR20" s="623">
        <v>5592752</v>
      </c>
      <c r="CS20" s="624"/>
      <c r="CT20" s="624"/>
      <c r="CU20" s="624"/>
      <c r="CV20" s="624"/>
      <c r="CW20" s="624"/>
      <c r="CX20" s="624"/>
      <c r="CY20" s="625"/>
      <c r="CZ20" s="626">
        <v>100</v>
      </c>
      <c r="DA20" s="626"/>
      <c r="DB20" s="626"/>
      <c r="DC20" s="626"/>
      <c r="DD20" s="632">
        <v>1716264</v>
      </c>
      <c r="DE20" s="624"/>
      <c r="DF20" s="624"/>
      <c r="DG20" s="624"/>
      <c r="DH20" s="624"/>
      <c r="DI20" s="624"/>
      <c r="DJ20" s="624"/>
      <c r="DK20" s="624"/>
      <c r="DL20" s="624"/>
      <c r="DM20" s="624"/>
      <c r="DN20" s="624"/>
      <c r="DO20" s="624"/>
      <c r="DP20" s="625"/>
      <c r="DQ20" s="632">
        <v>3081097</v>
      </c>
      <c r="DR20" s="624"/>
      <c r="DS20" s="624"/>
      <c r="DT20" s="624"/>
      <c r="DU20" s="624"/>
      <c r="DV20" s="624"/>
      <c r="DW20" s="624"/>
      <c r="DX20" s="624"/>
      <c r="DY20" s="624"/>
      <c r="DZ20" s="624"/>
      <c r="EA20" s="624"/>
      <c r="EB20" s="624"/>
      <c r="EC20" s="633"/>
    </row>
    <row r="21" spans="2:133" ht="11.25" customHeight="1" x14ac:dyDescent="0.15">
      <c r="B21" s="620" t="s">
        <v>276</v>
      </c>
      <c r="C21" s="621"/>
      <c r="D21" s="621"/>
      <c r="E21" s="621"/>
      <c r="F21" s="621"/>
      <c r="G21" s="621"/>
      <c r="H21" s="621"/>
      <c r="I21" s="621"/>
      <c r="J21" s="621"/>
      <c r="K21" s="621"/>
      <c r="L21" s="621"/>
      <c r="M21" s="621"/>
      <c r="N21" s="621"/>
      <c r="O21" s="621"/>
      <c r="P21" s="621"/>
      <c r="Q21" s="622"/>
      <c r="R21" s="623">
        <v>2025333</v>
      </c>
      <c r="S21" s="624"/>
      <c r="T21" s="624"/>
      <c r="U21" s="624"/>
      <c r="V21" s="624"/>
      <c r="W21" s="624"/>
      <c r="X21" s="624"/>
      <c r="Y21" s="625"/>
      <c r="Z21" s="626">
        <v>33.9</v>
      </c>
      <c r="AA21" s="626"/>
      <c r="AB21" s="626"/>
      <c r="AC21" s="626"/>
      <c r="AD21" s="627">
        <v>1697419</v>
      </c>
      <c r="AE21" s="627"/>
      <c r="AF21" s="627"/>
      <c r="AG21" s="627"/>
      <c r="AH21" s="627"/>
      <c r="AI21" s="627"/>
      <c r="AJ21" s="627"/>
      <c r="AK21" s="627"/>
      <c r="AL21" s="628">
        <v>73.400000000000006</v>
      </c>
      <c r="AM21" s="629"/>
      <c r="AN21" s="629"/>
      <c r="AO21" s="630"/>
      <c r="AP21" s="620" t="s">
        <v>277</v>
      </c>
      <c r="AQ21" s="639"/>
      <c r="AR21" s="639"/>
      <c r="AS21" s="639"/>
      <c r="AT21" s="639"/>
      <c r="AU21" s="639"/>
      <c r="AV21" s="639"/>
      <c r="AW21" s="639"/>
      <c r="AX21" s="639"/>
      <c r="AY21" s="639"/>
      <c r="AZ21" s="639"/>
      <c r="BA21" s="639"/>
      <c r="BB21" s="639"/>
      <c r="BC21" s="639"/>
      <c r="BD21" s="639"/>
      <c r="BE21" s="639"/>
      <c r="BF21" s="640"/>
      <c r="BG21" s="623" t="s">
        <v>235</v>
      </c>
      <c r="BH21" s="624"/>
      <c r="BI21" s="624"/>
      <c r="BJ21" s="624"/>
      <c r="BK21" s="624"/>
      <c r="BL21" s="624"/>
      <c r="BM21" s="624"/>
      <c r="BN21" s="625"/>
      <c r="BO21" s="626" t="s">
        <v>131</v>
      </c>
      <c r="BP21" s="626"/>
      <c r="BQ21" s="626"/>
      <c r="BR21" s="626"/>
      <c r="BS21" s="627" t="s">
        <v>130</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278</v>
      </c>
      <c r="C22" s="621"/>
      <c r="D22" s="621"/>
      <c r="E22" s="621"/>
      <c r="F22" s="621"/>
      <c r="G22" s="621"/>
      <c r="H22" s="621"/>
      <c r="I22" s="621"/>
      <c r="J22" s="621"/>
      <c r="K22" s="621"/>
      <c r="L22" s="621"/>
      <c r="M22" s="621"/>
      <c r="N22" s="621"/>
      <c r="O22" s="621"/>
      <c r="P22" s="621"/>
      <c r="Q22" s="622"/>
      <c r="R22" s="623">
        <v>1697419</v>
      </c>
      <c r="S22" s="624"/>
      <c r="T22" s="624"/>
      <c r="U22" s="624"/>
      <c r="V22" s="624"/>
      <c r="W22" s="624"/>
      <c r="X22" s="624"/>
      <c r="Y22" s="625"/>
      <c r="Z22" s="626">
        <v>28.5</v>
      </c>
      <c r="AA22" s="626"/>
      <c r="AB22" s="626"/>
      <c r="AC22" s="626"/>
      <c r="AD22" s="627">
        <v>1697419</v>
      </c>
      <c r="AE22" s="627"/>
      <c r="AF22" s="627"/>
      <c r="AG22" s="627"/>
      <c r="AH22" s="627"/>
      <c r="AI22" s="627"/>
      <c r="AJ22" s="627"/>
      <c r="AK22" s="627"/>
      <c r="AL22" s="628">
        <v>73.400000000000006</v>
      </c>
      <c r="AM22" s="629"/>
      <c r="AN22" s="629"/>
      <c r="AO22" s="630"/>
      <c r="AP22" s="620" t="s">
        <v>279</v>
      </c>
      <c r="AQ22" s="639"/>
      <c r="AR22" s="639"/>
      <c r="AS22" s="639"/>
      <c r="AT22" s="639"/>
      <c r="AU22" s="639"/>
      <c r="AV22" s="639"/>
      <c r="AW22" s="639"/>
      <c r="AX22" s="639"/>
      <c r="AY22" s="639"/>
      <c r="AZ22" s="639"/>
      <c r="BA22" s="639"/>
      <c r="BB22" s="639"/>
      <c r="BC22" s="639"/>
      <c r="BD22" s="639"/>
      <c r="BE22" s="639"/>
      <c r="BF22" s="640"/>
      <c r="BG22" s="623" t="s">
        <v>130</v>
      </c>
      <c r="BH22" s="624"/>
      <c r="BI22" s="624"/>
      <c r="BJ22" s="624"/>
      <c r="BK22" s="624"/>
      <c r="BL22" s="624"/>
      <c r="BM22" s="624"/>
      <c r="BN22" s="625"/>
      <c r="BO22" s="626" t="s">
        <v>130</v>
      </c>
      <c r="BP22" s="626"/>
      <c r="BQ22" s="626"/>
      <c r="BR22" s="626"/>
      <c r="BS22" s="627" t="s">
        <v>130</v>
      </c>
      <c r="BT22" s="627"/>
      <c r="BU22" s="627"/>
      <c r="BV22" s="627"/>
      <c r="BW22" s="627"/>
      <c r="BX22" s="627"/>
      <c r="BY22" s="627"/>
      <c r="BZ22" s="627"/>
      <c r="CA22" s="627"/>
      <c r="CB22" s="631"/>
      <c r="CD22" s="605" t="s">
        <v>280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281</v>
      </c>
      <c r="C23" s="621"/>
      <c r="D23" s="621"/>
      <c r="E23" s="621"/>
      <c r="F23" s="621"/>
      <c r="G23" s="621"/>
      <c r="H23" s="621"/>
      <c r="I23" s="621"/>
      <c r="J23" s="621"/>
      <c r="K23" s="621"/>
      <c r="L23" s="621"/>
      <c r="M23" s="621"/>
      <c r="N23" s="621"/>
      <c r="O23" s="621"/>
      <c r="P23" s="621"/>
      <c r="Q23" s="622"/>
      <c r="R23" s="623">
        <v>327914</v>
      </c>
      <c r="S23" s="624"/>
      <c r="T23" s="624"/>
      <c r="U23" s="624"/>
      <c r="V23" s="624"/>
      <c r="W23" s="624"/>
      <c r="X23" s="624"/>
      <c r="Y23" s="625"/>
      <c r="Z23" s="626">
        <v>5.5</v>
      </c>
      <c r="AA23" s="626"/>
      <c r="AB23" s="626"/>
      <c r="AC23" s="626"/>
      <c r="AD23" s="627" t="s">
        <v>235</v>
      </c>
      <c r="AE23" s="627"/>
      <c r="AF23" s="627"/>
      <c r="AG23" s="627"/>
      <c r="AH23" s="627"/>
      <c r="AI23" s="627"/>
      <c r="AJ23" s="627"/>
      <c r="AK23" s="627"/>
      <c r="AL23" s="628" t="s">
        <v>235</v>
      </c>
      <c r="AM23" s="629"/>
      <c r="AN23" s="629"/>
      <c r="AO23" s="630"/>
      <c r="AP23" s="620" t="s">
        <v>282</v>
      </c>
      <c r="AQ23" s="639"/>
      <c r="AR23" s="639"/>
      <c r="AS23" s="639"/>
      <c r="AT23" s="639"/>
      <c r="AU23" s="639"/>
      <c r="AV23" s="639"/>
      <c r="AW23" s="639"/>
      <c r="AX23" s="639"/>
      <c r="AY23" s="639"/>
      <c r="AZ23" s="639"/>
      <c r="BA23" s="639"/>
      <c r="BB23" s="639"/>
      <c r="BC23" s="639"/>
      <c r="BD23" s="639"/>
      <c r="BE23" s="639"/>
      <c r="BF23" s="640"/>
      <c r="BG23" s="623" t="s">
        <v>130</v>
      </c>
      <c r="BH23" s="624"/>
      <c r="BI23" s="624"/>
      <c r="BJ23" s="624"/>
      <c r="BK23" s="624"/>
      <c r="BL23" s="624"/>
      <c r="BM23" s="624"/>
      <c r="BN23" s="625"/>
      <c r="BO23" s="626" t="s">
        <v>235</v>
      </c>
      <c r="BP23" s="626"/>
      <c r="BQ23" s="626"/>
      <c r="BR23" s="626"/>
      <c r="BS23" s="627" t="s">
        <v>130</v>
      </c>
      <c r="BT23" s="627"/>
      <c r="BU23" s="627"/>
      <c r="BV23" s="627"/>
      <c r="BW23" s="627"/>
      <c r="BX23" s="627"/>
      <c r="BY23" s="627"/>
      <c r="BZ23" s="627"/>
      <c r="CA23" s="627"/>
      <c r="CB23" s="631"/>
      <c r="CD23" s="605" t="s">
        <v>221</v>
      </c>
      <c r="CE23" s="606"/>
      <c r="CF23" s="606"/>
      <c r="CG23" s="606"/>
      <c r="CH23" s="606"/>
      <c r="CI23" s="606"/>
      <c r="CJ23" s="606"/>
      <c r="CK23" s="606"/>
      <c r="CL23" s="606"/>
      <c r="CM23" s="606"/>
      <c r="CN23" s="606"/>
      <c r="CO23" s="606"/>
      <c r="CP23" s="606"/>
      <c r="CQ23" s="607"/>
      <c r="CR23" s="605" t="s">
        <v>283</v>
      </c>
      <c r="CS23" s="606"/>
      <c r="CT23" s="606"/>
      <c r="CU23" s="606"/>
      <c r="CV23" s="606"/>
      <c r="CW23" s="606"/>
      <c r="CX23" s="606"/>
      <c r="CY23" s="607"/>
      <c r="CZ23" s="605" t="s">
        <v>284</v>
      </c>
      <c r="DA23" s="606"/>
      <c r="DB23" s="606"/>
      <c r="DC23" s="607"/>
      <c r="DD23" s="605" t="s">
        <v>285</v>
      </c>
      <c r="DE23" s="606"/>
      <c r="DF23" s="606"/>
      <c r="DG23" s="606"/>
      <c r="DH23" s="606"/>
      <c r="DI23" s="606"/>
      <c r="DJ23" s="606"/>
      <c r="DK23" s="607"/>
      <c r="DL23" s="650" t="s">
        <v>286</v>
      </c>
      <c r="DM23" s="651"/>
      <c r="DN23" s="651"/>
      <c r="DO23" s="651"/>
      <c r="DP23" s="651"/>
      <c r="DQ23" s="651"/>
      <c r="DR23" s="651"/>
      <c r="DS23" s="651"/>
      <c r="DT23" s="651"/>
      <c r="DU23" s="651"/>
      <c r="DV23" s="652"/>
      <c r="DW23" s="605" t="s">
        <v>287</v>
      </c>
      <c r="DX23" s="606"/>
      <c r="DY23" s="606"/>
      <c r="DZ23" s="606"/>
      <c r="EA23" s="606"/>
      <c r="EB23" s="606"/>
      <c r="EC23" s="607"/>
    </row>
    <row r="24" spans="2:133" ht="11.25" customHeight="1" x14ac:dyDescent="0.15">
      <c r="B24" s="620" t="s">
        <v>288</v>
      </c>
      <c r="C24" s="621"/>
      <c r="D24" s="621"/>
      <c r="E24" s="621"/>
      <c r="F24" s="621"/>
      <c r="G24" s="621"/>
      <c r="H24" s="621"/>
      <c r="I24" s="621"/>
      <c r="J24" s="621"/>
      <c r="K24" s="621"/>
      <c r="L24" s="621"/>
      <c r="M24" s="621"/>
      <c r="N24" s="621"/>
      <c r="O24" s="621"/>
      <c r="P24" s="621"/>
      <c r="Q24" s="622"/>
      <c r="R24" s="623" t="s">
        <v>130</v>
      </c>
      <c r="S24" s="624"/>
      <c r="T24" s="624"/>
      <c r="U24" s="624"/>
      <c r="V24" s="624"/>
      <c r="W24" s="624"/>
      <c r="X24" s="624"/>
      <c r="Y24" s="625"/>
      <c r="Z24" s="626" t="s">
        <v>130</v>
      </c>
      <c r="AA24" s="626"/>
      <c r="AB24" s="626"/>
      <c r="AC24" s="626"/>
      <c r="AD24" s="627" t="s">
        <v>130</v>
      </c>
      <c r="AE24" s="627"/>
      <c r="AF24" s="627"/>
      <c r="AG24" s="627"/>
      <c r="AH24" s="627"/>
      <c r="AI24" s="627"/>
      <c r="AJ24" s="627"/>
      <c r="AK24" s="627"/>
      <c r="AL24" s="628" t="s">
        <v>130</v>
      </c>
      <c r="AM24" s="629"/>
      <c r="AN24" s="629"/>
      <c r="AO24" s="630"/>
      <c r="AP24" s="620" t="s">
        <v>289</v>
      </c>
      <c r="AQ24" s="639"/>
      <c r="AR24" s="639"/>
      <c r="AS24" s="639"/>
      <c r="AT24" s="639"/>
      <c r="AU24" s="639"/>
      <c r="AV24" s="639"/>
      <c r="AW24" s="639"/>
      <c r="AX24" s="639"/>
      <c r="AY24" s="639"/>
      <c r="AZ24" s="639"/>
      <c r="BA24" s="639"/>
      <c r="BB24" s="639"/>
      <c r="BC24" s="639"/>
      <c r="BD24" s="639"/>
      <c r="BE24" s="639"/>
      <c r="BF24" s="640"/>
      <c r="BG24" s="623" t="s">
        <v>235</v>
      </c>
      <c r="BH24" s="624"/>
      <c r="BI24" s="624"/>
      <c r="BJ24" s="624"/>
      <c r="BK24" s="624"/>
      <c r="BL24" s="624"/>
      <c r="BM24" s="624"/>
      <c r="BN24" s="625"/>
      <c r="BO24" s="626" t="s">
        <v>130</v>
      </c>
      <c r="BP24" s="626"/>
      <c r="BQ24" s="626"/>
      <c r="BR24" s="626"/>
      <c r="BS24" s="627" t="s">
        <v>130</v>
      </c>
      <c r="BT24" s="627"/>
      <c r="BU24" s="627"/>
      <c r="BV24" s="627"/>
      <c r="BW24" s="627"/>
      <c r="BX24" s="627"/>
      <c r="BY24" s="627"/>
      <c r="BZ24" s="627"/>
      <c r="CA24" s="627"/>
      <c r="CB24" s="631"/>
      <c r="CD24" s="609" t="s">
        <v>290</v>
      </c>
      <c r="CE24" s="610"/>
      <c r="CF24" s="610"/>
      <c r="CG24" s="610"/>
      <c r="CH24" s="610"/>
      <c r="CI24" s="610"/>
      <c r="CJ24" s="610"/>
      <c r="CK24" s="610"/>
      <c r="CL24" s="610"/>
      <c r="CM24" s="610"/>
      <c r="CN24" s="610"/>
      <c r="CO24" s="610"/>
      <c r="CP24" s="610"/>
      <c r="CQ24" s="611"/>
      <c r="CR24" s="612">
        <v>1543768</v>
      </c>
      <c r="CS24" s="613"/>
      <c r="CT24" s="613"/>
      <c r="CU24" s="613"/>
      <c r="CV24" s="613"/>
      <c r="CW24" s="613"/>
      <c r="CX24" s="613"/>
      <c r="CY24" s="614"/>
      <c r="CZ24" s="617">
        <v>27.6</v>
      </c>
      <c r="DA24" s="618"/>
      <c r="DB24" s="618"/>
      <c r="DC24" s="634"/>
      <c r="DD24" s="655">
        <v>1224177</v>
      </c>
      <c r="DE24" s="613"/>
      <c r="DF24" s="613"/>
      <c r="DG24" s="613"/>
      <c r="DH24" s="613"/>
      <c r="DI24" s="613"/>
      <c r="DJ24" s="613"/>
      <c r="DK24" s="614"/>
      <c r="DL24" s="655">
        <v>1185473</v>
      </c>
      <c r="DM24" s="613"/>
      <c r="DN24" s="613"/>
      <c r="DO24" s="613"/>
      <c r="DP24" s="613"/>
      <c r="DQ24" s="613"/>
      <c r="DR24" s="613"/>
      <c r="DS24" s="613"/>
      <c r="DT24" s="613"/>
      <c r="DU24" s="613"/>
      <c r="DV24" s="614"/>
      <c r="DW24" s="617">
        <v>50.8</v>
      </c>
      <c r="DX24" s="618"/>
      <c r="DY24" s="618"/>
      <c r="DZ24" s="618"/>
      <c r="EA24" s="618"/>
      <c r="EB24" s="618"/>
      <c r="EC24" s="619"/>
    </row>
    <row r="25" spans="2:133" ht="11.25" customHeight="1" x14ac:dyDescent="0.15">
      <c r="B25" s="620" t="s">
        <v>291</v>
      </c>
      <c r="C25" s="621"/>
      <c r="D25" s="621"/>
      <c r="E25" s="621"/>
      <c r="F25" s="621"/>
      <c r="G25" s="621"/>
      <c r="H25" s="621"/>
      <c r="I25" s="621"/>
      <c r="J25" s="621"/>
      <c r="K25" s="621"/>
      <c r="L25" s="621"/>
      <c r="M25" s="621"/>
      <c r="N25" s="621"/>
      <c r="O25" s="621"/>
      <c r="P25" s="621"/>
      <c r="Q25" s="622"/>
      <c r="R25" s="623">
        <v>2626307</v>
      </c>
      <c r="S25" s="624"/>
      <c r="T25" s="624"/>
      <c r="U25" s="624"/>
      <c r="V25" s="624"/>
      <c r="W25" s="624"/>
      <c r="X25" s="624"/>
      <c r="Y25" s="625"/>
      <c r="Z25" s="626">
        <v>44</v>
      </c>
      <c r="AA25" s="626"/>
      <c r="AB25" s="626"/>
      <c r="AC25" s="626"/>
      <c r="AD25" s="627">
        <v>2298393</v>
      </c>
      <c r="AE25" s="627"/>
      <c r="AF25" s="627"/>
      <c r="AG25" s="627"/>
      <c r="AH25" s="627"/>
      <c r="AI25" s="627"/>
      <c r="AJ25" s="627"/>
      <c r="AK25" s="627"/>
      <c r="AL25" s="628">
        <v>99.4</v>
      </c>
      <c r="AM25" s="629"/>
      <c r="AN25" s="629"/>
      <c r="AO25" s="630"/>
      <c r="AP25" s="620" t="s">
        <v>292</v>
      </c>
      <c r="AQ25" s="639"/>
      <c r="AR25" s="639"/>
      <c r="AS25" s="639"/>
      <c r="AT25" s="639"/>
      <c r="AU25" s="639"/>
      <c r="AV25" s="639"/>
      <c r="AW25" s="639"/>
      <c r="AX25" s="639"/>
      <c r="AY25" s="639"/>
      <c r="AZ25" s="639"/>
      <c r="BA25" s="639"/>
      <c r="BB25" s="639"/>
      <c r="BC25" s="639"/>
      <c r="BD25" s="639"/>
      <c r="BE25" s="639"/>
      <c r="BF25" s="640"/>
      <c r="BG25" s="623" t="s">
        <v>130</v>
      </c>
      <c r="BH25" s="624"/>
      <c r="BI25" s="624"/>
      <c r="BJ25" s="624"/>
      <c r="BK25" s="624"/>
      <c r="BL25" s="624"/>
      <c r="BM25" s="624"/>
      <c r="BN25" s="625"/>
      <c r="BO25" s="626" t="s">
        <v>130</v>
      </c>
      <c r="BP25" s="626"/>
      <c r="BQ25" s="626"/>
      <c r="BR25" s="626"/>
      <c r="BS25" s="627" t="s">
        <v>130</v>
      </c>
      <c r="BT25" s="627"/>
      <c r="BU25" s="627"/>
      <c r="BV25" s="627"/>
      <c r="BW25" s="627"/>
      <c r="BX25" s="627"/>
      <c r="BY25" s="627"/>
      <c r="BZ25" s="627"/>
      <c r="CA25" s="627"/>
      <c r="CB25" s="631"/>
      <c r="CD25" s="620" t="s">
        <v>293</v>
      </c>
      <c r="CE25" s="621"/>
      <c r="CF25" s="621"/>
      <c r="CG25" s="621"/>
      <c r="CH25" s="621"/>
      <c r="CI25" s="621"/>
      <c r="CJ25" s="621"/>
      <c r="CK25" s="621"/>
      <c r="CL25" s="621"/>
      <c r="CM25" s="621"/>
      <c r="CN25" s="621"/>
      <c r="CO25" s="621"/>
      <c r="CP25" s="621"/>
      <c r="CQ25" s="622"/>
      <c r="CR25" s="623">
        <v>930320</v>
      </c>
      <c r="CS25" s="656"/>
      <c r="CT25" s="656"/>
      <c r="CU25" s="656"/>
      <c r="CV25" s="656"/>
      <c r="CW25" s="656"/>
      <c r="CX25" s="656"/>
      <c r="CY25" s="657"/>
      <c r="CZ25" s="628">
        <v>16.600000000000001</v>
      </c>
      <c r="DA25" s="653"/>
      <c r="DB25" s="653"/>
      <c r="DC25" s="658"/>
      <c r="DD25" s="632">
        <v>851103</v>
      </c>
      <c r="DE25" s="656"/>
      <c r="DF25" s="656"/>
      <c r="DG25" s="656"/>
      <c r="DH25" s="656"/>
      <c r="DI25" s="656"/>
      <c r="DJ25" s="656"/>
      <c r="DK25" s="657"/>
      <c r="DL25" s="632">
        <v>812399</v>
      </c>
      <c r="DM25" s="656"/>
      <c r="DN25" s="656"/>
      <c r="DO25" s="656"/>
      <c r="DP25" s="656"/>
      <c r="DQ25" s="656"/>
      <c r="DR25" s="656"/>
      <c r="DS25" s="656"/>
      <c r="DT25" s="656"/>
      <c r="DU25" s="656"/>
      <c r="DV25" s="657"/>
      <c r="DW25" s="628">
        <v>34.799999999999997</v>
      </c>
      <c r="DX25" s="653"/>
      <c r="DY25" s="653"/>
      <c r="DZ25" s="653"/>
      <c r="EA25" s="653"/>
      <c r="EB25" s="653"/>
      <c r="EC25" s="654"/>
    </row>
    <row r="26" spans="2:133" ht="11.25" customHeight="1" x14ac:dyDescent="0.15">
      <c r="B26" s="620" t="s">
        <v>294</v>
      </c>
      <c r="C26" s="621"/>
      <c r="D26" s="621"/>
      <c r="E26" s="621"/>
      <c r="F26" s="621"/>
      <c r="G26" s="621"/>
      <c r="H26" s="621"/>
      <c r="I26" s="621"/>
      <c r="J26" s="621"/>
      <c r="K26" s="621"/>
      <c r="L26" s="621"/>
      <c r="M26" s="621"/>
      <c r="N26" s="621"/>
      <c r="O26" s="621"/>
      <c r="P26" s="621"/>
      <c r="Q26" s="622"/>
      <c r="R26" s="623" t="s">
        <v>130</v>
      </c>
      <c r="S26" s="624"/>
      <c r="T26" s="624"/>
      <c r="U26" s="624"/>
      <c r="V26" s="624"/>
      <c r="W26" s="624"/>
      <c r="X26" s="624"/>
      <c r="Y26" s="625"/>
      <c r="Z26" s="626" t="s">
        <v>130</v>
      </c>
      <c r="AA26" s="626"/>
      <c r="AB26" s="626"/>
      <c r="AC26" s="626"/>
      <c r="AD26" s="627" t="s">
        <v>235</v>
      </c>
      <c r="AE26" s="627"/>
      <c r="AF26" s="627"/>
      <c r="AG26" s="627"/>
      <c r="AH26" s="627"/>
      <c r="AI26" s="627"/>
      <c r="AJ26" s="627"/>
      <c r="AK26" s="627"/>
      <c r="AL26" s="628" t="s">
        <v>130</v>
      </c>
      <c r="AM26" s="629"/>
      <c r="AN26" s="629"/>
      <c r="AO26" s="630"/>
      <c r="AP26" s="620" t="s">
        <v>295</v>
      </c>
      <c r="AQ26" s="639"/>
      <c r="AR26" s="639"/>
      <c r="AS26" s="639"/>
      <c r="AT26" s="639"/>
      <c r="AU26" s="639"/>
      <c r="AV26" s="639"/>
      <c r="AW26" s="639"/>
      <c r="AX26" s="639"/>
      <c r="AY26" s="639"/>
      <c r="AZ26" s="639"/>
      <c r="BA26" s="639"/>
      <c r="BB26" s="639"/>
      <c r="BC26" s="639"/>
      <c r="BD26" s="639"/>
      <c r="BE26" s="639"/>
      <c r="BF26" s="640"/>
      <c r="BG26" s="623" t="s">
        <v>235</v>
      </c>
      <c r="BH26" s="624"/>
      <c r="BI26" s="624"/>
      <c r="BJ26" s="624"/>
      <c r="BK26" s="624"/>
      <c r="BL26" s="624"/>
      <c r="BM26" s="624"/>
      <c r="BN26" s="625"/>
      <c r="BO26" s="626" t="s">
        <v>235</v>
      </c>
      <c r="BP26" s="626"/>
      <c r="BQ26" s="626"/>
      <c r="BR26" s="626"/>
      <c r="BS26" s="627" t="s">
        <v>130</v>
      </c>
      <c r="BT26" s="627"/>
      <c r="BU26" s="627"/>
      <c r="BV26" s="627"/>
      <c r="BW26" s="627"/>
      <c r="BX26" s="627"/>
      <c r="BY26" s="627"/>
      <c r="BZ26" s="627"/>
      <c r="CA26" s="627"/>
      <c r="CB26" s="631"/>
      <c r="CD26" s="620" t="s">
        <v>296</v>
      </c>
      <c r="CE26" s="621"/>
      <c r="CF26" s="621"/>
      <c r="CG26" s="621"/>
      <c r="CH26" s="621"/>
      <c r="CI26" s="621"/>
      <c r="CJ26" s="621"/>
      <c r="CK26" s="621"/>
      <c r="CL26" s="621"/>
      <c r="CM26" s="621"/>
      <c r="CN26" s="621"/>
      <c r="CO26" s="621"/>
      <c r="CP26" s="621"/>
      <c r="CQ26" s="622"/>
      <c r="CR26" s="623">
        <v>565991</v>
      </c>
      <c r="CS26" s="624"/>
      <c r="CT26" s="624"/>
      <c r="CU26" s="624"/>
      <c r="CV26" s="624"/>
      <c r="CW26" s="624"/>
      <c r="CX26" s="624"/>
      <c r="CY26" s="625"/>
      <c r="CZ26" s="628">
        <v>10.1</v>
      </c>
      <c r="DA26" s="653"/>
      <c r="DB26" s="653"/>
      <c r="DC26" s="658"/>
      <c r="DD26" s="632">
        <v>516734</v>
      </c>
      <c r="DE26" s="624"/>
      <c r="DF26" s="624"/>
      <c r="DG26" s="624"/>
      <c r="DH26" s="624"/>
      <c r="DI26" s="624"/>
      <c r="DJ26" s="624"/>
      <c r="DK26" s="625"/>
      <c r="DL26" s="632" t="s">
        <v>235</v>
      </c>
      <c r="DM26" s="624"/>
      <c r="DN26" s="624"/>
      <c r="DO26" s="624"/>
      <c r="DP26" s="624"/>
      <c r="DQ26" s="624"/>
      <c r="DR26" s="624"/>
      <c r="DS26" s="624"/>
      <c r="DT26" s="624"/>
      <c r="DU26" s="624"/>
      <c r="DV26" s="625"/>
      <c r="DW26" s="628" t="s">
        <v>131</v>
      </c>
      <c r="DX26" s="653"/>
      <c r="DY26" s="653"/>
      <c r="DZ26" s="653"/>
      <c r="EA26" s="653"/>
      <c r="EB26" s="653"/>
      <c r="EC26" s="654"/>
    </row>
    <row r="27" spans="2:133" ht="11.25" customHeight="1" x14ac:dyDescent="0.15">
      <c r="B27" s="620" t="s">
        <v>297</v>
      </c>
      <c r="C27" s="621"/>
      <c r="D27" s="621"/>
      <c r="E27" s="621"/>
      <c r="F27" s="621"/>
      <c r="G27" s="621"/>
      <c r="H27" s="621"/>
      <c r="I27" s="621"/>
      <c r="J27" s="621"/>
      <c r="K27" s="621"/>
      <c r="L27" s="621"/>
      <c r="M27" s="621"/>
      <c r="N27" s="621"/>
      <c r="O27" s="621"/>
      <c r="P27" s="621"/>
      <c r="Q27" s="622"/>
      <c r="R27" s="623">
        <v>20816</v>
      </c>
      <c r="S27" s="624"/>
      <c r="T27" s="624"/>
      <c r="U27" s="624"/>
      <c r="V27" s="624"/>
      <c r="W27" s="624"/>
      <c r="X27" s="624"/>
      <c r="Y27" s="625"/>
      <c r="Z27" s="626">
        <v>0.3</v>
      </c>
      <c r="AA27" s="626"/>
      <c r="AB27" s="626"/>
      <c r="AC27" s="626"/>
      <c r="AD27" s="627" t="s">
        <v>235</v>
      </c>
      <c r="AE27" s="627"/>
      <c r="AF27" s="627"/>
      <c r="AG27" s="627"/>
      <c r="AH27" s="627"/>
      <c r="AI27" s="627"/>
      <c r="AJ27" s="627"/>
      <c r="AK27" s="627"/>
      <c r="AL27" s="628" t="s">
        <v>235</v>
      </c>
      <c r="AM27" s="629"/>
      <c r="AN27" s="629"/>
      <c r="AO27" s="630"/>
      <c r="AP27" s="620" t="s">
        <v>298</v>
      </c>
      <c r="AQ27" s="621"/>
      <c r="AR27" s="621"/>
      <c r="AS27" s="621"/>
      <c r="AT27" s="621"/>
      <c r="AU27" s="621"/>
      <c r="AV27" s="621"/>
      <c r="AW27" s="621"/>
      <c r="AX27" s="621"/>
      <c r="AY27" s="621"/>
      <c r="AZ27" s="621"/>
      <c r="BA27" s="621"/>
      <c r="BB27" s="621"/>
      <c r="BC27" s="621"/>
      <c r="BD27" s="621"/>
      <c r="BE27" s="621"/>
      <c r="BF27" s="622"/>
      <c r="BG27" s="623">
        <v>429087</v>
      </c>
      <c r="BH27" s="624"/>
      <c r="BI27" s="624"/>
      <c r="BJ27" s="624"/>
      <c r="BK27" s="624"/>
      <c r="BL27" s="624"/>
      <c r="BM27" s="624"/>
      <c r="BN27" s="625"/>
      <c r="BO27" s="626">
        <v>100</v>
      </c>
      <c r="BP27" s="626"/>
      <c r="BQ27" s="626"/>
      <c r="BR27" s="626"/>
      <c r="BS27" s="627" t="s">
        <v>235</v>
      </c>
      <c r="BT27" s="627"/>
      <c r="BU27" s="627"/>
      <c r="BV27" s="627"/>
      <c r="BW27" s="627"/>
      <c r="BX27" s="627"/>
      <c r="BY27" s="627"/>
      <c r="BZ27" s="627"/>
      <c r="CA27" s="627"/>
      <c r="CB27" s="631"/>
      <c r="CD27" s="620" t="s">
        <v>299</v>
      </c>
      <c r="CE27" s="621"/>
      <c r="CF27" s="621"/>
      <c r="CG27" s="621"/>
      <c r="CH27" s="621"/>
      <c r="CI27" s="621"/>
      <c r="CJ27" s="621"/>
      <c r="CK27" s="621"/>
      <c r="CL27" s="621"/>
      <c r="CM27" s="621"/>
      <c r="CN27" s="621"/>
      <c r="CO27" s="621"/>
      <c r="CP27" s="621"/>
      <c r="CQ27" s="622"/>
      <c r="CR27" s="623">
        <v>324802</v>
      </c>
      <c r="CS27" s="656"/>
      <c r="CT27" s="656"/>
      <c r="CU27" s="656"/>
      <c r="CV27" s="656"/>
      <c r="CW27" s="656"/>
      <c r="CX27" s="656"/>
      <c r="CY27" s="657"/>
      <c r="CZ27" s="628">
        <v>5.8</v>
      </c>
      <c r="DA27" s="653"/>
      <c r="DB27" s="653"/>
      <c r="DC27" s="658"/>
      <c r="DD27" s="632">
        <v>85028</v>
      </c>
      <c r="DE27" s="656"/>
      <c r="DF27" s="656"/>
      <c r="DG27" s="656"/>
      <c r="DH27" s="656"/>
      <c r="DI27" s="656"/>
      <c r="DJ27" s="656"/>
      <c r="DK27" s="657"/>
      <c r="DL27" s="632">
        <v>85028</v>
      </c>
      <c r="DM27" s="656"/>
      <c r="DN27" s="656"/>
      <c r="DO27" s="656"/>
      <c r="DP27" s="656"/>
      <c r="DQ27" s="656"/>
      <c r="DR27" s="656"/>
      <c r="DS27" s="656"/>
      <c r="DT27" s="656"/>
      <c r="DU27" s="656"/>
      <c r="DV27" s="657"/>
      <c r="DW27" s="628">
        <v>3.6</v>
      </c>
      <c r="DX27" s="653"/>
      <c r="DY27" s="653"/>
      <c r="DZ27" s="653"/>
      <c r="EA27" s="653"/>
      <c r="EB27" s="653"/>
      <c r="EC27" s="654"/>
    </row>
    <row r="28" spans="2:133" ht="11.25" customHeight="1" x14ac:dyDescent="0.15">
      <c r="B28" s="620" t="s">
        <v>300</v>
      </c>
      <c r="C28" s="621"/>
      <c r="D28" s="621"/>
      <c r="E28" s="621"/>
      <c r="F28" s="621"/>
      <c r="G28" s="621"/>
      <c r="H28" s="621"/>
      <c r="I28" s="621"/>
      <c r="J28" s="621"/>
      <c r="K28" s="621"/>
      <c r="L28" s="621"/>
      <c r="M28" s="621"/>
      <c r="N28" s="621"/>
      <c r="O28" s="621"/>
      <c r="P28" s="621"/>
      <c r="Q28" s="622"/>
      <c r="R28" s="623">
        <v>6582</v>
      </c>
      <c r="S28" s="624"/>
      <c r="T28" s="624"/>
      <c r="U28" s="624"/>
      <c r="V28" s="624"/>
      <c r="W28" s="624"/>
      <c r="X28" s="624"/>
      <c r="Y28" s="625"/>
      <c r="Z28" s="626">
        <v>0.1</v>
      </c>
      <c r="AA28" s="626"/>
      <c r="AB28" s="626"/>
      <c r="AC28" s="626"/>
      <c r="AD28" s="627">
        <v>5249</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301</v>
      </c>
      <c r="CE28" s="621"/>
      <c r="CF28" s="621"/>
      <c r="CG28" s="621"/>
      <c r="CH28" s="621"/>
      <c r="CI28" s="621"/>
      <c r="CJ28" s="621"/>
      <c r="CK28" s="621"/>
      <c r="CL28" s="621"/>
      <c r="CM28" s="621"/>
      <c r="CN28" s="621"/>
      <c r="CO28" s="621"/>
      <c r="CP28" s="621"/>
      <c r="CQ28" s="622"/>
      <c r="CR28" s="623">
        <v>288646</v>
      </c>
      <c r="CS28" s="624"/>
      <c r="CT28" s="624"/>
      <c r="CU28" s="624"/>
      <c r="CV28" s="624"/>
      <c r="CW28" s="624"/>
      <c r="CX28" s="624"/>
      <c r="CY28" s="625"/>
      <c r="CZ28" s="628">
        <v>5.2</v>
      </c>
      <c r="DA28" s="653"/>
      <c r="DB28" s="653"/>
      <c r="DC28" s="658"/>
      <c r="DD28" s="632">
        <v>288046</v>
      </c>
      <c r="DE28" s="624"/>
      <c r="DF28" s="624"/>
      <c r="DG28" s="624"/>
      <c r="DH28" s="624"/>
      <c r="DI28" s="624"/>
      <c r="DJ28" s="624"/>
      <c r="DK28" s="625"/>
      <c r="DL28" s="632">
        <v>288046</v>
      </c>
      <c r="DM28" s="624"/>
      <c r="DN28" s="624"/>
      <c r="DO28" s="624"/>
      <c r="DP28" s="624"/>
      <c r="DQ28" s="624"/>
      <c r="DR28" s="624"/>
      <c r="DS28" s="624"/>
      <c r="DT28" s="624"/>
      <c r="DU28" s="624"/>
      <c r="DV28" s="625"/>
      <c r="DW28" s="628">
        <v>12.3</v>
      </c>
      <c r="DX28" s="653"/>
      <c r="DY28" s="653"/>
      <c r="DZ28" s="653"/>
      <c r="EA28" s="653"/>
      <c r="EB28" s="653"/>
      <c r="EC28" s="654"/>
    </row>
    <row r="29" spans="2:133" ht="11.25" customHeight="1" x14ac:dyDescent="0.15">
      <c r="B29" s="620" t="s">
        <v>302</v>
      </c>
      <c r="C29" s="621"/>
      <c r="D29" s="621"/>
      <c r="E29" s="621"/>
      <c r="F29" s="621"/>
      <c r="G29" s="621"/>
      <c r="H29" s="621"/>
      <c r="I29" s="621"/>
      <c r="J29" s="621"/>
      <c r="K29" s="621"/>
      <c r="L29" s="621"/>
      <c r="M29" s="621"/>
      <c r="N29" s="621"/>
      <c r="O29" s="621"/>
      <c r="P29" s="621"/>
      <c r="Q29" s="622"/>
      <c r="R29" s="623">
        <v>5691</v>
      </c>
      <c r="S29" s="624"/>
      <c r="T29" s="624"/>
      <c r="U29" s="624"/>
      <c r="V29" s="624"/>
      <c r="W29" s="624"/>
      <c r="X29" s="624"/>
      <c r="Y29" s="625"/>
      <c r="Z29" s="626">
        <v>0.1</v>
      </c>
      <c r="AA29" s="626"/>
      <c r="AB29" s="626"/>
      <c r="AC29" s="626"/>
      <c r="AD29" s="627">
        <v>23</v>
      </c>
      <c r="AE29" s="627"/>
      <c r="AF29" s="627"/>
      <c r="AG29" s="627"/>
      <c r="AH29" s="627"/>
      <c r="AI29" s="627"/>
      <c r="AJ29" s="627"/>
      <c r="AK29" s="627"/>
      <c r="AL29" s="628">
        <v>0</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303</v>
      </c>
      <c r="CE29" s="662"/>
      <c r="CF29" s="620" t="s">
        <v>304</v>
      </c>
      <c r="CG29" s="621"/>
      <c r="CH29" s="621"/>
      <c r="CI29" s="621"/>
      <c r="CJ29" s="621"/>
      <c r="CK29" s="621"/>
      <c r="CL29" s="621"/>
      <c r="CM29" s="621"/>
      <c r="CN29" s="621"/>
      <c r="CO29" s="621"/>
      <c r="CP29" s="621"/>
      <c r="CQ29" s="622"/>
      <c r="CR29" s="623">
        <v>288646</v>
      </c>
      <c r="CS29" s="656"/>
      <c r="CT29" s="656"/>
      <c r="CU29" s="656"/>
      <c r="CV29" s="656"/>
      <c r="CW29" s="656"/>
      <c r="CX29" s="656"/>
      <c r="CY29" s="657"/>
      <c r="CZ29" s="628">
        <v>5.2</v>
      </c>
      <c r="DA29" s="653"/>
      <c r="DB29" s="653"/>
      <c r="DC29" s="658"/>
      <c r="DD29" s="632">
        <v>288046</v>
      </c>
      <c r="DE29" s="656"/>
      <c r="DF29" s="656"/>
      <c r="DG29" s="656"/>
      <c r="DH29" s="656"/>
      <c r="DI29" s="656"/>
      <c r="DJ29" s="656"/>
      <c r="DK29" s="657"/>
      <c r="DL29" s="632">
        <v>288046</v>
      </c>
      <c r="DM29" s="656"/>
      <c r="DN29" s="656"/>
      <c r="DO29" s="656"/>
      <c r="DP29" s="656"/>
      <c r="DQ29" s="656"/>
      <c r="DR29" s="656"/>
      <c r="DS29" s="656"/>
      <c r="DT29" s="656"/>
      <c r="DU29" s="656"/>
      <c r="DV29" s="657"/>
      <c r="DW29" s="628">
        <v>12.3</v>
      </c>
      <c r="DX29" s="653"/>
      <c r="DY29" s="653"/>
      <c r="DZ29" s="653"/>
      <c r="EA29" s="653"/>
      <c r="EB29" s="653"/>
      <c r="EC29" s="654"/>
    </row>
    <row r="30" spans="2:133" ht="11.25" customHeight="1" x14ac:dyDescent="0.15">
      <c r="B30" s="620" t="s">
        <v>305</v>
      </c>
      <c r="C30" s="621"/>
      <c r="D30" s="621"/>
      <c r="E30" s="621"/>
      <c r="F30" s="621"/>
      <c r="G30" s="621"/>
      <c r="H30" s="621"/>
      <c r="I30" s="621"/>
      <c r="J30" s="621"/>
      <c r="K30" s="621"/>
      <c r="L30" s="621"/>
      <c r="M30" s="621"/>
      <c r="N30" s="621"/>
      <c r="O30" s="621"/>
      <c r="P30" s="621"/>
      <c r="Q30" s="622"/>
      <c r="R30" s="623">
        <v>717272</v>
      </c>
      <c r="S30" s="624"/>
      <c r="T30" s="624"/>
      <c r="U30" s="624"/>
      <c r="V30" s="624"/>
      <c r="W30" s="624"/>
      <c r="X30" s="624"/>
      <c r="Y30" s="625"/>
      <c r="Z30" s="626">
        <v>12</v>
      </c>
      <c r="AA30" s="626"/>
      <c r="AB30" s="626"/>
      <c r="AC30" s="626"/>
      <c r="AD30" s="627" t="s">
        <v>130</v>
      </c>
      <c r="AE30" s="627"/>
      <c r="AF30" s="627"/>
      <c r="AG30" s="627"/>
      <c r="AH30" s="627"/>
      <c r="AI30" s="627"/>
      <c r="AJ30" s="627"/>
      <c r="AK30" s="627"/>
      <c r="AL30" s="628" t="s">
        <v>131</v>
      </c>
      <c r="AM30" s="629"/>
      <c r="AN30" s="629"/>
      <c r="AO30" s="630"/>
      <c r="AP30" s="605" t="s">
        <v>221</v>
      </c>
      <c r="AQ30" s="606"/>
      <c r="AR30" s="606"/>
      <c r="AS30" s="606"/>
      <c r="AT30" s="606"/>
      <c r="AU30" s="606"/>
      <c r="AV30" s="606"/>
      <c r="AW30" s="606"/>
      <c r="AX30" s="606"/>
      <c r="AY30" s="606"/>
      <c r="AZ30" s="606"/>
      <c r="BA30" s="606"/>
      <c r="BB30" s="606"/>
      <c r="BC30" s="606"/>
      <c r="BD30" s="606"/>
      <c r="BE30" s="606"/>
      <c r="BF30" s="607"/>
      <c r="BG30" s="605" t="s">
        <v>306</v>
      </c>
      <c r="BH30" s="659"/>
      <c r="BI30" s="659"/>
      <c r="BJ30" s="659"/>
      <c r="BK30" s="659"/>
      <c r="BL30" s="659"/>
      <c r="BM30" s="659"/>
      <c r="BN30" s="659"/>
      <c r="BO30" s="659"/>
      <c r="BP30" s="659"/>
      <c r="BQ30" s="660"/>
      <c r="BR30" s="605" t="s">
        <v>307</v>
      </c>
      <c r="BS30" s="659"/>
      <c r="BT30" s="659"/>
      <c r="BU30" s="659"/>
      <c r="BV30" s="659"/>
      <c r="BW30" s="659"/>
      <c r="BX30" s="659"/>
      <c r="BY30" s="659"/>
      <c r="BZ30" s="659"/>
      <c r="CA30" s="659"/>
      <c r="CB30" s="660"/>
      <c r="CD30" s="663"/>
      <c r="CE30" s="664"/>
      <c r="CF30" s="620" t="s">
        <v>308</v>
      </c>
      <c r="CG30" s="621"/>
      <c r="CH30" s="621"/>
      <c r="CI30" s="621"/>
      <c r="CJ30" s="621"/>
      <c r="CK30" s="621"/>
      <c r="CL30" s="621"/>
      <c r="CM30" s="621"/>
      <c r="CN30" s="621"/>
      <c r="CO30" s="621"/>
      <c r="CP30" s="621"/>
      <c r="CQ30" s="622"/>
      <c r="CR30" s="623">
        <v>274620</v>
      </c>
      <c r="CS30" s="624"/>
      <c r="CT30" s="624"/>
      <c r="CU30" s="624"/>
      <c r="CV30" s="624"/>
      <c r="CW30" s="624"/>
      <c r="CX30" s="624"/>
      <c r="CY30" s="625"/>
      <c r="CZ30" s="628">
        <v>4.9000000000000004</v>
      </c>
      <c r="DA30" s="653"/>
      <c r="DB30" s="653"/>
      <c r="DC30" s="658"/>
      <c r="DD30" s="632">
        <v>274020</v>
      </c>
      <c r="DE30" s="624"/>
      <c r="DF30" s="624"/>
      <c r="DG30" s="624"/>
      <c r="DH30" s="624"/>
      <c r="DI30" s="624"/>
      <c r="DJ30" s="624"/>
      <c r="DK30" s="625"/>
      <c r="DL30" s="632">
        <v>274020</v>
      </c>
      <c r="DM30" s="624"/>
      <c r="DN30" s="624"/>
      <c r="DO30" s="624"/>
      <c r="DP30" s="624"/>
      <c r="DQ30" s="624"/>
      <c r="DR30" s="624"/>
      <c r="DS30" s="624"/>
      <c r="DT30" s="624"/>
      <c r="DU30" s="624"/>
      <c r="DV30" s="625"/>
      <c r="DW30" s="628">
        <v>11.7</v>
      </c>
      <c r="DX30" s="653"/>
      <c r="DY30" s="653"/>
      <c r="DZ30" s="653"/>
      <c r="EA30" s="653"/>
      <c r="EB30" s="653"/>
      <c r="EC30" s="654"/>
    </row>
    <row r="31" spans="2:133" ht="11.25" customHeight="1" x14ac:dyDescent="0.15">
      <c r="B31" s="636" t="s">
        <v>309</v>
      </c>
      <c r="C31" s="637"/>
      <c r="D31" s="637"/>
      <c r="E31" s="637"/>
      <c r="F31" s="637"/>
      <c r="G31" s="637"/>
      <c r="H31" s="637"/>
      <c r="I31" s="637"/>
      <c r="J31" s="637"/>
      <c r="K31" s="637"/>
      <c r="L31" s="637"/>
      <c r="M31" s="637"/>
      <c r="N31" s="637"/>
      <c r="O31" s="637"/>
      <c r="P31" s="637"/>
      <c r="Q31" s="638"/>
      <c r="R31" s="623" t="s">
        <v>130</v>
      </c>
      <c r="S31" s="624"/>
      <c r="T31" s="624"/>
      <c r="U31" s="624"/>
      <c r="V31" s="624"/>
      <c r="W31" s="624"/>
      <c r="X31" s="624"/>
      <c r="Y31" s="625"/>
      <c r="Z31" s="626" t="s">
        <v>235</v>
      </c>
      <c r="AA31" s="626"/>
      <c r="AB31" s="626"/>
      <c r="AC31" s="626"/>
      <c r="AD31" s="627" t="s">
        <v>131</v>
      </c>
      <c r="AE31" s="627"/>
      <c r="AF31" s="627"/>
      <c r="AG31" s="627"/>
      <c r="AH31" s="627"/>
      <c r="AI31" s="627"/>
      <c r="AJ31" s="627"/>
      <c r="AK31" s="627"/>
      <c r="AL31" s="628" t="s">
        <v>130</v>
      </c>
      <c r="AM31" s="629"/>
      <c r="AN31" s="629"/>
      <c r="AO31" s="630"/>
      <c r="AP31" s="671" t="s">
        <v>310</v>
      </c>
      <c r="AQ31" s="672"/>
      <c r="AR31" s="672"/>
      <c r="AS31" s="672"/>
      <c r="AT31" s="677" t="s">
        <v>311</v>
      </c>
      <c r="AU31" s="218"/>
      <c r="AV31" s="218"/>
      <c r="AW31" s="218"/>
      <c r="AX31" s="609" t="s">
        <v>187</v>
      </c>
      <c r="AY31" s="610"/>
      <c r="AZ31" s="610"/>
      <c r="BA31" s="610"/>
      <c r="BB31" s="610"/>
      <c r="BC31" s="610"/>
      <c r="BD31" s="610"/>
      <c r="BE31" s="610"/>
      <c r="BF31" s="611"/>
      <c r="BG31" s="670">
        <v>99.6</v>
      </c>
      <c r="BH31" s="667"/>
      <c r="BI31" s="667"/>
      <c r="BJ31" s="667"/>
      <c r="BK31" s="667"/>
      <c r="BL31" s="667"/>
      <c r="BM31" s="618">
        <v>98.8</v>
      </c>
      <c r="BN31" s="667"/>
      <c r="BO31" s="667"/>
      <c r="BP31" s="667"/>
      <c r="BQ31" s="668"/>
      <c r="BR31" s="670">
        <v>99.8</v>
      </c>
      <c r="BS31" s="667"/>
      <c r="BT31" s="667"/>
      <c r="BU31" s="667"/>
      <c r="BV31" s="667"/>
      <c r="BW31" s="667"/>
      <c r="BX31" s="618">
        <v>98.8</v>
      </c>
      <c r="BY31" s="667"/>
      <c r="BZ31" s="667"/>
      <c r="CA31" s="667"/>
      <c r="CB31" s="668"/>
      <c r="CD31" s="663"/>
      <c r="CE31" s="664"/>
      <c r="CF31" s="620" t="s">
        <v>312</v>
      </c>
      <c r="CG31" s="621"/>
      <c r="CH31" s="621"/>
      <c r="CI31" s="621"/>
      <c r="CJ31" s="621"/>
      <c r="CK31" s="621"/>
      <c r="CL31" s="621"/>
      <c r="CM31" s="621"/>
      <c r="CN31" s="621"/>
      <c r="CO31" s="621"/>
      <c r="CP31" s="621"/>
      <c r="CQ31" s="622"/>
      <c r="CR31" s="623">
        <v>14026</v>
      </c>
      <c r="CS31" s="656"/>
      <c r="CT31" s="656"/>
      <c r="CU31" s="656"/>
      <c r="CV31" s="656"/>
      <c r="CW31" s="656"/>
      <c r="CX31" s="656"/>
      <c r="CY31" s="657"/>
      <c r="CZ31" s="628">
        <v>0.3</v>
      </c>
      <c r="DA31" s="653"/>
      <c r="DB31" s="653"/>
      <c r="DC31" s="658"/>
      <c r="DD31" s="632">
        <v>14026</v>
      </c>
      <c r="DE31" s="656"/>
      <c r="DF31" s="656"/>
      <c r="DG31" s="656"/>
      <c r="DH31" s="656"/>
      <c r="DI31" s="656"/>
      <c r="DJ31" s="656"/>
      <c r="DK31" s="657"/>
      <c r="DL31" s="632">
        <v>14026</v>
      </c>
      <c r="DM31" s="656"/>
      <c r="DN31" s="656"/>
      <c r="DO31" s="656"/>
      <c r="DP31" s="656"/>
      <c r="DQ31" s="656"/>
      <c r="DR31" s="656"/>
      <c r="DS31" s="656"/>
      <c r="DT31" s="656"/>
      <c r="DU31" s="656"/>
      <c r="DV31" s="657"/>
      <c r="DW31" s="628">
        <v>0.6</v>
      </c>
      <c r="DX31" s="653"/>
      <c r="DY31" s="653"/>
      <c r="DZ31" s="653"/>
      <c r="EA31" s="653"/>
      <c r="EB31" s="653"/>
      <c r="EC31" s="654"/>
    </row>
    <row r="32" spans="2:133" ht="11.25" customHeight="1" x14ac:dyDescent="0.15">
      <c r="B32" s="620" t="s">
        <v>313</v>
      </c>
      <c r="C32" s="621"/>
      <c r="D32" s="621"/>
      <c r="E32" s="621"/>
      <c r="F32" s="621"/>
      <c r="G32" s="621"/>
      <c r="H32" s="621"/>
      <c r="I32" s="621"/>
      <c r="J32" s="621"/>
      <c r="K32" s="621"/>
      <c r="L32" s="621"/>
      <c r="M32" s="621"/>
      <c r="N32" s="621"/>
      <c r="O32" s="621"/>
      <c r="P32" s="621"/>
      <c r="Q32" s="622"/>
      <c r="R32" s="623">
        <v>241604</v>
      </c>
      <c r="S32" s="624"/>
      <c r="T32" s="624"/>
      <c r="U32" s="624"/>
      <c r="V32" s="624"/>
      <c r="W32" s="624"/>
      <c r="X32" s="624"/>
      <c r="Y32" s="625"/>
      <c r="Z32" s="626">
        <v>4</v>
      </c>
      <c r="AA32" s="626"/>
      <c r="AB32" s="626"/>
      <c r="AC32" s="626"/>
      <c r="AD32" s="627" t="s">
        <v>130</v>
      </c>
      <c r="AE32" s="627"/>
      <c r="AF32" s="627"/>
      <c r="AG32" s="627"/>
      <c r="AH32" s="627"/>
      <c r="AI32" s="627"/>
      <c r="AJ32" s="627"/>
      <c r="AK32" s="627"/>
      <c r="AL32" s="628" t="s">
        <v>130</v>
      </c>
      <c r="AM32" s="629"/>
      <c r="AN32" s="629"/>
      <c r="AO32" s="630"/>
      <c r="AP32" s="673"/>
      <c r="AQ32" s="674"/>
      <c r="AR32" s="674"/>
      <c r="AS32" s="674"/>
      <c r="AT32" s="678"/>
      <c r="AU32" s="214" t="s">
        <v>314</v>
      </c>
      <c r="AX32" s="620" t="s">
        <v>315</v>
      </c>
      <c r="AY32" s="621"/>
      <c r="AZ32" s="621"/>
      <c r="BA32" s="621"/>
      <c r="BB32" s="621"/>
      <c r="BC32" s="621"/>
      <c r="BD32" s="621"/>
      <c r="BE32" s="621"/>
      <c r="BF32" s="622"/>
      <c r="BG32" s="680">
        <v>99.7</v>
      </c>
      <c r="BH32" s="656"/>
      <c r="BI32" s="656"/>
      <c r="BJ32" s="656"/>
      <c r="BK32" s="656"/>
      <c r="BL32" s="656"/>
      <c r="BM32" s="629">
        <v>99.2</v>
      </c>
      <c r="BN32" s="656"/>
      <c r="BO32" s="656"/>
      <c r="BP32" s="656"/>
      <c r="BQ32" s="669"/>
      <c r="BR32" s="680">
        <v>99.9</v>
      </c>
      <c r="BS32" s="656"/>
      <c r="BT32" s="656"/>
      <c r="BU32" s="656"/>
      <c r="BV32" s="656"/>
      <c r="BW32" s="656"/>
      <c r="BX32" s="629">
        <v>99.3</v>
      </c>
      <c r="BY32" s="656"/>
      <c r="BZ32" s="656"/>
      <c r="CA32" s="656"/>
      <c r="CB32" s="669"/>
      <c r="CD32" s="665"/>
      <c r="CE32" s="666"/>
      <c r="CF32" s="620" t="s">
        <v>316</v>
      </c>
      <c r="CG32" s="621"/>
      <c r="CH32" s="621"/>
      <c r="CI32" s="621"/>
      <c r="CJ32" s="621"/>
      <c r="CK32" s="621"/>
      <c r="CL32" s="621"/>
      <c r="CM32" s="621"/>
      <c r="CN32" s="621"/>
      <c r="CO32" s="621"/>
      <c r="CP32" s="621"/>
      <c r="CQ32" s="622"/>
      <c r="CR32" s="623" t="s">
        <v>235</v>
      </c>
      <c r="CS32" s="624"/>
      <c r="CT32" s="624"/>
      <c r="CU32" s="624"/>
      <c r="CV32" s="624"/>
      <c r="CW32" s="624"/>
      <c r="CX32" s="624"/>
      <c r="CY32" s="625"/>
      <c r="CZ32" s="628" t="s">
        <v>131</v>
      </c>
      <c r="DA32" s="653"/>
      <c r="DB32" s="653"/>
      <c r="DC32" s="658"/>
      <c r="DD32" s="632" t="s">
        <v>130</v>
      </c>
      <c r="DE32" s="624"/>
      <c r="DF32" s="624"/>
      <c r="DG32" s="624"/>
      <c r="DH32" s="624"/>
      <c r="DI32" s="624"/>
      <c r="DJ32" s="624"/>
      <c r="DK32" s="625"/>
      <c r="DL32" s="632" t="s">
        <v>235</v>
      </c>
      <c r="DM32" s="624"/>
      <c r="DN32" s="624"/>
      <c r="DO32" s="624"/>
      <c r="DP32" s="624"/>
      <c r="DQ32" s="624"/>
      <c r="DR32" s="624"/>
      <c r="DS32" s="624"/>
      <c r="DT32" s="624"/>
      <c r="DU32" s="624"/>
      <c r="DV32" s="625"/>
      <c r="DW32" s="628" t="s">
        <v>235</v>
      </c>
      <c r="DX32" s="653"/>
      <c r="DY32" s="653"/>
      <c r="DZ32" s="653"/>
      <c r="EA32" s="653"/>
      <c r="EB32" s="653"/>
      <c r="EC32" s="654"/>
    </row>
    <row r="33" spans="2:133" ht="11.25" customHeight="1" x14ac:dyDescent="0.15">
      <c r="B33" s="620" t="s">
        <v>317</v>
      </c>
      <c r="C33" s="621"/>
      <c r="D33" s="621"/>
      <c r="E33" s="621"/>
      <c r="F33" s="621"/>
      <c r="G33" s="621"/>
      <c r="H33" s="621"/>
      <c r="I33" s="621"/>
      <c r="J33" s="621"/>
      <c r="K33" s="621"/>
      <c r="L33" s="621"/>
      <c r="M33" s="621"/>
      <c r="N33" s="621"/>
      <c r="O33" s="621"/>
      <c r="P33" s="621"/>
      <c r="Q33" s="622"/>
      <c r="R33" s="623">
        <v>41649</v>
      </c>
      <c r="S33" s="624"/>
      <c r="T33" s="624"/>
      <c r="U33" s="624"/>
      <c r="V33" s="624"/>
      <c r="W33" s="624"/>
      <c r="X33" s="624"/>
      <c r="Y33" s="625"/>
      <c r="Z33" s="626">
        <v>0.7</v>
      </c>
      <c r="AA33" s="626"/>
      <c r="AB33" s="626"/>
      <c r="AC33" s="626"/>
      <c r="AD33" s="627">
        <v>7776</v>
      </c>
      <c r="AE33" s="627"/>
      <c r="AF33" s="627"/>
      <c r="AG33" s="627"/>
      <c r="AH33" s="627"/>
      <c r="AI33" s="627"/>
      <c r="AJ33" s="627"/>
      <c r="AK33" s="627"/>
      <c r="AL33" s="628">
        <v>0.3</v>
      </c>
      <c r="AM33" s="629"/>
      <c r="AN33" s="629"/>
      <c r="AO33" s="630"/>
      <c r="AP33" s="675"/>
      <c r="AQ33" s="676"/>
      <c r="AR33" s="676"/>
      <c r="AS33" s="676"/>
      <c r="AT33" s="679"/>
      <c r="AU33" s="219"/>
      <c r="AV33" s="219"/>
      <c r="AW33" s="219"/>
      <c r="AX33" s="644" t="s">
        <v>318</v>
      </c>
      <c r="AY33" s="645"/>
      <c r="AZ33" s="645"/>
      <c r="BA33" s="645"/>
      <c r="BB33" s="645"/>
      <c r="BC33" s="645"/>
      <c r="BD33" s="645"/>
      <c r="BE33" s="645"/>
      <c r="BF33" s="646"/>
      <c r="BG33" s="681">
        <v>99.5</v>
      </c>
      <c r="BH33" s="682"/>
      <c r="BI33" s="682"/>
      <c r="BJ33" s="682"/>
      <c r="BK33" s="682"/>
      <c r="BL33" s="682"/>
      <c r="BM33" s="683">
        <v>97.7</v>
      </c>
      <c r="BN33" s="682"/>
      <c r="BO33" s="682"/>
      <c r="BP33" s="682"/>
      <c r="BQ33" s="684"/>
      <c r="BR33" s="681">
        <v>99.6</v>
      </c>
      <c r="BS33" s="682"/>
      <c r="BT33" s="682"/>
      <c r="BU33" s="682"/>
      <c r="BV33" s="682"/>
      <c r="BW33" s="682"/>
      <c r="BX33" s="683">
        <v>97.4</v>
      </c>
      <c r="BY33" s="682"/>
      <c r="BZ33" s="682"/>
      <c r="CA33" s="682"/>
      <c r="CB33" s="684"/>
      <c r="CD33" s="620" t="s">
        <v>319</v>
      </c>
      <c r="CE33" s="621"/>
      <c r="CF33" s="621"/>
      <c r="CG33" s="621"/>
      <c r="CH33" s="621"/>
      <c r="CI33" s="621"/>
      <c r="CJ33" s="621"/>
      <c r="CK33" s="621"/>
      <c r="CL33" s="621"/>
      <c r="CM33" s="621"/>
      <c r="CN33" s="621"/>
      <c r="CO33" s="621"/>
      <c r="CP33" s="621"/>
      <c r="CQ33" s="622"/>
      <c r="CR33" s="623">
        <v>2329476</v>
      </c>
      <c r="CS33" s="656"/>
      <c r="CT33" s="656"/>
      <c r="CU33" s="656"/>
      <c r="CV33" s="656"/>
      <c r="CW33" s="656"/>
      <c r="CX33" s="656"/>
      <c r="CY33" s="657"/>
      <c r="CZ33" s="628">
        <v>41.7</v>
      </c>
      <c r="DA33" s="653"/>
      <c r="DB33" s="653"/>
      <c r="DC33" s="658"/>
      <c r="DD33" s="632">
        <v>1803050</v>
      </c>
      <c r="DE33" s="656"/>
      <c r="DF33" s="656"/>
      <c r="DG33" s="656"/>
      <c r="DH33" s="656"/>
      <c r="DI33" s="656"/>
      <c r="DJ33" s="656"/>
      <c r="DK33" s="657"/>
      <c r="DL33" s="632">
        <v>993939</v>
      </c>
      <c r="DM33" s="656"/>
      <c r="DN33" s="656"/>
      <c r="DO33" s="656"/>
      <c r="DP33" s="656"/>
      <c r="DQ33" s="656"/>
      <c r="DR33" s="656"/>
      <c r="DS33" s="656"/>
      <c r="DT33" s="656"/>
      <c r="DU33" s="656"/>
      <c r="DV33" s="657"/>
      <c r="DW33" s="628">
        <v>42.6</v>
      </c>
      <c r="DX33" s="653"/>
      <c r="DY33" s="653"/>
      <c r="DZ33" s="653"/>
      <c r="EA33" s="653"/>
      <c r="EB33" s="653"/>
      <c r="EC33" s="654"/>
    </row>
    <row r="34" spans="2:133" ht="11.25" customHeight="1" x14ac:dyDescent="0.15">
      <c r="B34" s="620" t="s">
        <v>320</v>
      </c>
      <c r="C34" s="621"/>
      <c r="D34" s="621"/>
      <c r="E34" s="621"/>
      <c r="F34" s="621"/>
      <c r="G34" s="621"/>
      <c r="H34" s="621"/>
      <c r="I34" s="621"/>
      <c r="J34" s="621"/>
      <c r="K34" s="621"/>
      <c r="L34" s="621"/>
      <c r="M34" s="621"/>
      <c r="N34" s="621"/>
      <c r="O34" s="621"/>
      <c r="P34" s="621"/>
      <c r="Q34" s="622"/>
      <c r="R34" s="623">
        <v>88821</v>
      </c>
      <c r="S34" s="624"/>
      <c r="T34" s="624"/>
      <c r="U34" s="624"/>
      <c r="V34" s="624"/>
      <c r="W34" s="624"/>
      <c r="X34" s="624"/>
      <c r="Y34" s="625"/>
      <c r="Z34" s="626">
        <v>1.5</v>
      </c>
      <c r="AA34" s="626"/>
      <c r="AB34" s="626"/>
      <c r="AC34" s="626"/>
      <c r="AD34" s="627" t="s">
        <v>235</v>
      </c>
      <c r="AE34" s="627"/>
      <c r="AF34" s="627"/>
      <c r="AG34" s="627"/>
      <c r="AH34" s="627"/>
      <c r="AI34" s="627"/>
      <c r="AJ34" s="627"/>
      <c r="AK34" s="627"/>
      <c r="AL34" s="628" t="s">
        <v>130</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321</v>
      </c>
      <c r="CE34" s="621"/>
      <c r="CF34" s="621"/>
      <c r="CG34" s="621"/>
      <c r="CH34" s="621"/>
      <c r="CI34" s="621"/>
      <c r="CJ34" s="621"/>
      <c r="CK34" s="621"/>
      <c r="CL34" s="621"/>
      <c r="CM34" s="621"/>
      <c r="CN34" s="621"/>
      <c r="CO34" s="621"/>
      <c r="CP34" s="621"/>
      <c r="CQ34" s="622"/>
      <c r="CR34" s="623">
        <v>981466</v>
      </c>
      <c r="CS34" s="624"/>
      <c r="CT34" s="624"/>
      <c r="CU34" s="624"/>
      <c r="CV34" s="624"/>
      <c r="CW34" s="624"/>
      <c r="CX34" s="624"/>
      <c r="CY34" s="625"/>
      <c r="CZ34" s="628">
        <v>17.5</v>
      </c>
      <c r="DA34" s="653"/>
      <c r="DB34" s="653"/>
      <c r="DC34" s="658"/>
      <c r="DD34" s="632">
        <v>684071</v>
      </c>
      <c r="DE34" s="624"/>
      <c r="DF34" s="624"/>
      <c r="DG34" s="624"/>
      <c r="DH34" s="624"/>
      <c r="DI34" s="624"/>
      <c r="DJ34" s="624"/>
      <c r="DK34" s="625"/>
      <c r="DL34" s="632">
        <v>482186</v>
      </c>
      <c r="DM34" s="624"/>
      <c r="DN34" s="624"/>
      <c r="DO34" s="624"/>
      <c r="DP34" s="624"/>
      <c r="DQ34" s="624"/>
      <c r="DR34" s="624"/>
      <c r="DS34" s="624"/>
      <c r="DT34" s="624"/>
      <c r="DU34" s="624"/>
      <c r="DV34" s="625"/>
      <c r="DW34" s="628">
        <v>20.7</v>
      </c>
      <c r="DX34" s="653"/>
      <c r="DY34" s="653"/>
      <c r="DZ34" s="653"/>
      <c r="EA34" s="653"/>
      <c r="EB34" s="653"/>
      <c r="EC34" s="654"/>
    </row>
    <row r="35" spans="2:133" ht="11.25" customHeight="1" x14ac:dyDescent="0.15">
      <c r="B35" s="620" t="s">
        <v>322</v>
      </c>
      <c r="C35" s="621"/>
      <c r="D35" s="621"/>
      <c r="E35" s="621"/>
      <c r="F35" s="621"/>
      <c r="G35" s="621"/>
      <c r="H35" s="621"/>
      <c r="I35" s="621"/>
      <c r="J35" s="621"/>
      <c r="K35" s="621"/>
      <c r="L35" s="621"/>
      <c r="M35" s="621"/>
      <c r="N35" s="621"/>
      <c r="O35" s="621"/>
      <c r="P35" s="621"/>
      <c r="Q35" s="622"/>
      <c r="R35" s="623">
        <v>659103</v>
      </c>
      <c r="S35" s="624"/>
      <c r="T35" s="624"/>
      <c r="U35" s="624"/>
      <c r="V35" s="624"/>
      <c r="W35" s="624"/>
      <c r="X35" s="624"/>
      <c r="Y35" s="625"/>
      <c r="Z35" s="626">
        <v>11</v>
      </c>
      <c r="AA35" s="626"/>
      <c r="AB35" s="626"/>
      <c r="AC35" s="626"/>
      <c r="AD35" s="627" t="s">
        <v>130</v>
      </c>
      <c r="AE35" s="627"/>
      <c r="AF35" s="627"/>
      <c r="AG35" s="627"/>
      <c r="AH35" s="627"/>
      <c r="AI35" s="627"/>
      <c r="AJ35" s="627"/>
      <c r="AK35" s="627"/>
      <c r="AL35" s="628" t="s">
        <v>235</v>
      </c>
      <c r="AM35" s="629"/>
      <c r="AN35" s="629"/>
      <c r="AO35" s="630"/>
      <c r="AP35" s="222"/>
      <c r="AQ35" s="605" t="s">
        <v>323</v>
      </c>
      <c r="AR35" s="606"/>
      <c r="AS35" s="606"/>
      <c r="AT35" s="606"/>
      <c r="AU35" s="606"/>
      <c r="AV35" s="606"/>
      <c r="AW35" s="606"/>
      <c r="AX35" s="606"/>
      <c r="AY35" s="606"/>
      <c r="AZ35" s="606"/>
      <c r="BA35" s="606"/>
      <c r="BB35" s="606"/>
      <c r="BC35" s="606"/>
      <c r="BD35" s="606"/>
      <c r="BE35" s="606"/>
      <c r="BF35" s="607"/>
      <c r="BG35" s="605" t="s">
        <v>324</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325</v>
      </c>
      <c r="CE35" s="621"/>
      <c r="CF35" s="621"/>
      <c r="CG35" s="621"/>
      <c r="CH35" s="621"/>
      <c r="CI35" s="621"/>
      <c r="CJ35" s="621"/>
      <c r="CK35" s="621"/>
      <c r="CL35" s="621"/>
      <c r="CM35" s="621"/>
      <c r="CN35" s="621"/>
      <c r="CO35" s="621"/>
      <c r="CP35" s="621"/>
      <c r="CQ35" s="622"/>
      <c r="CR35" s="623">
        <v>33915</v>
      </c>
      <c r="CS35" s="656"/>
      <c r="CT35" s="656"/>
      <c r="CU35" s="656"/>
      <c r="CV35" s="656"/>
      <c r="CW35" s="656"/>
      <c r="CX35" s="656"/>
      <c r="CY35" s="657"/>
      <c r="CZ35" s="628">
        <v>0.6</v>
      </c>
      <c r="DA35" s="653"/>
      <c r="DB35" s="653"/>
      <c r="DC35" s="658"/>
      <c r="DD35" s="632">
        <v>32714</v>
      </c>
      <c r="DE35" s="656"/>
      <c r="DF35" s="656"/>
      <c r="DG35" s="656"/>
      <c r="DH35" s="656"/>
      <c r="DI35" s="656"/>
      <c r="DJ35" s="656"/>
      <c r="DK35" s="657"/>
      <c r="DL35" s="632">
        <v>20764</v>
      </c>
      <c r="DM35" s="656"/>
      <c r="DN35" s="656"/>
      <c r="DO35" s="656"/>
      <c r="DP35" s="656"/>
      <c r="DQ35" s="656"/>
      <c r="DR35" s="656"/>
      <c r="DS35" s="656"/>
      <c r="DT35" s="656"/>
      <c r="DU35" s="656"/>
      <c r="DV35" s="657"/>
      <c r="DW35" s="628">
        <v>0.9</v>
      </c>
      <c r="DX35" s="653"/>
      <c r="DY35" s="653"/>
      <c r="DZ35" s="653"/>
      <c r="EA35" s="653"/>
      <c r="EB35" s="653"/>
      <c r="EC35" s="654"/>
    </row>
    <row r="36" spans="2:133" ht="11.25" customHeight="1" x14ac:dyDescent="0.15">
      <c r="B36" s="620" t="s">
        <v>326</v>
      </c>
      <c r="C36" s="621"/>
      <c r="D36" s="621"/>
      <c r="E36" s="621"/>
      <c r="F36" s="621"/>
      <c r="G36" s="621"/>
      <c r="H36" s="621"/>
      <c r="I36" s="621"/>
      <c r="J36" s="621"/>
      <c r="K36" s="621"/>
      <c r="L36" s="621"/>
      <c r="M36" s="621"/>
      <c r="N36" s="621"/>
      <c r="O36" s="621"/>
      <c r="P36" s="621"/>
      <c r="Q36" s="622"/>
      <c r="R36" s="623">
        <v>398121</v>
      </c>
      <c r="S36" s="624"/>
      <c r="T36" s="624"/>
      <c r="U36" s="624"/>
      <c r="V36" s="624"/>
      <c r="W36" s="624"/>
      <c r="X36" s="624"/>
      <c r="Y36" s="625"/>
      <c r="Z36" s="626">
        <v>6.7</v>
      </c>
      <c r="AA36" s="626"/>
      <c r="AB36" s="626"/>
      <c r="AC36" s="626"/>
      <c r="AD36" s="627" t="s">
        <v>235</v>
      </c>
      <c r="AE36" s="627"/>
      <c r="AF36" s="627"/>
      <c r="AG36" s="627"/>
      <c r="AH36" s="627"/>
      <c r="AI36" s="627"/>
      <c r="AJ36" s="627"/>
      <c r="AK36" s="627"/>
      <c r="AL36" s="628" t="s">
        <v>235</v>
      </c>
      <c r="AM36" s="629"/>
      <c r="AN36" s="629"/>
      <c r="AO36" s="630"/>
      <c r="AP36" s="222"/>
      <c r="AQ36" s="689" t="s">
        <v>327</v>
      </c>
      <c r="AR36" s="690"/>
      <c r="AS36" s="690"/>
      <c r="AT36" s="690"/>
      <c r="AU36" s="690"/>
      <c r="AV36" s="690"/>
      <c r="AW36" s="690"/>
      <c r="AX36" s="690"/>
      <c r="AY36" s="691"/>
      <c r="AZ36" s="612">
        <v>464443</v>
      </c>
      <c r="BA36" s="613"/>
      <c r="BB36" s="613"/>
      <c r="BC36" s="613"/>
      <c r="BD36" s="613"/>
      <c r="BE36" s="613"/>
      <c r="BF36" s="685"/>
      <c r="BG36" s="609" t="s">
        <v>328</v>
      </c>
      <c r="BH36" s="610"/>
      <c r="BI36" s="610"/>
      <c r="BJ36" s="610"/>
      <c r="BK36" s="610"/>
      <c r="BL36" s="610"/>
      <c r="BM36" s="610"/>
      <c r="BN36" s="610"/>
      <c r="BO36" s="610"/>
      <c r="BP36" s="610"/>
      <c r="BQ36" s="610"/>
      <c r="BR36" s="610"/>
      <c r="BS36" s="610"/>
      <c r="BT36" s="610"/>
      <c r="BU36" s="611"/>
      <c r="BV36" s="612">
        <v>21711</v>
      </c>
      <c r="BW36" s="613"/>
      <c r="BX36" s="613"/>
      <c r="BY36" s="613"/>
      <c r="BZ36" s="613"/>
      <c r="CA36" s="613"/>
      <c r="CB36" s="685"/>
      <c r="CD36" s="620" t="s">
        <v>329</v>
      </c>
      <c r="CE36" s="621"/>
      <c r="CF36" s="621"/>
      <c r="CG36" s="621"/>
      <c r="CH36" s="621"/>
      <c r="CI36" s="621"/>
      <c r="CJ36" s="621"/>
      <c r="CK36" s="621"/>
      <c r="CL36" s="621"/>
      <c r="CM36" s="621"/>
      <c r="CN36" s="621"/>
      <c r="CO36" s="621"/>
      <c r="CP36" s="621"/>
      <c r="CQ36" s="622"/>
      <c r="CR36" s="623">
        <v>647529</v>
      </c>
      <c r="CS36" s="624"/>
      <c r="CT36" s="624"/>
      <c r="CU36" s="624"/>
      <c r="CV36" s="624"/>
      <c r="CW36" s="624"/>
      <c r="CX36" s="624"/>
      <c r="CY36" s="625"/>
      <c r="CZ36" s="628">
        <v>11.6</v>
      </c>
      <c r="DA36" s="653"/>
      <c r="DB36" s="653"/>
      <c r="DC36" s="658"/>
      <c r="DD36" s="632">
        <v>505380</v>
      </c>
      <c r="DE36" s="624"/>
      <c r="DF36" s="624"/>
      <c r="DG36" s="624"/>
      <c r="DH36" s="624"/>
      <c r="DI36" s="624"/>
      <c r="DJ36" s="624"/>
      <c r="DK36" s="625"/>
      <c r="DL36" s="632">
        <v>265218</v>
      </c>
      <c r="DM36" s="624"/>
      <c r="DN36" s="624"/>
      <c r="DO36" s="624"/>
      <c r="DP36" s="624"/>
      <c r="DQ36" s="624"/>
      <c r="DR36" s="624"/>
      <c r="DS36" s="624"/>
      <c r="DT36" s="624"/>
      <c r="DU36" s="624"/>
      <c r="DV36" s="625"/>
      <c r="DW36" s="628">
        <v>11.4</v>
      </c>
      <c r="DX36" s="653"/>
      <c r="DY36" s="653"/>
      <c r="DZ36" s="653"/>
      <c r="EA36" s="653"/>
      <c r="EB36" s="653"/>
      <c r="EC36" s="654"/>
    </row>
    <row r="37" spans="2:133" ht="11.25" customHeight="1" x14ac:dyDescent="0.15">
      <c r="B37" s="620" t="s">
        <v>330</v>
      </c>
      <c r="C37" s="621"/>
      <c r="D37" s="621"/>
      <c r="E37" s="621"/>
      <c r="F37" s="621"/>
      <c r="G37" s="621"/>
      <c r="H37" s="621"/>
      <c r="I37" s="621"/>
      <c r="J37" s="621"/>
      <c r="K37" s="621"/>
      <c r="L37" s="621"/>
      <c r="M37" s="621"/>
      <c r="N37" s="621"/>
      <c r="O37" s="621"/>
      <c r="P37" s="621"/>
      <c r="Q37" s="622"/>
      <c r="R37" s="623">
        <v>42942</v>
      </c>
      <c r="S37" s="624"/>
      <c r="T37" s="624"/>
      <c r="U37" s="624"/>
      <c r="V37" s="624"/>
      <c r="W37" s="624"/>
      <c r="X37" s="624"/>
      <c r="Y37" s="625"/>
      <c r="Z37" s="626">
        <v>0.7</v>
      </c>
      <c r="AA37" s="626"/>
      <c r="AB37" s="626"/>
      <c r="AC37" s="626"/>
      <c r="AD37" s="627">
        <v>1369</v>
      </c>
      <c r="AE37" s="627"/>
      <c r="AF37" s="627"/>
      <c r="AG37" s="627"/>
      <c r="AH37" s="627"/>
      <c r="AI37" s="627"/>
      <c r="AJ37" s="627"/>
      <c r="AK37" s="627"/>
      <c r="AL37" s="628">
        <v>0.1</v>
      </c>
      <c r="AM37" s="629"/>
      <c r="AN37" s="629"/>
      <c r="AO37" s="630"/>
      <c r="AQ37" s="686" t="s">
        <v>331</v>
      </c>
      <c r="AR37" s="687"/>
      <c r="AS37" s="687"/>
      <c r="AT37" s="687"/>
      <c r="AU37" s="687"/>
      <c r="AV37" s="687"/>
      <c r="AW37" s="687"/>
      <c r="AX37" s="687"/>
      <c r="AY37" s="688"/>
      <c r="AZ37" s="623">
        <v>165990</v>
      </c>
      <c r="BA37" s="624"/>
      <c r="BB37" s="624"/>
      <c r="BC37" s="624"/>
      <c r="BD37" s="656"/>
      <c r="BE37" s="656"/>
      <c r="BF37" s="669"/>
      <c r="BG37" s="620" t="s">
        <v>332</v>
      </c>
      <c r="BH37" s="621"/>
      <c r="BI37" s="621"/>
      <c r="BJ37" s="621"/>
      <c r="BK37" s="621"/>
      <c r="BL37" s="621"/>
      <c r="BM37" s="621"/>
      <c r="BN37" s="621"/>
      <c r="BO37" s="621"/>
      <c r="BP37" s="621"/>
      <c r="BQ37" s="621"/>
      <c r="BR37" s="621"/>
      <c r="BS37" s="621"/>
      <c r="BT37" s="621"/>
      <c r="BU37" s="622"/>
      <c r="BV37" s="623">
        <v>21711</v>
      </c>
      <c r="BW37" s="624"/>
      <c r="BX37" s="624"/>
      <c r="BY37" s="624"/>
      <c r="BZ37" s="624"/>
      <c r="CA37" s="624"/>
      <c r="CB37" s="633"/>
      <c r="CD37" s="620" t="s">
        <v>333</v>
      </c>
      <c r="CE37" s="621"/>
      <c r="CF37" s="621"/>
      <c r="CG37" s="621"/>
      <c r="CH37" s="621"/>
      <c r="CI37" s="621"/>
      <c r="CJ37" s="621"/>
      <c r="CK37" s="621"/>
      <c r="CL37" s="621"/>
      <c r="CM37" s="621"/>
      <c r="CN37" s="621"/>
      <c r="CO37" s="621"/>
      <c r="CP37" s="621"/>
      <c r="CQ37" s="622"/>
      <c r="CR37" s="623">
        <v>115440</v>
      </c>
      <c r="CS37" s="656"/>
      <c r="CT37" s="656"/>
      <c r="CU37" s="656"/>
      <c r="CV37" s="656"/>
      <c r="CW37" s="656"/>
      <c r="CX37" s="656"/>
      <c r="CY37" s="657"/>
      <c r="CZ37" s="628">
        <v>2.1</v>
      </c>
      <c r="DA37" s="653"/>
      <c r="DB37" s="653"/>
      <c r="DC37" s="658"/>
      <c r="DD37" s="632">
        <v>115440</v>
      </c>
      <c r="DE37" s="656"/>
      <c r="DF37" s="656"/>
      <c r="DG37" s="656"/>
      <c r="DH37" s="656"/>
      <c r="DI37" s="656"/>
      <c r="DJ37" s="656"/>
      <c r="DK37" s="657"/>
      <c r="DL37" s="632">
        <v>112644</v>
      </c>
      <c r="DM37" s="656"/>
      <c r="DN37" s="656"/>
      <c r="DO37" s="656"/>
      <c r="DP37" s="656"/>
      <c r="DQ37" s="656"/>
      <c r="DR37" s="656"/>
      <c r="DS37" s="656"/>
      <c r="DT37" s="656"/>
      <c r="DU37" s="656"/>
      <c r="DV37" s="657"/>
      <c r="DW37" s="628">
        <v>4.8</v>
      </c>
      <c r="DX37" s="653"/>
      <c r="DY37" s="653"/>
      <c r="DZ37" s="653"/>
      <c r="EA37" s="653"/>
      <c r="EB37" s="653"/>
      <c r="EC37" s="654"/>
    </row>
    <row r="38" spans="2:133" ht="11.25" customHeight="1" x14ac:dyDescent="0.15">
      <c r="B38" s="620" t="s">
        <v>334</v>
      </c>
      <c r="C38" s="621"/>
      <c r="D38" s="621"/>
      <c r="E38" s="621"/>
      <c r="F38" s="621"/>
      <c r="G38" s="621"/>
      <c r="H38" s="621"/>
      <c r="I38" s="621"/>
      <c r="J38" s="621"/>
      <c r="K38" s="621"/>
      <c r="L38" s="621"/>
      <c r="M38" s="621"/>
      <c r="N38" s="621"/>
      <c r="O38" s="621"/>
      <c r="P38" s="621"/>
      <c r="Q38" s="622"/>
      <c r="R38" s="623">
        <v>1117413</v>
      </c>
      <c r="S38" s="624"/>
      <c r="T38" s="624"/>
      <c r="U38" s="624"/>
      <c r="V38" s="624"/>
      <c r="W38" s="624"/>
      <c r="X38" s="624"/>
      <c r="Y38" s="625"/>
      <c r="Z38" s="626">
        <v>18.7</v>
      </c>
      <c r="AA38" s="626"/>
      <c r="AB38" s="626"/>
      <c r="AC38" s="626"/>
      <c r="AD38" s="627" t="s">
        <v>130</v>
      </c>
      <c r="AE38" s="627"/>
      <c r="AF38" s="627"/>
      <c r="AG38" s="627"/>
      <c r="AH38" s="627"/>
      <c r="AI38" s="627"/>
      <c r="AJ38" s="627"/>
      <c r="AK38" s="627"/>
      <c r="AL38" s="628" t="s">
        <v>235</v>
      </c>
      <c r="AM38" s="629"/>
      <c r="AN38" s="629"/>
      <c r="AO38" s="630"/>
      <c r="AQ38" s="686" t="s">
        <v>335</v>
      </c>
      <c r="AR38" s="687"/>
      <c r="AS38" s="687"/>
      <c r="AT38" s="687"/>
      <c r="AU38" s="687"/>
      <c r="AV38" s="687"/>
      <c r="AW38" s="687"/>
      <c r="AX38" s="687"/>
      <c r="AY38" s="688"/>
      <c r="AZ38" s="623">
        <v>1545</v>
      </c>
      <c r="BA38" s="624"/>
      <c r="BB38" s="624"/>
      <c r="BC38" s="624"/>
      <c r="BD38" s="656"/>
      <c r="BE38" s="656"/>
      <c r="BF38" s="669"/>
      <c r="BG38" s="620" t="s">
        <v>336</v>
      </c>
      <c r="BH38" s="621"/>
      <c r="BI38" s="621"/>
      <c r="BJ38" s="621"/>
      <c r="BK38" s="621"/>
      <c r="BL38" s="621"/>
      <c r="BM38" s="621"/>
      <c r="BN38" s="621"/>
      <c r="BO38" s="621"/>
      <c r="BP38" s="621"/>
      <c r="BQ38" s="621"/>
      <c r="BR38" s="621"/>
      <c r="BS38" s="621"/>
      <c r="BT38" s="621"/>
      <c r="BU38" s="622"/>
      <c r="BV38" s="623">
        <v>856</v>
      </c>
      <c r="BW38" s="624"/>
      <c r="BX38" s="624"/>
      <c r="BY38" s="624"/>
      <c r="BZ38" s="624"/>
      <c r="CA38" s="624"/>
      <c r="CB38" s="633"/>
      <c r="CD38" s="620" t="s">
        <v>337</v>
      </c>
      <c r="CE38" s="621"/>
      <c r="CF38" s="621"/>
      <c r="CG38" s="621"/>
      <c r="CH38" s="621"/>
      <c r="CI38" s="621"/>
      <c r="CJ38" s="621"/>
      <c r="CK38" s="621"/>
      <c r="CL38" s="621"/>
      <c r="CM38" s="621"/>
      <c r="CN38" s="621"/>
      <c r="CO38" s="621"/>
      <c r="CP38" s="621"/>
      <c r="CQ38" s="622"/>
      <c r="CR38" s="623">
        <v>296908</v>
      </c>
      <c r="CS38" s="624"/>
      <c r="CT38" s="624"/>
      <c r="CU38" s="624"/>
      <c r="CV38" s="624"/>
      <c r="CW38" s="624"/>
      <c r="CX38" s="624"/>
      <c r="CY38" s="625"/>
      <c r="CZ38" s="628">
        <v>5.3</v>
      </c>
      <c r="DA38" s="653"/>
      <c r="DB38" s="653"/>
      <c r="DC38" s="658"/>
      <c r="DD38" s="632">
        <v>240048</v>
      </c>
      <c r="DE38" s="624"/>
      <c r="DF38" s="624"/>
      <c r="DG38" s="624"/>
      <c r="DH38" s="624"/>
      <c r="DI38" s="624"/>
      <c r="DJ38" s="624"/>
      <c r="DK38" s="625"/>
      <c r="DL38" s="632">
        <v>225771</v>
      </c>
      <c r="DM38" s="624"/>
      <c r="DN38" s="624"/>
      <c r="DO38" s="624"/>
      <c r="DP38" s="624"/>
      <c r="DQ38" s="624"/>
      <c r="DR38" s="624"/>
      <c r="DS38" s="624"/>
      <c r="DT38" s="624"/>
      <c r="DU38" s="624"/>
      <c r="DV38" s="625"/>
      <c r="DW38" s="628">
        <v>9.6999999999999993</v>
      </c>
      <c r="DX38" s="653"/>
      <c r="DY38" s="653"/>
      <c r="DZ38" s="653"/>
      <c r="EA38" s="653"/>
      <c r="EB38" s="653"/>
      <c r="EC38" s="654"/>
    </row>
    <row r="39" spans="2:133" ht="11.25" customHeight="1" x14ac:dyDescent="0.15">
      <c r="B39" s="620" t="s">
        <v>338</v>
      </c>
      <c r="C39" s="621"/>
      <c r="D39" s="621"/>
      <c r="E39" s="621"/>
      <c r="F39" s="621"/>
      <c r="G39" s="621"/>
      <c r="H39" s="621"/>
      <c r="I39" s="621"/>
      <c r="J39" s="621"/>
      <c r="K39" s="621"/>
      <c r="L39" s="621"/>
      <c r="M39" s="621"/>
      <c r="N39" s="621"/>
      <c r="O39" s="621"/>
      <c r="P39" s="621"/>
      <c r="Q39" s="622"/>
      <c r="R39" s="623" t="s">
        <v>131</v>
      </c>
      <c r="S39" s="624"/>
      <c r="T39" s="624"/>
      <c r="U39" s="624"/>
      <c r="V39" s="624"/>
      <c r="W39" s="624"/>
      <c r="X39" s="624"/>
      <c r="Y39" s="625"/>
      <c r="Z39" s="626" t="s">
        <v>130</v>
      </c>
      <c r="AA39" s="626"/>
      <c r="AB39" s="626"/>
      <c r="AC39" s="626"/>
      <c r="AD39" s="627" t="s">
        <v>235</v>
      </c>
      <c r="AE39" s="627"/>
      <c r="AF39" s="627"/>
      <c r="AG39" s="627"/>
      <c r="AH39" s="627"/>
      <c r="AI39" s="627"/>
      <c r="AJ39" s="627"/>
      <c r="AK39" s="627"/>
      <c r="AL39" s="628" t="s">
        <v>130</v>
      </c>
      <c r="AM39" s="629"/>
      <c r="AN39" s="629"/>
      <c r="AO39" s="630"/>
      <c r="AQ39" s="686" t="s">
        <v>339</v>
      </c>
      <c r="AR39" s="687"/>
      <c r="AS39" s="687"/>
      <c r="AT39" s="687"/>
      <c r="AU39" s="687"/>
      <c r="AV39" s="687"/>
      <c r="AW39" s="687"/>
      <c r="AX39" s="687"/>
      <c r="AY39" s="688"/>
      <c r="AZ39" s="623" t="s">
        <v>130</v>
      </c>
      <c r="BA39" s="624"/>
      <c r="BB39" s="624"/>
      <c r="BC39" s="624"/>
      <c r="BD39" s="656"/>
      <c r="BE39" s="656"/>
      <c r="BF39" s="669"/>
      <c r="BG39" s="620" t="s">
        <v>340</v>
      </c>
      <c r="BH39" s="621"/>
      <c r="BI39" s="621"/>
      <c r="BJ39" s="621"/>
      <c r="BK39" s="621"/>
      <c r="BL39" s="621"/>
      <c r="BM39" s="621"/>
      <c r="BN39" s="621"/>
      <c r="BO39" s="621"/>
      <c r="BP39" s="621"/>
      <c r="BQ39" s="621"/>
      <c r="BR39" s="621"/>
      <c r="BS39" s="621"/>
      <c r="BT39" s="621"/>
      <c r="BU39" s="622"/>
      <c r="BV39" s="623">
        <v>1398</v>
      </c>
      <c r="BW39" s="624"/>
      <c r="BX39" s="624"/>
      <c r="BY39" s="624"/>
      <c r="BZ39" s="624"/>
      <c r="CA39" s="624"/>
      <c r="CB39" s="633"/>
      <c r="CD39" s="620" t="s">
        <v>341</v>
      </c>
      <c r="CE39" s="621"/>
      <c r="CF39" s="621"/>
      <c r="CG39" s="621"/>
      <c r="CH39" s="621"/>
      <c r="CI39" s="621"/>
      <c r="CJ39" s="621"/>
      <c r="CK39" s="621"/>
      <c r="CL39" s="621"/>
      <c r="CM39" s="621"/>
      <c r="CN39" s="621"/>
      <c r="CO39" s="621"/>
      <c r="CP39" s="621"/>
      <c r="CQ39" s="622"/>
      <c r="CR39" s="623">
        <v>309658</v>
      </c>
      <c r="CS39" s="656"/>
      <c r="CT39" s="656"/>
      <c r="CU39" s="656"/>
      <c r="CV39" s="656"/>
      <c r="CW39" s="656"/>
      <c r="CX39" s="656"/>
      <c r="CY39" s="657"/>
      <c r="CZ39" s="628">
        <v>5.5</v>
      </c>
      <c r="DA39" s="653"/>
      <c r="DB39" s="653"/>
      <c r="DC39" s="658"/>
      <c r="DD39" s="632">
        <v>280837</v>
      </c>
      <c r="DE39" s="656"/>
      <c r="DF39" s="656"/>
      <c r="DG39" s="656"/>
      <c r="DH39" s="656"/>
      <c r="DI39" s="656"/>
      <c r="DJ39" s="656"/>
      <c r="DK39" s="657"/>
      <c r="DL39" s="632" t="s">
        <v>130</v>
      </c>
      <c r="DM39" s="656"/>
      <c r="DN39" s="656"/>
      <c r="DO39" s="656"/>
      <c r="DP39" s="656"/>
      <c r="DQ39" s="656"/>
      <c r="DR39" s="656"/>
      <c r="DS39" s="656"/>
      <c r="DT39" s="656"/>
      <c r="DU39" s="656"/>
      <c r="DV39" s="657"/>
      <c r="DW39" s="628" t="s">
        <v>130</v>
      </c>
      <c r="DX39" s="653"/>
      <c r="DY39" s="653"/>
      <c r="DZ39" s="653"/>
      <c r="EA39" s="653"/>
      <c r="EB39" s="653"/>
      <c r="EC39" s="654"/>
    </row>
    <row r="40" spans="2:133" ht="11.25" customHeight="1" x14ac:dyDescent="0.15">
      <c r="B40" s="620" t="s">
        <v>342</v>
      </c>
      <c r="C40" s="621"/>
      <c r="D40" s="621"/>
      <c r="E40" s="621"/>
      <c r="F40" s="621"/>
      <c r="G40" s="621"/>
      <c r="H40" s="621"/>
      <c r="I40" s="621"/>
      <c r="J40" s="621"/>
      <c r="K40" s="621"/>
      <c r="L40" s="621"/>
      <c r="M40" s="621"/>
      <c r="N40" s="621"/>
      <c r="O40" s="621"/>
      <c r="P40" s="621"/>
      <c r="Q40" s="622"/>
      <c r="R40" s="623">
        <v>22013</v>
      </c>
      <c r="S40" s="624"/>
      <c r="T40" s="624"/>
      <c r="U40" s="624"/>
      <c r="V40" s="624"/>
      <c r="W40" s="624"/>
      <c r="X40" s="624"/>
      <c r="Y40" s="625"/>
      <c r="Z40" s="626">
        <v>0.4</v>
      </c>
      <c r="AA40" s="626"/>
      <c r="AB40" s="626"/>
      <c r="AC40" s="626"/>
      <c r="AD40" s="627" t="s">
        <v>235</v>
      </c>
      <c r="AE40" s="627"/>
      <c r="AF40" s="627"/>
      <c r="AG40" s="627"/>
      <c r="AH40" s="627"/>
      <c r="AI40" s="627"/>
      <c r="AJ40" s="627"/>
      <c r="AK40" s="627"/>
      <c r="AL40" s="628" t="s">
        <v>235</v>
      </c>
      <c r="AM40" s="629"/>
      <c r="AN40" s="629"/>
      <c r="AO40" s="630"/>
      <c r="AQ40" s="686" t="s">
        <v>343</v>
      </c>
      <c r="AR40" s="687"/>
      <c r="AS40" s="687"/>
      <c r="AT40" s="687"/>
      <c r="AU40" s="687"/>
      <c r="AV40" s="687"/>
      <c r="AW40" s="687"/>
      <c r="AX40" s="687"/>
      <c r="AY40" s="688"/>
      <c r="AZ40" s="623" t="s">
        <v>235</v>
      </c>
      <c r="BA40" s="624"/>
      <c r="BB40" s="624"/>
      <c r="BC40" s="624"/>
      <c r="BD40" s="656"/>
      <c r="BE40" s="656"/>
      <c r="BF40" s="669"/>
      <c r="BG40" s="673" t="s">
        <v>344</v>
      </c>
      <c r="BH40" s="674"/>
      <c r="BI40" s="674"/>
      <c r="BJ40" s="674"/>
      <c r="BK40" s="674"/>
      <c r="BL40" s="223"/>
      <c r="BM40" s="621" t="s">
        <v>345</v>
      </c>
      <c r="BN40" s="621"/>
      <c r="BO40" s="621"/>
      <c r="BP40" s="621"/>
      <c r="BQ40" s="621"/>
      <c r="BR40" s="621"/>
      <c r="BS40" s="621"/>
      <c r="BT40" s="621"/>
      <c r="BU40" s="622"/>
      <c r="BV40" s="623">
        <v>110</v>
      </c>
      <c r="BW40" s="624"/>
      <c r="BX40" s="624"/>
      <c r="BY40" s="624"/>
      <c r="BZ40" s="624"/>
      <c r="CA40" s="624"/>
      <c r="CB40" s="633"/>
      <c r="CD40" s="620" t="s">
        <v>346</v>
      </c>
      <c r="CE40" s="621"/>
      <c r="CF40" s="621"/>
      <c r="CG40" s="621"/>
      <c r="CH40" s="621"/>
      <c r="CI40" s="621"/>
      <c r="CJ40" s="621"/>
      <c r="CK40" s="621"/>
      <c r="CL40" s="621"/>
      <c r="CM40" s="621"/>
      <c r="CN40" s="621"/>
      <c r="CO40" s="621"/>
      <c r="CP40" s="621"/>
      <c r="CQ40" s="622"/>
      <c r="CR40" s="623">
        <v>60000</v>
      </c>
      <c r="CS40" s="624"/>
      <c r="CT40" s="624"/>
      <c r="CU40" s="624"/>
      <c r="CV40" s="624"/>
      <c r="CW40" s="624"/>
      <c r="CX40" s="624"/>
      <c r="CY40" s="625"/>
      <c r="CZ40" s="628">
        <v>1.1000000000000001</v>
      </c>
      <c r="DA40" s="653"/>
      <c r="DB40" s="653"/>
      <c r="DC40" s="658"/>
      <c r="DD40" s="632">
        <v>60000</v>
      </c>
      <c r="DE40" s="624"/>
      <c r="DF40" s="624"/>
      <c r="DG40" s="624"/>
      <c r="DH40" s="624"/>
      <c r="DI40" s="624"/>
      <c r="DJ40" s="624"/>
      <c r="DK40" s="625"/>
      <c r="DL40" s="632" t="s">
        <v>130</v>
      </c>
      <c r="DM40" s="624"/>
      <c r="DN40" s="624"/>
      <c r="DO40" s="624"/>
      <c r="DP40" s="624"/>
      <c r="DQ40" s="624"/>
      <c r="DR40" s="624"/>
      <c r="DS40" s="624"/>
      <c r="DT40" s="624"/>
      <c r="DU40" s="624"/>
      <c r="DV40" s="625"/>
      <c r="DW40" s="628" t="s">
        <v>130</v>
      </c>
      <c r="DX40" s="653"/>
      <c r="DY40" s="653"/>
      <c r="DZ40" s="653"/>
      <c r="EA40" s="653"/>
      <c r="EB40" s="653"/>
      <c r="EC40" s="654"/>
    </row>
    <row r="41" spans="2:133" ht="11.25" customHeight="1" x14ac:dyDescent="0.15">
      <c r="B41" s="644" t="s">
        <v>347</v>
      </c>
      <c r="C41" s="645"/>
      <c r="D41" s="645"/>
      <c r="E41" s="645"/>
      <c r="F41" s="645"/>
      <c r="G41" s="645"/>
      <c r="H41" s="645"/>
      <c r="I41" s="645"/>
      <c r="J41" s="645"/>
      <c r="K41" s="645"/>
      <c r="L41" s="645"/>
      <c r="M41" s="645"/>
      <c r="N41" s="645"/>
      <c r="O41" s="645"/>
      <c r="P41" s="645"/>
      <c r="Q41" s="646"/>
      <c r="R41" s="695">
        <v>5966321</v>
      </c>
      <c r="S41" s="696"/>
      <c r="T41" s="696"/>
      <c r="U41" s="696"/>
      <c r="V41" s="696"/>
      <c r="W41" s="696"/>
      <c r="X41" s="696"/>
      <c r="Y41" s="700"/>
      <c r="Z41" s="701">
        <v>100</v>
      </c>
      <c r="AA41" s="701"/>
      <c r="AB41" s="701"/>
      <c r="AC41" s="701"/>
      <c r="AD41" s="702">
        <v>2312810</v>
      </c>
      <c r="AE41" s="702"/>
      <c r="AF41" s="702"/>
      <c r="AG41" s="702"/>
      <c r="AH41" s="702"/>
      <c r="AI41" s="702"/>
      <c r="AJ41" s="702"/>
      <c r="AK41" s="702"/>
      <c r="AL41" s="703">
        <v>100</v>
      </c>
      <c r="AM41" s="683"/>
      <c r="AN41" s="683"/>
      <c r="AO41" s="704"/>
      <c r="AQ41" s="686" t="s">
        <v>348</v>
      </c>
      <c r="AR41" s="687"/>
      <c r="AS41" s="687"/>
      <c r="AT41" s="687"/>
      <c r="AU41" s="687"/>
      <c r="AV41" s="687"/>
      <c r="AW41" s="687"/>
      <c r="AX41" s="687"/>
      <c r="AY41" s="688"/>
      <c r="AZ41" s="623">
        <v>74174</v>
      </c>
      <c r="BA41" s="624"/>
      <c r="BB41" s="624"/>
      <c r="BC41" s="624"/>
      <c r="BD41" s="656"/>
      <c r="BE41" s="656"/>
      <c r="BF41" s="669"/>
      <c r="BG41" s="673"/>
      <c r="BH41" s="674"/>
      <c r="BI41" s="674"/>
      <c r="BJ41" s="674"/>
      <c r="BK41" s="674"/>
      <c r="BL41" s="223"/>
      <c r="BM41" s="621" t="s">
        <v>349</v>
      </c>
      <c r="BN41" s="621"/>
      <c r="BO41" s="621"/>
      <c r="BP41" s="621"/>
      <c r="BQ41" s="621"/>
      <c r="BR41" s="621"/>
      <c r="BS41" s="621"/>
      <c r="BT41" s="621"/>
      <c r="BU41" s="622"/>
      <c r="BV41" s="623" t="s">
        <v>130</v>
      </c>
      <c r="BW41" s="624"/>
      <c r="BX41" s="624"/>
      <c r="BY41" s="624"/>
      <c r="BZ41" s="624"/>
      <c r="CA41" s="624"/>
      <c r="CB41" s="633"/>
      <c r="CD41" s="620" t="s">
        <v>350</v>
      </c>
      <c r="CE41" s="621"/>
      <c r="CF41" s="621"/>
      <c r="CG41" s="621"/>
      <c r="CH41" s="621"/>
      <c r="CI41" s="621"/>
      <c r="CJ41" s="621"/>
      <c r="CK41" s="621"/>
      <c r="CL41" s="621"/>
      <c r="CM41" s="621"/>
      <c r="CN41" s="621"/>
      <c r="CO41" s="621"/>
      <c r="CP41" s="621"/>
      <c r="CQ41" s="622"/>
      <c r="CR41" s="623" t="s">
        <v>131</v>
      </c>
      <c r="CS41" s="656"/>
      <c r="CT41" s="656"/>
      <c r="CU41" s="656"/>
      <c r="CV41" s="656"/>
      <c r="CW41" s="656"/>
      <c r="CX41" s="656"/>
      <c r="CY41" s="657"/>
      <c r="CZ41" s="628" t="s">
        <v>235</v>
      </c>
      <c r="DA41" s="653"/>
      <c r="DB41" s="653"/>
      <c r="DC41" s="658"/>
      <c r="DD41" s="632" t="s">
        <v>130</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351</v>
      </c>
      <c r="AR42" s="693"/>
      <c r="AS42" s="693"/>
      <c r="AT42" s="693"/>
      <c r="AU42" s="693"/>
      <c r="AV42" s="693"/>
      <c r="AW42" s="693"/>
      <c r="AX42" s="693"/>
      <c r="AY42" s="694"/>
      <c r="AZ42" s="695">
        <v>222734</v>
      </c>
      <c r="BA42" s="696"/>
      <c r="BB42" s="696"/>
      <c r="BC42" s="696"/>
      <c r="BD42" s="682"/>
      <c r="BE42" s="682"/>
      <c r="BF42" s="684"/>
      <c r="BG42" s="675"/>
      <c r="BH42" s="676"/>
      <c r="BI42" s="676"/>
      <c r="BJ42" s="676"/>
      <c r="BK42" s="676"/>
      <c r="BL42" s="224"/>
      <c r="BM42" s="645" t="s">
        <v>352</v>
      </c>
      <c r="BN42" s="645"/>
      <c r="BO42" s="645"/>
      <c r="BP42" s="645"/>
      <c r="BQ42" s="645"/>
      <c r="BR42" s="645"/>
      <c r="BS42" s="645"/>
      <c r="BT42" s="645"/>
      <c r="BU42" s="646"/>
      <c r="BV42" s="695">
        <v>359</v>
      </c>
      <c r="BW42" s="696"/>
      <c r="BX42" s="696"/>
      <c r="BY42" s="696"/>
      <c r="BZ42" s="696"/>
      <c r="CA42" s="696"/>
      <c r="CB42" s="705"/>
      <c r="CD42" s="620" t="s">
        <v>353</v>
      </c>
      <c r="CE42" s="621"/>
      <c r="CF42" s="621"/>
      <c r="CG42" s="621"/>
      <c r="CH42" s="621"/>
      <c r="CI42" s="621"/>
      <c r="CJ42" s="621"/>
      <c r="CK42" s="621"/>
      <c r="CL42" s="621"/>
      <c r="CM42" s="621"/>
      <c r="CN42" s="621"/>
      <c r="CO42" s="621"/>
      <c r="CP42" s="621"/>
      <c r="CQ42" s="622"/>
      <c r="CR42" s="623">
        <v>1719508</v>
      </c>
      <c r="CS42" s="656"/>
      <c r="CT42" s="656"/>
      <c r="CU42" s="656"/>
      <c r="CV42" s="656"/>
      <c r="CW42" s="656"/>
      <c r="CX42" s="656"/>
      <c r="CY42" s="657"/>
      <c r="CZ42" s="628">
        <v>30.7</v>
      </c>
      <c r="DA42" s="653"/>
      <c r="DB42" s="653"/>
      <c r="DC42" s="658"/>
      <c r="DD42" s="632">
        <v>53870</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354</v>
      </c>
      <c r="CD43" s="620" t="s">
        <v>355</v>
      </c>
      <c r="CE43" s="621"/>
      <c r="CF43" s="621"/>
      <c r="CG43" s="621"/>
      <c r="CH43" s="621"/>
      <c r="CI43" s="621"/>
      <c r="CJ43" s="621"/>
      <c r="CK43" s="621"/>
      <c r="CL43" s="621"/>
      <c r="CM43" s="621"/>
      <c r="CN43" s="621"/>
      <c r="CO43" s="621"/>
      <c r="CP43" s="621"/>
      <c r="CQ43" s="622"/>
      <c r="CR43" s="623">
        <v>6661</v>
      </c>
      <c r="CS43" s="656"/>
      <c r="CT43" s="656"/>
      <c r="CU43" s="656"/>
      <c r="CV43" s="656"/>
      <c r="CW43" s="656"/>
      <c r="CX43" s="656"/>
      <c r="CY43" s="657"/>
      <c r="CZ43" s="628">
        <v>0.1</v>
      </c>
      <c r="DA43" s="653"/>
      <c r="DB43" s="653"/>
      <c r="DC43" s="658"/>
      <c r="DD43" s="632">
        <v>1711</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356</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303</v>
      </c>
      <c r="CE44" s="662"/>
      <c r="CF44" s="620" t="s">
        <v>357</v>
      </c>
      <c r="CG44" s="621"/>
      <c r="CH44" s="621"/>
      <c r="CI44" s="621"/>
      <c r="CJ44" s="621"/>
      <c r="CK44" s="621"/>
      <c r="CL44" s="621"/>
      <c r="CM44" s="621"/>
      <c r="CN44" s="621"/>
      <c r="CO44" s="621"/>
      <c r="CP44" s="621"/>
      <c r="CQ44" s="622"/>
      <c r="CR44" s="623">
        <v>1716264</v>
      </c>
      <c r="CS44" s="624"/>
      <c r="CT44" s="624"/>
      <c r="CU44" s="624"/>
      <c r="CV44" s="624"/>
      <c r="CW44" s="624"/>
      <c r="CX44" s="624"/>
      <c r="CY44" s="625"/>
      <c r="CZ44" s="628">
        <v>30.7</v>
      </c>
      <c r="DA44" s="629"/>
      <c r="DB44" s="629"/>
      <c r="DC44" s="635"/>
      <c r="DD44" s="632">
        <v>50626</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358</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359</v>
      </c>
      <c r="CG45" s="621"/>
      <c r="CH45" s="621"/>
      <c r="CI45" s="621"/>
      <c r="CJ45" s="621"/>
      <c r="CK45" s="621"/>
      <c r="CL45" s="621"/>
      <c r="CM45" s="621"/>
      <c r="CN45" s="621"/>
      <c r="CO45" s="621"/>
      <c r="CP45" s="621"/>
      <c r="CQ45" s="622"/>
      <c r="CR45" s="623">
        <v>201295</v>
      </c>
      <c r="CS45" s="656"/>
      <c r="CT45" s="656"/>
      <c r="CU45" s="656"/>
      <c r="CV45" s="656"/>
      <c r="CW45" s="656"/>
      <c r="CX45" s="656"/>
      <c r="CY45" s="657"/>
      <c r="CZ45" s="628">
        <v>3.6</v>
      </c>
      <c r="DA45" s="653"/>
      <c r="DB45" s="653"/>
      <c r="DC45" s="658"/>
      <c r="DD45" s="632">
        <v>7034</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360</v>
      </c>
      <c r="CG46" s="621"/>
      <c r="CH46" s="621"/>
      <c r="CI46" s="621"/>
      <c r="CJ46" s="621"/>
      <c r="CK46" s="621"/>
      <c r="CL46" s="621"/>
      <c r="CM46" s="621"/>
      <c r="CN46" s="621"/>
      <c r="CO46" s="621"/>
      <c r="CP46" s="621"/>
      <c r="CQ46" s="622"/>
      <c r="CR46" s="623">
        <v>1514969</v>
      </c>
      <c r="CS46" s="624"/>
      <c r="CT46" s="624"/>
      <c r="CU46" s="624"/>
      <c r="CV46" s="624"/>
      <c r="CW46" s="624"/>
      <c r="CX46" s="624"/>
      <c r="CY46" s="625"/>
      <c r="CZ46" s="628">
        <v>27.1</v>
      </c>
      <c r="DA46" s="629"/>
      <c r="DB46" s="629"/>
      <c r="DC46" s="635"/>
      <c r="DD46" s="632">
        <v>43592</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361</v>
      </c>
      <c r="CG47" s="621"/>
      <c r="CH47" s="621"/>
      <c r="CI47" s="621"/>
      <c r="CJ47" s="621"/>
      <c r="CK47" s="621"/>
      <c r="CL47" s="621"/>
      <c r="CM47" s="621"/>
      <c r="CN47" s="621"/>
      <c r="CO47" s="621"/>
      <c r="CP47" s="621"/>
      <c r="CQ47" s="622"/>
      <c r="CR47" s="623">
        <v>3244</v>
      </c>
      <c r="CS47" s="656"/>
      <c r="CT47" s="656"/>
      <c r="CU47" s="656"/>
      <c r="CV47" s="656"/>
      <c r="CW47" s="656"/>
      <c r="CX47" s="656"/>
      <c r="CY47" s="657"/>
      <c r="CZ47" s="628">
        <v>0.1</v>
      </c>
      <c r="DA47" s="653"/>
      <c r="DB47" s="653"/>
      <c r="DC47" s="658"/>
      <c r="DD47" s="632">
        <v>3244</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362</v>
      </c>
      <c r="CG48" s="621"/>
      <c r="CH48" s="621"/>
      <c r="CI48" s="621"/>
      <c r="CJ48" s="621"/>
      <c r="CK48" s="621"/>
      <c r="CL48" s="621"/>
      <c r="CM48" s="621"/>
      <c r="CN48" s="621"/>
      <c r="CO48" s="621"/>
      <c r="CP48" s="621"/>
      <c r="CQ48" s="622"/>
      <c r="CR48" s="623" t="s">
        <v>235</v>
      </c>
      <c r="CS48" s="624"/>
      <c r="CT48" s="624"/>
      <c r="CU48" s="624"/>
      <c r="CV48" s="624"/>
      <c r="CW48" s="624"/>
      <c r="CX48" s="624"/>
      <c r="CY48" s="625"/>
      <c r="CZ48" s="628" t="s">
        <v>130</v>
      </c>
      <c r="DA48" s="629"/>
      <c r="DB48" s="629"/>
      <c r="DC48" s="635"/>
      <c r="DD48" s="632" t="s">
        <v>235</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363</v>
      </c>
      <c r="CE49" s="645"/>
      <c r="CF49" s="645"/>
      <c r="CG49" s="645"/>
      <c r="CH49" s="645"/>
      <c r="CI49" s="645"/>
      <c r="CJ49" s="645"/>
      <c r="CK49" s="645"/>
      <c r="CL49" s="645"/>
      <c r="CM49" s="645"/>
      <c r="CN49" s="645"/>
      <c r="CO49" s="645"/>
      <c r="CP49" s="645"/>
      <c r="CQ49" s="646"/>
      <c r="CR49" s="695">
        <v>5592752</v>
      </c>
      <c r="CS49" s="682"/>
      <c r="CT49" s="682"/>
      <c r="CU49" s="682"/>
      <c r="CV49" s="682"/>
      <c r="CW49" s="682"/>
      <c r="CX49" s="682"/>
      <c r="CY49" s="711"/>
      <c r="CZ49" s="703">
        <v>100</v>
      </c>
      <c r="DA49" s="712"/>
      <c r="DB49" s="712"/>
      <c r="DC49" s="713"/>
      <c r="DD49" s="714">
        <v>3081097</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rY9zA3JV29Ywe5ELPHrXXVCkunXRdRzN2J9m9w7Aa3i7JnSKBHSQ7hMYexxMnyT1/SqdwoxJxqGJtRdw/ZX42Q==" saltValue="PCCNrVuGEQC1F6OAupgq3Q=="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364</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365</v>
      </c>
      <c r="DK2" s="723"/>
      <c r="DL2" s="723"/>
      <c r="DM2" s="723"/>
      <c r="DN2" s="723"/>
      <c r="DO2" s="724"/>
      <c r="DP2" s="228"/>
      <c r="DQ2" s="722" t="s">
        <v>366</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367</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368</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369</v>
      </c>
      <c r="B5" s="728"/>
      <c r="C5" s="728"/>
      <c r="D5" s="728"/>
      <c r="E5" s="728"/>
      <c r="F5" s="728"/>
      <c r="G5" s="728"/>
      <c r="H5" s="728"/>
      <c r="I5" s="728"/>
      <c r="J5" s="728"/>
      <c r="K5" s="728"/>
      <c r="L5" s="728"/>
      <c r="M5" s="728"/>
      <c r="N5" s="728"/>
      <c r="O5" s="728"/>
      <c r="P5" s="729"/>
      <c r="Q5" s="733" t="s">
        <v>370</v>
      </c>
      <c r="R5" s="734"/>
      <c r="S5" s="734"/>
      <c r="T5" s="734"/>
      <c r="U5" s="735"/>
      <c r="V5" s="733" t="s">
        <v>371</v>
      </c>
      <c r="W5" s="734"/>
      <c r="X5" s="734"/>
      <c r="Y5" s="734"/>
      <c r="Z5" s="735"/>
      <c r="AA5" s="733" t="s">
        <v>372</v>
      </c>
      <c r="AB5" s="734"/>
      <c r="AC5" s="734"/>
      <c r="AD5" s="734"/>
      <c r="AE5" s="734"/>
      <c r="AF5" s="739" t="s">
        <v>373</v>
      </c>
      <c r="AG5" s="734"/>
      <c r="AH5" s="734"/>
      <c r="AI5" s="734"/>
      <c r="AJ5" s="740"/>
      <c r="AK5" s="734" t="s">
        <v>374</v>
      </c>
      <c r="AL5" s="734"/>
      <c r="AM5" s="734"/>
      <c r="AN5" s="734"/>
      <c r="AO5" s="735"/>
      <c r="AP5" s="733" t="s">
        <v>375</v>
      </c>
      <c r="AQ5" s="734"/>
      <c r="AR5" s="734"/>
      <c r="AS5" s="734"/>
      <c r="AT5" s="735"/>
      <c r="AU5" s="733" t="s">
        <v>376</v>
      </c>
      <c r="AV5" s="734"/>
      <c r="AW5" s="734"/>
      <c r="AX5" s="734"/>
      <c r="AY5" s="740"/>
      <c r="AZ5" s="232"/>
      <c r="BA5" s="232"/>
      <c r="BB5" s="232"/>
      <c r="BC5" s="232"/>
      <c r="BD5" s="232"/>
      <c r="BE5" s="233"/>
      <c r="BF5" s="233"/>
      <c r="BG5" s="233"/>
      <c r="BH5" s="233"/>
      <c r="BI5" s="233"/>
      <c r="BJ5" s="233"/>
      <c r="BK5" s="233"/>
      <c r="BL5" s="233"/>
      <c r="BM5" s="233"/>
      <c r="BN5" s="233"/>
      <c r="BO5" s="233"/>
      <c r="BP5" s="233"/>
      <c r="BQ5" s="727" t="s">
        <v>377</v>
      </c>
      <c r="BR5" s="728"/>
      <c r="BS5" s="728"/>
      <c r="BT5" s="728"/>
      <c r="BU5" s="728"/>
      <c r="BV5" s="728"/>
      <c r="BW5" s="728"/>
      <c r="BX5" s="728"/>
      <c r="BY5" s="728"/>
      <c r="BZ5" s="728"/>
      <c r="CA5" s="728"/>
      <c r="CB5" s="728"/>
      <c r="CC5" s="728"/>
      <c r="CD5" s="728"/>
      <c r="CE5" s="728"/>
      <c r="CF5" s="728"/>
      <c r="CG5" s="729"/>
      <c r="CH5" s="733" t="s">
        <v>378</v>
      </c>
      <c r="CI5" s="734"/>
      <c r="CJ5" s="734"/>
      <c r="CK5" s="734"/>
      <c r="CL5" s="735"/>
      <c r="CM5" s="733" t="s">
        <v>379</v>
      </c>
      <c r="CN5" s="734"/>
      <c r="CO5" s="734"/>
      <c r="CP5" s="734"/>
      <c r="CQ5" s="735"/>
      <c r="CR5" s="733" t="s">
        <v>380</v>
      </c>
      <c r="CS5" s="734"/>
      <c r="CT5" s="734"/>
      <c r="CU5" s="734"/>
      <c r="CV5" s="735"/>
      <c r="CW5" s="733" t="s">
        <v>381</v>
      </c>
      <c r="CX5" s="734"/>
      <c r="CY5" s="734"/>
      <c r="CZ5" s="734"/>
      <c r="DA5" s="735"/>
      <c r="DB5" s="733" t="s">
        <v>382</v>
      </c>
      <c r="DC5" s="734"/>
      <c r="DD5" s="734"/>
      <c r="DE5" s="734"/>
      <c r="DF5" s="735"/>
      <c r="DG5" s="763" t="s">
        <v>383</v>
      </c>
      <c r="DH5" s="764"/>
      <c r="DI5" s="764"/>
      <c r="DJ5" s="764"/>
      <c r="DK5" s="765"/>
      <c r="DL5" s="763" t="s">
        <v>384</v>
      </c>
      <c r="DM5" s="764"/>
      <c r="DN5" s="764"/>
      <c r="DO5" s="764"/>
      <c r="DP5" s="765"/>
      <c r="DQ5" s="733" t="s">
        <v>385</v>
      </c>
      <c r="DR5" s="734"/>
      <c r="DS5" s="734"/>
      <c r="DT5" s="734"/>
      <c r="DU5" s="735"/>
      <c r="DV5" s="733" t="s">
        <v>376</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386</v>
      </c>
      <c r="C7" s="750"/>
      <c r="D7" s="750"/>
      <c r="E7" s="750"/>
      <c r="F7" s="750"/>
      <c r="G7" s="750"/>
      <c r="H7" s="750"/>
      <c r="I7" s="750"/>
      <c r="J7" s="750"/>
      <c r="K7" s="750"/>
      <c r="L7" s="750"/>
      <c r="M7" s="750"/>
      <c r="N7" s="750"/>
      <c r="O7" s="750"/>
      <c r="P7" s="751"/>
      <c r="Q7" s="752">
        <v>5904</v>
      </c>
      <c r="R7" s="753"/>
      <c r="S7" s="753"/>
      <c r="T7" s="753"/>
      <c r="U7" s="753"/>
      <c r="V7" s="753">
        <v>5534</v>
      </c>
      <c r="W7" s="753"/>
      <c r="X7" s="753"/>
      <c r="Y7" s="753"/>
      <c r="Z7" s="753"/>
      <c r="AA7" s="753">
        <v>370</v>
      </c>
      <c r="AB7" s="753"/>
      <c r="AC7" s="753"/>
      <c r="AD7" s="753"/>
      <c r="AE7" s="754"/>
      <c r="AF7" s="755">
        <v>366</v>
      </c>
      <c r="AG7" s="756"/>
      <c r="AH7" s="756"/>
      <c r="AI7" s="756"/>
      <c r="AJ7" s="757"/>
      <c r="AK7" s="758" t="s">
        <v>580</v>
      </c>
      <c r="AL7" s="759"/>
      <c r="AM7" s="759"/>
      <c r="AN7" s="759"/>
      <c r="AO7" s="759"/>
      <c r="AP7" s="759">
        <v>4817</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585</v>
      </c>
      <c r="BT7" s="747"/>
      <c r="BU7" s="747"/>
      <c r="BV7" s="747"/>
      <c r="BW7" s="747"/>
      <c r="BX7" s="747"/>
      <c r="BY7" s="747"/>
      <c r="BZ7" s="747"/>
      <c r="CA7" s="747"/>
      <c r="CB7" s="747"/>
      <c r="CC7" s="747"/>
      <c r="CD7" s="747"/>
      <c r="CE7" s="747"/>
      <c r="CF7" s="747"/>
      <c r="CG7" s="762"/>
      <c r="CH7" s="743">
        <v>-4</v>
      </c>
      <c r="CI7" s="744"/>
      <c r="CJ7" s="744"/>
      <c r="CK7" s="744"/>
      <c r="CL7" s="745"/>
      <c r="CM7" s="743">
        <v>280</v>
      </c>
      <c r="CN7" s="744"/>
      <c r="CO7" s="744"/>
      <c r="CP7" s="744"/>
      <c r="CQ7" s="745"/>
      <c r="CR7" s="743">
        <v>35</v>
      </c>
      <c r="CS7" s="744"/>
      <c r="CT7" s="744"/>
      <c r="CU7" s="744"/>
      <c r="CV7" s="745"/>
      <c r="CW7" s="743" t="s">
        <v>580</v>
      </c>
      <c r="CX7" s="744"/>
      <c r="CY7" s="744"/>
      <c r="CZ7" s="744"/>
      <c r="DA7" s="745"/>
      <c r="DB7" s="743" t="s">
        <v>580</v>
      </c>
      <c r="DC7" s="744"/>
      <c r="DD7" s="744"/>
      <c r="DE7" s="744"/>
      <c r="DF7" s="745"/>
      <c r="DG7" s="743" t="s">
        <v>580</v>
      </c>
      <c r="DH7" s="744"/>
      <c r="DI7" s="744"/>
      <c r="DJ7" s="744"/>
      <c r="DK7" s="745"/>
      <c r="DL7" s="743" t="s">
        <v>580</v>
      </c>
      <c r="DM7" s="744"/>
      <c r="DN7" s="744"/>
      <c r="DO7" s="744"/>
      <c r="DP7" s="745"/>
      <c r="DQ7" s="743" t="s">
        <v>580</v>
      </c>
      <c r="DR7" s="744"/>
      <c r="DS7" s="744"/>
      <c r="DT7" s="744"/>
      <c r="DU7" s="745"/>
      <c r="DV7" s="746"/>
      <c r="DW7" s="747"/>
      <c r="DX7" s="747"/>
      <c r="DY7" s="747"/>
      <c r="DZ7" s="748"/>
      <c r="EA7" s="234"/>
    </row>
    <row r="8" spans="1:131" s="235" customFormat="1" ht="26.25" customHeight="1" x14ac:dyDescent="0.15">
      <c r="A8" s="238">
        <v>2</v>
      </c>
      <c r="B8" s="780" t="s">
        <v>387</v>
      </c>
      <c r="C8" s="781"/>
      <c r="D8" s="781"/>
      <c r="E8" s="781"/>
      <c r="F8" s="781"/>
      <c r="G8" s="781"/>
      <c r="H8" s="781"/>
      <c r="I8" s="781"/>
      <c r="J8" s="781"/>
      <c r="K8" s="781"/>
      <c r="L8" s="781"/>
      <c r="M8" s="781"/>
      <c r="N8" s="781"/>
      <c r="O8" s="781"/>
      <c r="P8" s="782"/>
      <c r="Q8" s="783">
        <v>56</v>
      </c>
      <c r="R8" s="784"/>
      <c r="S8" s="784"/>
      <c r="T8" s="784"/>
      <c r="U8" s="784"/>
      <c r="V8" s="784">
        <v>52</v>
      </c>
      <c r="W8" s="784"/>
      <c r="X8" s="784"/>
      <c r="Y8" s="784"/>
      <c r="Z8" s="784"/>
      <c r="AA8" s="784">
        <v>4</v>
      </c>
      <c r="AB8" s="784"/>
      <c r="AC8" s="784"/>
      <c r="AD8" s="784"/>
      <c r="AE8" s="785"/>
      <c r="AF8" s="786">
        <v>4</v>
      </c>
      <c r="AG8" s="787"/>
      <c r="AH8" s="787"/>
      <c r="AI8" s="787"/>
      <c r="AJ8" s="788"/>
      <c r="AK8" s="769" t="s">
        <v>580</v>
      </c>
      <c r="AL8" s="770"/>
      <c r="AM8" s="770"/>
      <c r="AN8" s="770"/>
      <c r="AO8" s="770"/>
      <c r="AP8" s="770" t="s">
        <v>580</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586</v>
      </c>
      <c r="BT8" s="774"/>
      <c r="BU8" s="774"/>
      <c r="BV8" s="774"/>
      <c r="BW8" s="774"/>
      <c r="BX8" s="774"/>
      <c r="BY8" s="774"/>
      <c r="BZ8" s="774"/>
      <c r="CA8" s="774"/>
      <c r="CB8" s="774"/>
      <c r="CC8" s="774"/>
      <c r="CD8" s="774"/>
      <c r="CE8" s="774"/>
      <c r="CF8" s="774"/>
      <c r="CG8" s="775"/>
      <c r="CH8" s="776">
        <v>0</v>
      </c>
      <c r="CI8" s="777"/>
      <c r="CJ8" s="777"/>
      <c r="CK8" s="777"/>
      <c r="CL8" s="778"/>
      <c r="CM8" s="776">
        <v>92</v>
      </c>
      <c r="CN8" s="777"/>
      <c r="CO8" s="777"/>
      <c r="CP8" s="777"/>
      <c r="CQ8" s="778"/>
      <c r="CR8" s="776">
        <v>5</v>
      </c>
      <c r="CS8" s="777"/>
      <c r="CT8" s="777"/>
      <c r="CU8" s="777"/>
      <c r="CV8" s="778"/>
      <c r="CW8" s="776" t="s">
        <v>580</v>
      </c>
      <c r="CX8" s="777"/>
      <c r="CY8" s="777"/>
      <c r="CZ8" s="777"/>
      <c r="DA8" s="778"/>
      <c r="DB8" s="776">
        <v>57</v>
      </c>
      <c r="DC8" s="777"/>
      <c r="DD8" s="777"/>
      <c r="DE8" s="777"/>
      <c r="DF8" s="778"/>
      <c r="DG8" s="776" t="s">
        <v>580</v>
      </c>
      <c r="DH8" s="777"/>
      <c r="DI8" s="777"/>
      <c r="DJ8" s="777"/>
      <c r="DK8" s="778"/>
      <c r="DL8" s="776" t="s">
        <v>580</v>
      </c>
      <c r="DM8" s="777"/>
      <c r="DN8" s="777"/>
      <c r="DO8" s="777"/>
      <c r="DP8" s="778"/>
      <c r="DQ8" s="776" t="s">
        <v>580</v>
      </c>
      <c r="DR8" s="777"/>
      <c r="DS8" s="777"/>
      <c r="DT8" s="777"/>
      <c r="DU8" s="778"/>
      <c r="DV8" s="773"/>
      <c r="DW8" s="774"/>
      <c r="DX8" s="774"/>
      <c r="DY8" s="774"/>
      <c r="DZ8" s="779"/>
      <c r="EA8" s="234"/>
    </row>
    <row r="9" spans="1:131" s="235" customFormat="1" ht="26.25" customHeight="1" x14ac:dyDescent="0.15">
      <c r="A9" s="238">
        <v>3</v>
      </c>
      <c r="B9" s="780" t="s">
        <v>388</v>
      </c>
      <c r="C9" s="781"/>
      <c r="D9" s="781"/>
      <c r="E9" s="781"/>
      <c r="F9" s="781"/>
      <c r="G9" s="781"/>
      <c r="H9" s="781"/>
      <c r="I9" s="781"/>
      <c r="J9" s="781"/>
      <c r="K9" s="781"/>
      <c r="L9" s="781"/>
      <c r="M9" s="781"/>
      <c r="N9" s="781"/>
      <c r="O9" s="781"/>
      <c r="P9" s="782"/>
      <c r="Q9" s="783">
        <v>7</v>
      </c>
      <c r="R9" s="784"/>
      <c r="S9" s="784"/>
      <c r="T9" s="784"/>
      <c r="U9" s="784"/>
      <c r="V9" s="784">
        <v>7</v>
      </c>
      <c r="W9" s="784"/>
      <c r="X9" s="784"/>
      <c r="Y9" s="784"/>
      <c r="Z9" s="784"/>
      <c r="AA9" s="784" t="s">
        <v>580</v>
      </c>
      <c r="AB9" s="784"/>
      <c r="AC9" s="784"/>
      <c r="AD9" s="784"/>
      <c r="AE9" s="785"/>
      <c r="AF9" s="786" t="s">
        <v>130</v>
      </c>
      <c r="AG9" s="787"/>
      <c r="AH9" s="787"/>
      <c r="AI9" s="787"/>
      <c r="AJ9" s="788"/>
      <c r="AK9" s="769" t="s">
        <v>580</v>
      </c>
      <c r="AL9" s="770"/>
      <c r="AM9" s="770"/>
      <c r="AN9" s="770"/>
      <c r="AO9" s="770"/>
      <c r="AP9" s="770" t="s">
        <v>580</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15">
      <c r="A10" s="238">
        <v>4</v>
      </c>
      <c r="B10" s="780" t="s">
        <v>389</v>
      </c>
      <c r="C10" s="781"/>
      <c r="D10" s="781"/>
      <c r="E10" s="781"/>
      <c r="F10" s="781"/>
      <c r="G10" s="781"/>
      <c r="H10" s="781"/>
      <c r="I10" s="781"/>
      <c r="J10" s="781"/>
      <c r="K10" s="781"/>
      <c r="L10" s="781"/>
      <c r="M10" s="781"/>
      <c r="N10" s="781"/>
      <c r="O10" s="781"/>
      <c r="P10" s="782"/>
      <c r="Q10" s="783">
        <v>13</v>
      </c>
      <c r="R10" s="784"/>
      <c r="S10" s="784"/>
      <c r="T10" s="784"/>
      <c r="U10" s="784"/>
      <c r="V10" s="784">
        <v>13</v>
      </c>
      <c r="W10" s="784"/>
      <c r="X10" s="784"/>
      <c r="Y10" s="784"/>
      <c r="Z10" s="784"/>
      <c r="AA10" s="784" t="s">
        <v>580</v>
      </c>
      <c r="AB10" s="784"/>
      <c r="AC10" s="784"/>
      <c r="AD10" s="784"/>
      <c r="AE10" s="785"/>
      <c r="AF10" s="786" t="s">
        <v>390</v>
      </c>
      <c r="AG10" s="787"/>
      <c r="AH10" s="787"/>
      <c r="AI10" s="787"/>
      <c r="AJ10" s="788"/>
      <c r="AK10" s="769" t="s">
        <v>580</v>
      </c>
      <c r="AL10" s="770"/>
      <c r="AM10" s="770"/>
      <c r="AN10" s="770"/>
      <c r="AO10" s="770"/>
      <c r="AP10" s="770">
        <v>19</v>
      </c>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t="s">
        <v>391</v>
      </c>
      <c r="C11" s="781"/>
      <c r="D11" s="781"/>
      <c r="E11" s="781"/>
      <c r="F11" s="781"/>
      <c r="G11" s="781"/>
      <c r="H11" s="781"/>
      <c r="I11" s="781"/>
      <c r="J11" s="781"/>
      <c r="K11" s="781"/>
      <c r="L11" s="781"/>
      <c r="M11" s="781"/>
      <c r="N11" s="781"/>
      <c r="O11" s="781"/>
      <c r="P11" s="782"/>
      <c r="Q11" s="783">
        <v>2</v>
      </c>
      <c r="R11" s="784"/>
      <c r="S11" s="784"/>
      <c r="T11" s="784"/>
      <c r="U11" s="784"/>
      <c r="V11" s="784">
        <v>2</v>
      </c>
      <c r="W11" s="784"/>
      <c r="X11" s="784"/>
      <c r="Y11" s="784"/>
      <c r="Z11" s="784"/>
      <c r="AA11" s="784" t="s">
        <v>580</v>
      </c>
      <c r="AB11" s="784"/>
      <c r="AC11" s="784"/>
      <c r="AD11" s="784"/>
      <c r="AE11" s="785"/>
      <c r="AF11" s="786" t="s">
        <v>130</v>
      </c>
      <c r="AG11" s="787"/>
      <c r="AH11" s="787"/>
      <c r="AI11" s="787"/>
      <c r="AJ11" s="788"/>
      <c r="AK11" s="769" t="s">
        <v>580</v>
      </c>
      <c r="AL11" s="770"/>
      <c r="AM11" s="770"/>
      <c r="AN11" s="770"/>
      <c r="AO11" s="770"/>
      <c r="AP11" s="770" t="s">
        <v>580</v>
      </c>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393</v>
      </c>
      <c r="B23" s="789" t="s">
        <v>394</v>
      </c>
      <c r="C23" s="790"/>
      <c r="D23" s="790"/>
      <c r="E23" s="790"/>
      <c r="F23" s="790"/>
      <c r="G23" s="790"/>
      <c r="H23" s="790"/>
      <c r="I23" s="790"/>
      <c r="J23" s="790"/>
      <c r="K23" s="790"/>
      <c r="L23" s="790"/>
      <c r="M23" s="790"/>
      <c r="N23" s="790"/>
      <c r="O23" s="790"/>
      <c r="P23" s="791"/>
      <c r="Q23" s="792">
        <v>5966</v>
      </c>
      <c r="R23" s="793"/>
      <c r="S23" s="793"/>
      <c r="T23" s="793"/>
      <c r="U23" s="793"/>
      <c r="V23" s="793">
        <v>5593</v>
      </c>
      <c r="W23" s="793"/>
      <c r="X23" s="793"/>
      <c r="Y23" s="793"/>
      <c r="Z23" s="793"/>
      <c r="AA23" s="793">
        <v>373</v>
      </c>
      <c r="AB23" s="793"/>
      <c r="AC23" s="793"/>
      <c r="AD23" s="793"/>
      <c r="AE23" s="794"/>
      <c r="AF23" s="795">
        <v>369</v>
      </c>
      <c r="AG23" s="793"/>
      <c r="AH23" s="793"/>
      <c r="AI23" s="793"/>
      <c r="AJ23" s="796"/>
      <c r="AK23" s="797"/>
      <c r="AL23" s="798"/>
      <c r="AM23" s="798"/>
      <c r="AN23" s="798"/>
      <c r="AO23" s="798"/>
      <c r="AP23" s="793">
        <v>4836</v>
      </c>
      <c r="AQ23" s="793"/>
      <c r="AR23" s="793"/>
      <c r="AS23" s="793"/>
      <c r="AT23" s="793"/>
      <c r="AU23" s="809"/>
      <c r="AV23" s="809"/>
      <c r="AW23" s="809"/>
      <c r="AX23" s="809"/>
      <c r="AY23" s="810"/>
      <c r="AZ23" s="811" t="s">
        <v>130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395</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396</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369</v>
      </c>
      <c r="B26" s="728"/>
      <c r="C26" s="728"/>
      <c r="D26" s="728"/>
      <c r="E26" s="728"/>
      <c r="F26" s="728"/>
      <c r="G26" s="728"/>
      <c r="H26" s="728"/>
      <c r="I26" s="728"/>
      <c r="J26" s="728"/>
      <c r="K26" s="728"/>
      <c r="L26" s="728"/>
      <c r="M26" s="728"/>
      <c r="N26" s="728"/>
      <c r="O26" s="728"/>
      <c r="P26" s="729"/>
      <c r="Q26" s="733" t="s">
        <v>397</v>
      </c>
      <c r="R26" s="734"/>
      <c r="S26" s="734"/>
      <c r="T26" s="734"/>
      <c r="U26" s="735"/>
      <c r="V26" s="733" t="s">
        <v>398</v>
      </c>
      <c r="W26" s="734"/>
      <c r="X26" s="734"/>
      <c r="Y26" s="734"/>
      <c r="Z26" s="735"/>
      <c r="AA26" s="733" t="s">
        <v>399</v>
      </c>
      <c r="AB26" s="734"/>
      <c r="AC26" s="734"/>
      <c r="AD26" s="734"/>
      <c r="AE26" s="734"/>
      <c r="AF26" s="814" t="s">
        <v>400</v>
      </c>
      <c r="AG26" s="815"/>
      <c r="AH26" s="815"/>
      <c r="AI26" s="815"/>
      <c r="AJ26" s="816"/>
      <c r="AK26" s="734" t="s">
        <v>401</v>
      </c>
      <c r="AL26" s="734"/>
      <c r="AM26" s="734"/>
      <c r="AN26" s="734"/>
      <c r="AO26" s="735"/>
      <c r="AP26" s="733" t="s">
        <v>402</v>
      </c>
      <c r="AQ26" s="734"/>
      <c r="AR26" s="734"/>
      <c r="AS26" s="734"/>
      <c r="AT26" s="735"/>
      <c r="AU26" s="733" t="s">
        <v>403</v>
      </c>
      <c r="AV26" s="734"/>
      <c r="AW26" s="734"/>
      <c r="AX26" s="734"/>
      <c r="AY26" s="735"/>
      <c r="AZ26" s="733" t="s">
        <v>404</v>
      </c>
      <c r="BA26" s="734"/>
      <c r="BB26" s="734"/>
      <c r="BC26" s="734"/>
      <c r="BD26" s="735"/>
      <c r="BE26" s="733" t="s">
        <v>376</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405</v>
      </c>
      <c r="C28" s="750"/>
      <c r="D28" s="750"/>
      <c r="E28" s="750"/>
      <c r="F28" s="750"/>
      <c r="G28" s="750"/>
      <c r="H28" s="750"/>
      <c r="I28" s="750"/>
      <c r="J28" s="750"/>
      <c r="K28" s="750"/>
      <c r="L28" s="750"/>
      <c r="M28" s="750"/>
      <c r="N28" s="750"/>
      <c r="O28" s="750"/>
      <c r="P28" s="751"/>
      <c r="Q28" s="822">
        <v>792</v>
      </c>
      <c r="R28" s="823"/>
      <c r="S28" s="823"/>
      <c r="T28" s="823"/>
      <c r="U28" s="823"/>
      <c r="V28" s="823">
        <v>770</v>
      </c>
      <c r="W28" s="823"/>
      <c r="X28" s="823"/>
      <c r="Y28" s="823"/>
      <c r="Z28" s="823"/>
      <c r="AA28" s="823">
        <v>22</v>
      </c>
      <c r="AB28" s="823"/>
      <c r="AC28" s="823"/>
      <c r="AD28" s="823"/>
      <c r="AE28" s="824"/>
      <c r="AF28" s="825">
        <v>22</v>
      </c>
      <c r="AG28" s="823"/>
      <c r="AH28" s="823"/>
      <c r="AI28" s="823"/>
      <c r="AJ28" s="826"/>
      <c r="AK28" s="827">
        <v>64</v>
      </c>
      <c r="AL28" s="828"/>
      <c r="AM28" s="828"/>
      <c r="AN28" s="828"/>
      <c r="AO28" s="828"/>
      <c r="AP28" s="828" t="s">
        <v>580</v>
      </c>
      <c r="AQ28" s="828"/>
      <c r="AR28" s="828"/>
      <c r="AS28" s="828"/>
      <c r="AT28" s="828"/>
      <c r="AU28" s="828" t="s">
        <v>580</v>
      </c>
      <c r="AV28" s="828"/>
      <c r="AW28" s="828"/>
      <c r="AX28" s="828"/>
      <c r="AY28" s="828"/>
      <c r="AZ28" s="829" t="s">
        <v>580</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406</v>
      </c>
      <c r="C29" s="781"/>
      <c r="D29" s="781"/>
      <c r="E29" s="781"/>
      <c r="F29" s="781"/>
      <c r="G29" s="781"/>
      <c r="H29" s="781"/>
      <c r="I29" s="781"/>
      <c r="J29" s="781"/>
      <c r="K29" s="781"/>
      <c r="L29" s="781"/>
      <c r="M29" s="781"/>
      <c r="N29" s="781"/>
      <c r="O29" s="781"/>
      <c r="P29" s="782"/>
      <c r="Q29" s="783">
        <v>10</v>
      </c>
      <c r="R29" s="784"/>
      <c r="S29" s="784"/>
      <c r="T29" s="784"/>
      <c r="U29" s="784"/>
      <c r="V29" s="784">
        <v>10</v>
      </c>
      <c r="W29" s="784"/>
      <c r="X29" s="784"/>
      <c r="Y29" s="784"/>
      <c r="Z29" s="784"/>
      <c r="AA29" s="784">
        <v>0</v>
      </c>
      <c r="AB29" s="784"/>
      <c r="AC29" s="784"/>
      <c r="AD29" s="784"/>
      <c r="AE29" s="785"/>
      <c r="AF29" s="786" t="s">
        <v>407</v>
      </c>
      <c r="AG29" s="787"/>
      <c r="AH29" s="787"/>
      <c r="AI29" s="787"/>
      <c r="AJ29" s="788"/>
      <c r="AK29" s="834">
        <v>10</v>
      </c>
      <c r="AL29" s="830"/>
      <c r="AM29" s="830"/>
      <c r="AN29" s="830"/>
      <c r="AO29" s="830"/>
      <c r="AP29" s="830">
        <v>7</v>
      </c>
      <c r="AQ29" s="830"/>
      <c r="AR29" s="830"/>
      <c r="AS29" s="830"/>
      <c r="AT29" s="830"/>
      <c r="AU29" s="830" t="s">
        <v>580</v>
      </c>
      <c r="AV29" s="830"/>
      <c r="AW29" s="830"/>
      <c r="AX29" s="830"/>
      <c r="AY29" s="830"/>
      <c r="AZ29" s="831" t="s">
        <v>580</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408</v>
      </c>
      <c r="C30" s="781"/>
      <c r="D30" s="781"/>
      <c r="E30" s="781"/>
      <c r="F30" s="781"/>
      <c r="G30" s="781"/>
      <c r="H30" s="781"/>
      <c r="I30" s="781"/>
      <c r="J30" s="781"/>
      <c r="K30" s="781"/>
      <c r="L30" s="781"/>
      <c r="M30" s="781"/>
      <c r="N30" s="781"/>
      <c r="O30" s="781"/>
      <c r="P30" s="782"/>
      <c r="Q30" s="783">
        <v>659</v>
      </c>
      <c r="R30" s="784"/>
      <c r="S30" s="784"/>
      <c r="T30" s="784"/>
      <c r="U30" s="784"/>
      <c r="V30" s="784">
        <v>647</v>
      </c>
      <c r="W30" s="784"/>
      <c r="X30" s="784"/>
      <c r="Y30" s="784"/>
      <c r="Z30" s="784"/>
      <c r="AA30" s="784">
        <v>12</v>
      </c>
      <c r="AB30" s="784"/>
      <c r="AC30" s="784"/>
      <c r="AD30" s="784"/>
      <c r="AE30" s="785"/>
      <c r="AF30" s="786">
        <v>12</v>
      </c>
      <c r="AG30" s="787"/>
      <c r="AH30" s="787"/>
      <c r="AI30" s="787"/>
      <c r="AJ30" s="788"/>
      <c r="AK30" s="834">
        <v>101</v>
      </c>
      <c r="AL30" s="830"/>
      <c r="AM30" s="830"/>
      <c r="AN30" s="830"/>
      <c r="AO30" s="830"/>
      <c r="AP30" s="830" t="s">
        <v>580</v>
      </c>
      <c r="AQ30" s="830"/>
      <c r="AR30" s="830"/>
      <c r="AS30" s="830"/>
      <c r="AT30" s="830"/>
      <c r="AU30" s="830" t="s">
        <v>580</v>
      </c>
      <c r="AV30" s="830"/>
      <c r="AW30" s="830"/>
      <c r="AX30" s="830"/>
      <c r="AY30" s="830"/>
      <c r="AZ30" s="831" t="s">
        <v>580</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409</v>
      </c>
      <c r="C31" s="781"/>
      <c r="D31" s="781"/>
      <c r="E31" s="781"/>
      <c r="F31" s="781"/>
      <c r="G31" s="781"/>
      <c r="H31" s="781"/>
      <c r="I31" s="781"/>
      <c r="J31" s="781"/>
      <c r="K31" s="781"/>
      <c r="L31" s="781"/>
      <c r="M31" s="781"/>
      <c r="N31" s="781"/>
      <c r="O31" s="781"/>
      <c r="P31" s="782"/>
      <c r="Q31" s="783">
        <v>4</v>
      </c>
      <c r="R31" s="784"/>
      <c r="S31" s="784"/>
      <c r="T31" s="784"/>
      <c r="U31" s="784"/>
      <c r="V31" s="784">
        <v>4</v>
      </c>
      <c r="W31" s="784"/>
      <c r="X31" s="784"/>
      <c r="Y31" s="784"/>
      <c r="Z31" s="784"/>
      <c r="AA31" s="784">
        <v>0</v>
      </c>
      <c r="AB31" s="784"/>
      <c r="AC31" s="784"/>
      <c r="AD31" s="784"/>
      <c r="AE31" s="785"/>
      <c r="AF31" s="786" t="s">
        <v>130</v>
      </c>
      <c r="AG31" s="787"/>
      <c r="AH31" s="787"/>
      <c r="AI31" s="787"/>
      <c r="AJ31" s="788"/>
      <c r="AK31" s="834">
        <v>2</v>
      </c>
      <c r="AL31" s="830"/>
      <c r="AM31" s="830"/>
      <c r="AN31" s="830"/>
      <c r="AO31" s="830"/>
      <c r="AP31" s="830" t="s">
        <v>580</v>
      </c>
      <c r="AQ31" s="830"/>
      <c r="AR31" s="830"/>
      <c r="AS31" s="830"/>
      <c r="AT31" s="830"/>
      <c r="AU31" s="830" t="s">
        <v>580</v>
      </c>
      <c r="AV31" s="830"/>
      <c r="AW31" s="830"/>
      <c r="AX31" s="830"/>
      <c r="AY31" s="830"/>
      <c r="AZ31" s="831" t="s">
        <v>580</v>
      </c>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410</v>
      </c>
      <c r="C32" s="781"/>
      <c r="D32" s="781"/>
      <c r="E32" s="781"/>
      <c r="F32" s="781"/>
      <c r="G32" s="781"/>
      <c r="H32" s="781"/>
      <c r="I32" s="781"/>
      <c r="J32" s="781"/>
      <c r="K32" s="781"/>
      <c r="L32" s="781"/>
      <c r="M32" s="781"/>
      <c r="N32" s="781"/>
      <c r="O32" s="781"/>
      <c r="P32" s="782"/>
      <c r="Q32" s="783">
        <v>118</v>
      </c>
      <c r="R32" s="784"/>
      <c r="S32" s="784"/>
      <c r="T32" s="784"/>
      <c r="U32" s="784"/>
      <c r="V32" s="784">
        <v>118</v>
      </c>
      <c r="W32" s="784"/>
      <c r="X32" s="784"/>
      <c r="Y32" s="784"/>
      <c r="Z32" s="784"/>
      <c r="AA32" s="784">
        <v>0</v>
      </c>
      <c r="AB32" s="784"/>
      <c r="AC32" s="784"/>
      <c r="AD32" s="784"/>
      <c r="AE32" s="785"/>
      <c r="AF32" s="786">
        <v>0</v>
      </c>
      <c r="AG32" s="787"/>
      <c r="AH32" s="787"/>
      <c r="AI32" s="787"/>
      <c r="AJ32" s="788"/>
      <c r="AK32" s="834">
        <v>33</v>
      </c>
      <c r="AL32" s="830"/>
      <c r="AM32" s="830"/>
      <c r="AN32" s="830"/>
      <c r="AO32" s="830"/>
      <c r="AP32" s="830" t="s">
        <v>580</v>
      </c>
      <c r="AQ32" s="830"/>
      <c r="AR32" s="830"/>
      <c r="AS32" s="830"/>
      <c r="AT32" s="830"/>
      <c r="AU32" s="830" t="s">
        <v>580</v>
      </c>
      <c r="AV32" s="830"/>
      <c r="AW32" s="830"/>
      <c r="AX32" s="830"/>
      <c r="AY32" s="830"/>
      <c r="AZ32" s="831" t="s">
        <v>580</v>
      </c>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411</v>
      </c>
      <c r="C33" s="781"/>
      <c r="D33" s="781"/>
      <c r="E33" s="781"/>
      <c r="F33" s="781"/>
      <c r="G33" s="781"/>
      <c r="H33" s="781"/>
      <c r="I33" s="781"/>
      <c r="J33" s="781"/>
      <c r="K33" s="781"/>
      <c r="L33" s="781"/>
      <c r="M33" s="781"/>
      <c r="N33" s="781"/>
      <c r="O33" s="781"/>
      <c r="P33" s="782"/>
      <c r="Q33" s="783">
        <v>193</v>
      </c>
      <c r="R33" s="784"/>
      <c r="S33" s="784"/>
      <c r="T33" s="784"/>
      <c r="U33" s="784"/>
      <c r="V33" s="784">
        <v>202</v>
      </c>
      <c r="W33" s="784"/>
      <c r="X33" s="784"/>
      <c r="Y33" s="784"/>
      <c r="Z33" s="784"/>
      <c r="AA33" s="784">
        <v>-9</v>
      </c>
      <c r="AB33" s="784"/>
      <c r="AC33" s="784"/>
      <c r="AD33" s="784"/>
      <c r="AE33" s="785"/>
      <c r="AF33" s="786">
        <v>275</v>
      </c>
      <c r="AG33" s="787"/>
      <c r="AH33" s="787"/>
      <c r="AI33" s="787"/>
      <c r="AJ33" s="788"/>
      <c r="AK33" s="834">
        <v>2</v>
      </c>
      <c r="AL33" s="830"/>
      <c r="AM33" s="830"/>
      <c r="AN33" s="830"/>
      <c r="AO33" s="830"/>
      <c r="AP33" s="830">
        <v>601</v>
      </c>
      <c r="AQ33" s="830"/>
      <c r="AR33" s="830"/>
      <c r="AS33" s="830"/>
      <c r="AT33" s="830"/>
      <c r="AU33" s="830">
        <v>17</v>
      </c>
      <c r="AV33" s="830"/>
      <c r="AW33" s="830"/>
      <c r="AX33" s="830"/>
      <c r="AY33" s="830"/>
      <c r="AZ33" s="831" t="s">
        <v>580</v>
      </c>
      <c r="BA33" s="831"/>
      <c r="BB33" s="831"/>
      <c r="BC33" s="831"/>
      <c r="BD33" s="831"/>
      <c r="BE33" s="832" t="s">
        <v>412</v>
      </c>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t="s">
        <v>413</v>
      </c>
      <c r="C34" s="781"/>
      <c r="D34" s="781"/>
      <c r="E34" s="781"/>
      <c r="F34" s="781"/>
      <c r="G34" s="781"/>
      <c r="H34" s="781"/>
      <c r="I34" s="781"/>
      <c r="J34" s="781"/>
      <c r="K34" s="781"/>
      <c r="L34" s="781"/>
      <c r="M34" s="781"/>
      <c r="N34" s="781"/>
      <c r="O34" s="781"/>
      <c r="P34" s="782"/>
      <c r="Q34" s="783">
        <v>271</v>
      </c>
      <c r="R34" s="784"/>
      <c r="S34" s="784"/>
      <c r="T34" s="784"/>
      <c r="U34" s="784"/>
      <c r="V34" s="784">
        <v>259</v>
      </c>
      <c r="W34" s="784"/>
      <c r="X34" s="784"/>
      <c r="Y34" s="784"/>
      <c r="Z34" s="784"/>
      <c r="AA34" s="784">
        <v>12</v>
      </c>
      <c r="AB34" s="784"/>
      <c r="AC34" s="784"/>
      <c r="AD34" s="784"/>
      <c r="AE34" s="785"/>
      <c r="AF34" s="786">
        <v>31</v>
      </c>
      <c r="AG34" s="787"/>
      <c r="AH34" s="787"/>
      <c r="AI34" s="787"/>
      <c r="AJ34" s="788"/>
      <c r="AK34" s="834">
        <v>166</v>
      </c>
      <c r="AL34" s="830"/>
      <c r="AM34" s="830"/>
      <c r="AN34" s="830"/>
      <c r="AO34" s="830"/>
      <c r="AP34" s="830">
        <v>1159</v>
      </c>
      <c r="AQ34" s="830"/>
      <c r="AR34" s="830"/>
      <c r="AS34" s="830"/>
      <c r="AT34" s="830"/>
      <c r="AU34" s="830">
        <v>654</v>
      </c>
      <c r="AV34" s="830"/>
      <c r="AW34" s="830"/>
      <c r="AX34" s="830"/>
      <c r="AY34" s="830"/>
      <c r="AZ34" s="831" t="s">
        <v>580</v>
      </c>
      <c r="BA34" s="831"/>
      <c r="BB34" s="831"/>
      <c r="BC34" s="831"/>
      <c r="BD34" s="831"/>
      <c r="BE34" s="832" t="s">
        <v>414</v>
      </c>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415</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393</v>
      </c>
      <c r="B63" s="789" t="s">
        <v>416</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340</v>
      </c>
      <c r="AG63" s="844"/>
      <c r="AH63" s="844"/>
      <c r="AI63" s="844"/>
      <c r="AJ63" s="845"/>
      <c r="AK63" s="846"/>
      <c r="AL63" s="841"/>
      <c r="AM63" s="841"/>
      <c r="AN63" s="841"/>
      <c r="AO63" s="841"/>
      <c r="AP63" s="844">
        <v>1767</v>
      </c>
      <c r="AQ63" s="844"/>
      <c r="AR63" s="844"/>
      <c r="AS63" s="844"/>
      <c r="AT63" s="844"/>
      <c r="AU63" s="844">
        <v>671</v>
      </c>
      <c r="AV63" s="844"/>
      <c r="AW63" s="844"/>
      <c r="AX63" s="844"/>
      <c r="AY63" s="844"/>
      <c r="AZ63" s="848"/>
      <c r="BA63" s="848"/>
      <c r="BB63" s="848"/>
      <c r="BC63" s="848"/>
      <c r="BD63" s="848"/>
      <c r="BE63" s="849"/>
      <c r="BF63" s="849"/>
      <c r="BG63" s="849"/>
      <c r="BH63" s="849"/>
      <c r="BI63" s="850"/>
      <c r="BJ63" s="851" t="s">
        <v>407</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418</v>
      </c>
      <c r="B66" s="728"/>
      <c r="C66" s="728"/>
      <c r="D66" s="728"/>
      <c r="E66" s="728"/>
      <c r="F66" s="728"/>
      <c r="G66" s="728"/>
      <c r="H66" s="728"/>
      <c r="I66" s="728"/>
      <c r="J66" s="728"/>
      <c r="K66" s="728"/>
      <c r="L66" s="728"/>
      <c r="M66" s="728"/>
      <c r="N66" s="728"/>
      <c r="O66" s="728"/>
      <c r="P66" s="729"/>
      <c r="Q66" s="733" t="s">
        <v>397</v>
      </c>
      <c r="R66" s="734"/>
      <c r="S66" s="734"/>
      <c r="T66" s="734"/>
      <c r="U66" s="735"/>
      <c r="V66" s="733" t="s">
        <v>419</v>
      </c>
      <c r="W66" s="734"/>
      <c r="X66" s="734"/>
      <c r="Y66" s="734"/>
      <c r="Z66" s="735"/>
      <c r="AA66" s="733" t="s">
        <v>399</v>
      </c>
      <c r="AB66" s="734"/>
      <c r="AC66" s="734"/>
      <c r="AD66" s="734"/>
      <c r="AE66" s="735"/>
      <c r="AF66" s="854" t="s">
        <v>420</v>
      </c>
      <c r="AG66" s="815"/>
      <c r="AH66" s="815"/>
      <c r="AI66" s="815"/>
      <c r="AJ66" s="855"/>
      <c r="AK66" s="733" t="s">
        <v>401</v>
      </c>
      <c r="AL66" s="728"/>
      <c r="AM66" s="728"/>
      <c r="AN66" s="728"/>
      <c r="AO66" s="729"/>
      <c r="AP66" s="733" t="s">
        <v>421</v>
      </c>
      <c r="AQ66" s="734"/>
      <c r="AR66" s="734"/>
      <c r="AS66" s="734"/>
      <c r="AT66" s="735"/>
      <c r="AU66" s="733" t="s">
        <v>422</v>
      </c>
      <c r="AV66" s="734"/>
      <c r="AW66" s="734"/>
      <c r="AX66" s="734"/>
      <c r="AY66" s="735"/>
      <c r="AZ66" s="733" t="s">
        <v>376</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581</v>
      </c>
      <c r="C68" s="870"/>
      <c r="D68" s="870"/>
      <c r="E68" s="870"/>
      <c r="F68" s="870"/>
      <c r="G68" s="870"/>
      <c r="H68" s="870"/>
      <c r="I68" s="870"/>
      <c r="J68" s="870"/>
      <c r="K68" s="870"/>
      <c r="L68" s="870"/>
      <c r="M68" s="870"/>
      <c r="N68" s="870"/>
      <c r="O68" s="870"/>
      <c r="P68" s="871"/>
      <c r="Q68" s="872">
        <v>4286</v>
      </c>
      <c r="R68" s="866"/>
      <c r="S68" s="866"/>
      <c r="T68" s="866"/>
      <c r="U68" s="866"/>
      <c r="V68" s="866">
        <v>4270</v>
      </c>
      <c r="W68" s="866"/>
      <c r="X68" s="866"/>
      <c r="Y68" s="866"/>
      <c r="Z68" s="866"/>
      <c r="AA68" s="866">
        <v>16</v>
      </c>
      <c r="AB68" s="866"/>
      <c r="AC68" s="866"/>
      <c r="AD68" s="866"/>
      <c r="AE68" s="866"/>
      <c r="AF68" s="866">
        <v>16</v>
      </c>
      <c r="AG68" s="866"/>
      <c r="AH68" s="866"/>
      <c r="AI68" s="866"/>
      <c r="AJ68" s="866"/>
      <c r="AK68" s="866">
        <v>103</v>
      </c>
      <c r="AL68" s="866"/>
      <c r="AM68" s="866"/>
      <c r="AN68" s="866"/>
      <c r="AO68" s="866"/>
      <c r="AP68" s="866" t="s">
        <v>580</v>
      </c>
      <c r="AQ68" s="866"/>
      <c r="AR68" s="866"/>
      <c r="AS68" s="866"/>
      <c r="AT68" s="866"/>
      <c r="AU68" s="866" t="s">
        <v>580</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582</v>
      </c>
      <c r="C69" s="874"/>
      <c r="D69" s="874"/>
      <c r="E69" s="874"/>
      <c r="F69" s="874"/>
      <c r="G69" s="874"/>
      <c r="H69" s="874"/>
      <c r="I69" s="874"/>
      <c r="J69" s="874"/>
      <c r="K69" s="874"/>
      <c r="L69" s="874"/>
      <c r="M69" s="874"/>
      <c r="N69" s="874"/>
      <c r="O69" s="874"/>
      <c r="P69" s="875"/>
      <c r="Q69" s="876">
        <v>14719</v>
      </c>
      <c r="R69" s="830"/>
      <c r="S69" s="830"/>
      <c r="T69" s="830"/>
      <c r="U69" s="830"/>
      <c r="V69" s="830">
        <v>14004</v>
      </c>
      <c r="W69" s="830"/>
      <c r="X69" s="830"/>
      <c r="Y69" s="830"/>
      <c r="Z69" s="830"/>
      <c r="AA69" s="830">
        <v>715</v>
      </c>
      <c r="AB69" s="830"/>
      <c r="AC69" s="830"/>
      <c r="AD69" s="830"/>
      <c r="AE69" s="830"/>
      <c r="AF69" s="830">
        <v>715</v>
      </c>
      <c r="AG69" s="830"/>
      <c r="AH69" s="830"/>
      <c r="AI69" s="830"/>
      <c r="AJ69" s="830"/>
      <c r="AK69" s="830">
        <v>256</v>
      </c>
      <c r="AL69" s="830"/>
      <c r="AM69" s="830"/>
      <c r="AN69" s="830"/>
      <c r="AO69" s="830"/>
      <c r="AP69" s="830">
        <v>4831</v>
      </c>
      <c r="AQ69" s="830"/>
      <c r="AR69" s="830"/>
      <c r="AS69" s="830"/>
      <c r="AT69" s="830"/>
      <c r="AU69" s="830">
        <v>38</v>
      </c>
      <c r="AV69" s="830"/>
      <c r="AW69" s="830"/>
      <c r="AX69" s="830"/>
      <c r="AY69" s="830"/>
      <c r="AZ69" s="832"/>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583</v>
      </c>
      <c r="C70" s="874"/>
      <c r="D70" s="874"/>
      <c r="E70" s="874"/>
      <c r="F70" s="874"/>
      <c r="G70" s="874"/>
      <c r="H70" s="874"/>
      <c r="I70" s="874"/>
      <c r="J70" s="874"/>
      <c r="K70" s="874"/>
      <c r="L70" s="874"/>
      <c r="M70" s="874"/>
      <c r="N70" s="874"/>
      <c r="O70" s="874"/>
      <c r="P70" s="875"/>
      <c r="Q70" s="876">
        <v>12</v>
      </c>
      <c r="R70" s="830"/>
      <c r="S70" s="830"/>
      <c r="T70" s="830"/>
      <c r="U70" s="830"/>
      <c r="V70" s="830">
        <v>8</v>
      </c>
      <c r="W70" s="830"/>
      <c r="X70" s="830"/>
      <c r="Y70" s="830"/>
      <c r="Z70" s="830"/>
      <c r="AA70" s="830">
        <v>4</v>
      </c>
      <c r="AB70" s="830"/>
      <c r="AC70" s="830"/>
      <c r="AD70" s="830"/>
      <c r="AE70" s="830"/>
      <c r="AF70" s="830">
        <v>4</v>
      </c>
      <c r="AG70" s="830"/>
      <c r="AH70" s="830"/>
      <c r="AI70" s="830"/>
      <c r="AJ70" s="830"/>
      <c r="AK70" s="830" t="s">
        <v>580</v>
      </c>
      <c r="AL70" s="830"/>
      <c r="AM70" s="830"/>
      <c r="AN70" s="830"/>
      <c r="AO70" s="830"/>
      <c r="AP70" s="830" t="s">
        <v>580</v>
      </c>
      <c r="AQ70" s="830"/>
      <c r="AR70" s="830"/>
      <c r="AS70" s="830"/>
      <c r="AT70" s="830"/>
      <c r="AU70" s="830" t="s">
        <v>580</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t="s">
        <v>584</v>
      </c>
      <c r="C71" s="874"/>
      <c r="D71" s="874"/>
      <c r="E71" s="874"/>
      <c r="F71" s="874"/>
      <c r="G71" s="874"/>
      <c r="H71" s="874"/>
      <c r="I71" s="874"/>
      <c r="J71" s="874"/>
      <c r="K71" s="874"/>
      <c r="L71" s="874"/>
      <c r="M71" s="874"/>
      <c r="N71" s="874"/>
      <c r="O71" s="874"/>
      <c r="P71" s="875"/>
      <c r="Q71" s="876">
        <v>401</v>
      </c>
      <c r="R71" s="830"/>
      <c r="S71" s="830"/>
      <c r="T71" s="830"/>
      <c r="U71" s="830"/>
      <c r="V71" s="830">
        <v>376</v>
      </c>
      <c r="W71" s="830"/>
      <c r="X71" s="830"/>
      <c r="Y71" s="830"/>
      <c r="Z71" s="830"/>
      <c r="AA71" s="830">
        <v>25</v>
      </c>
      <c r="AB71" s="830"/>
      <c r="AC71" s="830"/>
      <c r="AD71" s="830"/>
      <c r="AE71" s="830"/>
      <c r="AF71" s="830">
        <v>25</v>
      </c>
      <c r="AG71" s="830"/>
      <c r="AH71" s="830"/>
      <c r="AI71" s="830"/>
      <c r="AJ71" s="830"/>
      <c r="AK71" s="830">
        <v>239</v>
      </c>
      <c r="AL71" s="830"/>
      <c r="AM71" s="830"/>
      <c r="AN71" s="830"/>
      <c r="AO71" s="830"/>
      <c r="AP71" s="830" t="s">
        <v>580</v>
      </c>
      <c r="AQ71" s="830"/>
      <c r="AR71" s="830"/>
      <c r="AS71" s="830"/>
      <c r="AT71" s="830"/>
      <c r="AU71" s="830" t="s">
        <v>580</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2"/>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2"/>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4"/>
      <c r="V75" s="879"/>
      <c r="W75" s="878"/>
      <c r="X75" s="878"/>
      <c r="Y75" s="878"/>
      <c r="Z75" s="834"/>
      <c r="AA75" s="879"/>
      <c r="AB75" s="878"/>
      <c r="AC75" s="878"/>
      <c r="AD75" s="878"/>
      <c r="AE75" s="834"/>
      <c r="AF75" s="879"/>
      <c r="AG75" s="878"/>
      <c r="AH75" s="878"/>
      <c r="AI75" s="878"/>
      <c r="AJ75" s="834"/>
      <c r="AK75" s="879"/>
      <c r="AL75" s="878"/>
      <c r="AM75" s="878"/>
      <c r="AN75" s="878"/>
      <c r="AO75" s="834"/>
      <c r="AP75" s="879"/>
      <c r="AQ75" s="878"/>
      <c r="AR75" s="878"/>
      <c r="AS75" s="878"/>
      <c r="AT75" s="834"/>
      <c r="AU75" s="879"/>
      <c r="AV75" s="878"/>
      <c r="AW75" s="878"/>
      <c r="AX75" s="878"/>
      <c r="AY75" s="834"/>
      <c r="AZ75" s="832"/>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4"/>
      <c r="V76" s="879"/>
      <c r="W76" s="878"/>
      <c r="X76" s="878"/>
      <c r="Y76" s="878"/>
      <c r="Z76" s="834"/>
      <c r="AA76" s="879"/>
      <c r="AB76" s="878"/>
      <c r="AC76" s="878"/>
      <c r="AD76" s="878"/>
      <c r="AE76" s="834"/>
      <c r="AF76" s="879"/>
      <c r="AG76" s="878"/>
      <c r="AH76" s="878"/>
      <c r="AI76" s="878"/>
      <c r="AJ76" s="834"/>
      <c r="AK76" s="879"/>
      <c r="AL76" s="878"/>
      <c r="AM76" s="878"/>
      <c r="AN76" s="878"/>
      <c r="AO76" s="834"/>
      <c r="AP76" s="879"/>
      <c r="AQ76" s="878"/>
      <c r="AR76" s="878"/>
      <c r="AS76" s="878"/>
      <c r="AT76" s="834"/>
      <c r="AU76" s="879"/>
      <c r="AV76" s="878"/>
      <c r="AW76" s="878"/>
      <c r="AX76" s="878"/>
      <c r="AY76" s="834"/>
      <c r="AZ76" s="832"/>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4"/>
      <c r="V77" s="879"/>
      <c r="W77" s="878"/>
      <c r="X77" s="878"/>
      <c r="Y77" s="878"/>
      <c r="Z77" s="834"/>
      <c r="AA77" s="879"/>
      <c r="AB77" s="878"/>
      <c r="AC77" s="878"/>
      <c r="AD77" s="878"/>
      <c r="AE77" s="834"/>
      <c r="AF77" s="879"/>
      <c r="AG77" s="878"/>
      <c r="AH77" s="878"/>
      <c r="AI77" s="878"/>
      <c r="AJ77" s="834"/>
      <c r="AK77" s="879"/>
      <c r="AL77" s="878"/>
      <c r="AM77" s="878"/>
      <c r="AN77" s="878"/>
      <c r="AO77" s="834"/>
      <c r="AP77" s="879"/>
      <c r="AQ77" s="878"/>
      <c r="AR77" s="878"/>
      <c r="AS77" s="878"/>
      <c r="AT77" s="834"/>
      <c r="AU77" s="879"/>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393</v>
      </c>
      <c r="B88" s="789" t="s">
        <v>423</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760</v>
      </c>
      <c r="AG88" s="844"/>
      <c r="AH88" s="844"/>
      <c r="AI88" s="844"/>
      <c r="AJ88" s="844"/>
      <c r="AK88" s="841"/>
      <c r="AL88" s="841"/>
      <c r="AM88" s="841"/>
      <c r="AN88" s="841"/>
      <c r="AO88" s="841"/>
      <c r="AP88" s="844">
        <v>4831</v>
      </c>
      <c r="AQ88" s="844"/>
      <c r="AR88" s="844"/>
      <c r="AS88" s="844"/>
      <c r="AT88" s="844"/>
      <c r="AU88" s="844">
        <v>38</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424</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40</v>
      </c>
      <c r="CS102" s="852"/>
      <c r="CT102" s="852"/>
      <c r="CU102" s="852"/>
      <c r="CV102" s="891"/>
      <c r="CW102" s="890"/>
      <c r="CX102" s="852"/>
      <c r="CY102" s="852"/>
      <c r="CZ102" s="852"/>
      <c r="DA102" s="891"/>
      <c r="DB102" s="890">
        <v>57</v>
      </c>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425</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426</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427</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428</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429</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430</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431</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432</v>
      </c>
      <c r="AB109" s="893"/>
      <c r="AC109" s="893"/>
      <c r="AD109" s="893"/>
      <c r="AE109" s="894"/>
      <c r="AF109" s="892" t="s">
        <v>433</v>
      </c>
      <c r="AG109" s="893"/>
      <c r="AH109" s="893"/>
      <c r="AI109" s="893"/>
      <c r="AJ109" s="894"/>
      <c r="AK109" s="892" t="s">
        <v>306</v>
      </c>
      <c r="AL109" s="893"/>
      <c r="AM109" s="893"/>
      <c r="AN109" s="893"/>
      <c r="AO109" s="894"/>
      <c r="AP109" s="892" t="s">
        <v>434</v>
      </c>
      <c r="AQ109" s="893"/>
      <c r="AR109" s="893"/>
      <c r="AS109" s="893"/>
      <c r="AT109" s="895"/>
      <c r="AU109" s="912" t="s">
        <v>431</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432</v>
      </c>
      <c r="BR109" s="893"/>
      <c r="BS109" s="893"/>
      <c r="BT109" s="893"/>
      <c r="BU109" s="894"/>
      <c r="BV109" s="892" t="s">
        <v>433</v>
      </c>
      <c r="BW109" s="893"/>
      <c r="BX109" s="893"/>
      <c r="BY109" s="893"/>
      <c r="BZ109" s="894"/>
      <c r="CA109" s="892" t="s">
        <v>306</v>
      </c>
      <c r="CB109" s="893"/>
      <c r="CC109" s="893"/>
      <c r="CD109" s="893"/>
      <c r="CE109" s="894"/>
      <c r="CF109" s="913" t="s">
        <v>434</v>
      </c>
      <c r="CG109" s="913"/>
      <c r="CH109" s="913"/>
      <c r="CI109" s="913"/>
      <c r="CJ109" s="913"/>
      <c r="CK109" s="892" t="s">
        <v>435</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432</v>
      </c>
      <c r="DH109" s="893"/>
      <c r="DI109" s="893"/>
      <c r="DJ109" s="893"/>
      <c r="DK109" s="894"/>
      <c r="DL109" s="892" t="s">
        <v>433</v>
      </c>
      <c r="DM109" s="893"/>
      <c r="DN109" s="893"/>
      <c r="DO109" s="893"/>
      <c r="DP109" s="894"/>
      <c r="DQ109" s="892" t="s">
        <v>306</v>
      </c>
      <c r="DR109" s="893"/>
      <c r="DS109" s="893"/>
      <c r="DT109" s="893"/>
      <c r="DU109" s="894"/>
      <c r="DV109" s="892" t="s">
        <v>434</v>
      </c>
      <c r="DW109" s="893"/>
      <c r="DX109" s="893"/>
      <c r="DY109" s="893"/>
      <c r="DZ109" s="895"/>
    </row>
    <row r="110" spans="1:131" s="230" customFormat="1" ht="26.25" customHeight="1" x14ac:dyDescent="0.15">
      <c r="A110" s="896" t="s">
        <v>436</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242451</v>
      </c>
      <c r="AB110" s="900"/>
      <c r="AC110" s="900"/>
      <c r="AD110" s="900"/>
      <c r="AE110" s="901"/>
      <c r="AF110" s="902">
        <v>255850</v>
      </c>
      <c r="AG110" s="900"/>
      <c r="AH110" s="900"/>
      <c r="AI110" s="900"/>
      <c r="AJ110" s="901"/>
      <c r="AK110" s="902">
        <v>288646</v>
      </c>
      <c r="AL110" s="900"/>
      <c r="AM110" s="900"/>
      <c r="AN110" s="900"/>
      <c r="AO110" s="901"/>
      <c r="AP110" s="903">
        <v>14.4</v>
      </c>
      <c r="AQ110" s="904"/>
      <c r="AR110" s="904"/>
      <c r="AS110" s="904"/>
      <c r="AT110" s="905"/>
      <c r="AU110" s="906" t="s">
        <v>75</v>
      </c>
      <c r="AV110" s="907"/>
      <c r="AW110" s="907"/>
      <c r="AX110" s="907"/>
      <c r="AY110" s="907"/>
      <c r="AZ110" s="929" t="s">
        <v>437</v>
      </c>
      <c r="BA110" s="897"/>
      <c r="BB110" s="897"/>
      <c r="BC110" s="897"/>
      <c r="BD110" s="897"/>
      <c r="BE110" s="897"/>
      <c r="BF110" s="897"/>
      <c r="BG110" s="897"/>
      <c r="BH110" s="897"/>
      <c r="BI110" s="897"/>
      <c r="BJ110" s="897"/>
      <c r="BK110" s="897"/>
      <c r="BL110" s="897"/>
      <c r="BM110" s="897"/>
      <c r="BN110" s="897"/>
      <c r="BO110" s="897"/>
      <c r="BP110" s="898"/>
      <c r="BQ110" s="930">
        <v>3335265</v>
      </c>
      <c r="BR110" s="931"/>
      <c r="BS110" s="931"/>
      <c r="BT110" s="931"/>
      <c r="BU110" s="931"/>
      <c r="BV110" s="931">
        <v>3993098</v>
      </c>
      <c r="BW110" s="931"/>
      <c r="BX110" s="931"/>
      <c r="BY110" s="931"/>
      <c r="BZ110" s="931"/>
      <c r="CA110" s="931">
        <v>4835891</v>
      </c>
      <c r="CB110" s="931"/>
      <c r="CC110" s="931"/>
      <c r="CD110" s="931"/>
      <c r="CE110" s="931"/>
      <c r="CF110" s="944">
        <v>240.5</v>
      </c>
      <c r="CG110" s="945"/>
      <c r="CH110" s="945"/>
      <c r="CI110" s="945"/>
      <c r="CJ110" s="945"/>
      <c r="CK110" s="946" t="s">
        <v>438</v>
      </c>
      <c r="CL110" s="947"/>
      <c r="CM110" s="929" t="s">
        <v>439</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440</v>
      </c>
      <c r="DH110" s="931"/>
      <c r="DI110" s="931"/>
      <c r="DJ110" s="931"/>
      <c r="DK110" s="931"/>
      <c r="DL110" s="931" t="s">
        <v>390</v>
      </c>
      <c r="DM110" s="931"/>
      <c r="DN110" s="931"/>
      <c r="DO110" s="931"/>
      <c r="DP110" s="931"/>
      <c r="DQ110" s="931" t="s">
        <v>130</v>
      </c>
      <c r="DR110" s="931"/>
      <c r="DS110" s="931"/>
      <c r="DT110" s="931"/>
      <c r="DU110" s="931"/>
      <c r="DV110" s="932" t="s">
        <v>130</v>
      </c>
      <c r="DW110" s="932"/>
      <c r="DX110" s="932"/>
      <c r="DY110" s="932"/>
      <c r="DZ110" s="933"/>
    </row>
    <row r="111" spans="1:131" s="230" customFormat="1" ht="26.25" customHeight="1" x14ac:dyDescent="0.15">
      <c r="A111" s="934" t="s">
        <v>441</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407</v>
      </c>
      <c r="AB111" s="938"/>
      <c r="AC111" s="938"/>
      <c r="AD111" s="938"/>
      <c r="AE111" s="939"/>
      <c r="AF111" s="940" t="s">
        <v>130</v>
      </c>
      <c r="AG111" s="938"/>
      <c r="AH111" s="938"/>
      <c r="AI111" s="938"/>
      <c r="AJ111" s="939"/>
      <c r="AK111" s="940" t="s">
        <v>130</v>
      </c>
      <c r="AL111" s="938"/>
      <c r="AM111" s="938"/>
      <c r="AN111" s="938"/>
      <c r="AO111" s="939"/>
      <c r="AP111" s="941" t="s">
        <v>440</v>
      </c>
      <c r="AQ111" s="942"/>
      <c r="AR111" s="942"/>
      <c r="AS111" s="942"/>
      <c r="AT111" s="943"/>
      <c r="AU111" s="908"/>
      <c r="AV111" s="909"/>
      <c r="AW111" s="909"/>
      <c r="AX111" s="909"/>
      <c r="AY111" s="909"/>
      <c r="AZ111" s="922" t="s">
        <v>442</v>
      </c>
      <c r="BA111" s="923"/>
      <c r="BB111" s="923"/>
      <c r="BC111" s="923"/>
      <c r="BD111" s="923"/>
      <c r="BE111" s="923"/>
      <c r="BF111" s="923"/>
      <c r="BG111" s="923"/>
      <c r="BH111" s="923"/>
      <c r="BI111" s="923"/>
      <c r="BJ111" s="923"/>
      <c r="BK111" s="923"/>
      <c r="BL111" s="923"/>
      <c r="BM111" s="923"/>
      <c r="BN111" s="923"/>
      <c r="BO111" s="923"/>
      <c r="BP111" s="924"/>
      <c r="BQ111" s="925" t="s">
        <v>130</v>
      </c>
      <c r="BR111" s="926"/>
      <c r="BS111" s="926"/>
      <c r="BT111" s="926"/>
      <c r="BU111" s="926"/>
      <c r="BV111" s="926" t="s">
        <v>130</v>
      </c>
      <c r="BW111" s="926"/>
      <c r="BX111" s="926"/>
      <c r="BY111" s="926"/>
      <c r="BZ111" s="926"/>
      <c r="CA111" s="926" t="s">
        <v>130</v>
      </c>
      <c r="CB111" s="926"/>
      <c r="CC111" s="926"/>
      <c r="CD111" s="926"/>
      <c r="CE111" s="926"/>
      <c r="CF111" s="920" t="s">
        <v>407</v>
      </c>
      <c r="CG111" s="921"/>
      <c r="CH111" s="921"/>
      <c r="CI111" s="921"/>
      <c r="CJ111" s="921"/>
      <c r="CK111" s="948"/>
      <c r="CL111" s="949"/>
      <c r="CM111" s="922" t="s">
        <v>443</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130</v>
      </c>
      <c r="DH111" s="926"/>
      <c r="DI111" s="926"/>
      <c r="DJ111" s="926"/>
      <c r="DK111" s="926"/>
      <c r="DL111" s="926" t="s">
        <v>130</v>
      </c>
      <c r="DM111" s="926"/>
      <c r="DN111" s="926"/>
      <c r="DO111" s="926"/>
      <c r="DP111" s="926"/>
      <c r="DQ111" s="926" t="s">
        <v>407</v>
      </c>
      <c r="DR111" s="926"/>
      <c r="DS111" s="926"/>
      <c r="DT111" s="926"/>
      <c r="DU111" s="926"/>
      <c r="DV111" s="927" t="s">
        <v>130</v>
      </c>
      <c r="DW111" s="927"/>
      <c r="DX111" s="927"/>
      <c r="DY111" s="927"/>
      <c r="DZ111" s="928"/>
    </row>
    <row r="112" spans="1:131" s="230" customFormat="1" ht="26.25" customHeight="1" x14ac:dyDescent="0.15">
      <c r="A112" s="952" t="s">
        <v>444</v>
      </c>
      <c r="B112" s="953"/>
      <c r="C112" s="923" t="s">
        <v>445</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440</v>
      </c>
      <c r="AB112" s="959"/>
      <c r="AC112" s="959"/>
      <c r="AD112" s="959"/>
      <c r="AE112" s="960"/>
      <c r="AF112" s="961" t="s">
        <v>440</v>
      </c>
      <c r="AG112" s="959"/>
      <c r="AH112" s="959"/>
      <c r="AI112" s="959"/>
      <c r="AJ112" s="960"/>
      <c r="AK112" s="961" t="s">
        <v>130</v>
      </c>
      <c r="AL112" s="959"/>
      <c r="AM112" s="959"/>
      <c r="AN112" s="959"/>
      <c r="AO112" s="960"/>
      <c r="AP112" s="962" t="s">
        <v>440</v>
      </c>
      <c r="AQ112" s="963"/>
      <c r="AR112" s="963"/>
      <c r="AS112" s="963"/>
      <c r="AT112" s="964"/>
      <c r="AU112" s="908"/>
      <c r="AV112" s="909"/>
      <c r="AW112" s="909"/>
      <c r="AX112" s="909"/>
      <c r="AY112" s="909"/>
      <c r="AZ112" s="922" t="s">
        <v>446</v>
      </c>
      <c r="BA112" s="923"/>
      <c r="BB112" s="923"/>
      <c r="BC112" s="923"/>
      <c r="BD112" s="923"/>
      <c r="BE112" s="923"/>
      <c r="BF112" s="923"/>
      <c r="BG112" s="923"/>
      <c r="BH112" s="923"/>
      <c r="BI112" s="923"/>
      <c r="BJ112" s="923"/>
      <c r="BK112" s="923"/>
      <c r="BL112" s="923"/>
      <c r="BM112" s="923"/>
      <c r="BN112" s="923"/>
      <c r="BO112" s="923"/>
      <c r="BP112" s="924"/>
      <c r="BQ112" s="925">
        <v>1021870</v>
      </c>
      <c r="BR112" s="926"/>
      <c r="BS112" s="926"/>
      <c r="BT112" s="926"/>
      <c r="BU112" s="926"/>
      <c r="BV112" s="926">
        <v>821559</v>
      </c>
      <c r="BW112" s="926"/>
      <c r="BX112" s="926"/>
      <c r="BY112" s="926"/>
      <c r="BZ112" s="926"/>
      <c r="CA112" s="926">
        <v>671018</v>
      </c>
      <c r="CB112" s="926"/>
      <c r="CC112" s="926"/>
      <c r="CD112" s="926"/>
      <c r="CE112" s="926"/>
      <c r="CF112" s="920">
        <v>33.4</v>
      </c>
      <c r="CG112" s="921"/>
      <c r="CH112" s="921"/>
      <c r="CI112" s="921"/>
      <c r="CJ112" s="921"/>
      <c r="CK112" s="948"/>
      <c r="CL112" s="949"/>
      <c r="CM112" s="922" t="s">
        <v>447</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440</v>
      </c>
      <c r="DH112" s="926"/>
      <c r="DI112" s="926"/>
      <c r="DJ112" s="926"/>
      <c r="DK112" s="926"/>
      <c r="DL112" s="926" t="s">
        <v>130</v>
      </c>
      <c r="DM112" s="926"/>
      <c r="DN112" s="926"/>
      <c r="DO112" s="926"/>
      <c r="DP112" s="926"/>
      <c r="DQ112" s="926" t="s">
        <v>440</v>
      </c>
      <c r="DR112" s="926"/>
      <c r="DS112" s="926"/>
      <c r="DT112" s="926"/>
      <c r="DU112" s="926"/>
      <c r="DV112" s="927" t="s">
        <v>130</v>
      </c>
      <c r="DW112" s="927"/>
      <c r="DX112" s="927"/>
      <c r="DY112" s="927"/>
      <c r="DZ112" s="928"/>
    </row>
    <row r="113" spans="1:130" s="230" customFormat="1" ht="26.25" customHeight="1" x14ac:dyDescent="0.15">
      <c r="A113" s="954"/>
      <c r="B113" s="955"/>
      <c r="C113" s="923" t="s">
        <v>448</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107291</v>
      </c>
      <c r="AB113" s="938"/>
      <c r="AC113" s="938"/>
      <c r="AD113" s="938"/>
      <c r="AE113" s="939"/>
      <c r="AF113" s="940">
        <v>107864</v>
      </c>
      <c r="AG113" s="938"/>
      <c r="AH113" s="938"/>
      <c r="AI113" s="938"/>
      <c r="AJ113" s="939"/>
      <c r="AK113" s="940">
        <v>97683</v>
      </c>
      <c r="AL113" s="938"/>
      <c r="AM113" s="938"/>
      <c r="AN113" s="938"/>
      <c r="AO113" s="939"/>
      <c r="AP113" s="941">
        <v>4.9000000000000004</v>
      </c>
      <c r="AQ113" s="942"/>
      <c r="AR113" s="942"/>
      <c r="AS113" s="942"/>
      <c r="AT113" s="943"/>
      <c r="AU113" s="908"/>
      <c r="AV113" s="909"/>
      <c r="AW113" s="909"/>
      <c r="AX113" s="909"/>
      <c r="AY113" s="909"/>
      <c r="AZ113" s="922" t="s">
        <v>449</v>
      </c>
      <c r="BA113" s="923"/>
      <c r="BB113" s="923"/>
      <c r="BC113" s="923"/>
      <c r="BD113" s="923"/>
      <c r="BE113" s="923"/>
      <c r="BF113" s="923"/>
      <c r="BG113" s="923"/>
      <c r="BH113" s="923"/>
      <c r="BI113" s="923"/>
      <c r="BJ113" s="923"/>
      <c r="BK113" s="923"/>
      <c r="BL113" s="923"/>
      <c r="BM113" s="923"/>
      <c r="BN113" s="923"/>
      <c r="BO113" s="923"/>
      <c r="BP113" s="924"/>
      <c r="BQ113" s="925">
        <v>33323</v>
      </c>
      <c r="BR113" s="926"/>
      <c r="BS113" s="926"/>
      <c r="BT113" s="926"/>
      <c r="BU113" s="926"/>
      <c r="BV113" s="926">
        <v>35491</v>
      </c>
      <c r="BW113" s="926"/>
      <c r="BX113" s="926"/>
      <c r="BY113" s="926"/>
      <c r="BZ113" s="926"/>
      <c r="CA113" s="926">
        <v>38383</v>
      </c>
      <c r="CB113" s="926"/>
      <c r="CC113" s="926"/>
      <c r="CD113" s="926"/>
      <c r="CE113" s="926"/>
      <c r="CF113" s="920">
        <v>1.9</v>
      </c>
      <c r="CG113" s="921"/>
      <c r="CH113" s="921"/>
      <c r="CI113" s="921"/>
      <c r="CJ113" s="921"/>
      <c r="CK113" s="948"/>
      <c r="CL113" s="949"/>
      <c r="CM113" s="922" t="s">
        <v>450</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130</v>
      </c>
      <c r="DH113" s="959"/>
      <c r="DI113" s="959"/>
      <c r="DJ113" s="959"/>
      <c r="DK113" s="960"/>
      <c r="DL113" s="961" t="s">
        <v>440</v>
      </c>
      <c r="DM113" s="959"/>
      <c r="DN113" s="959"/>
      <c r="DO113" s="959"/>
      <c r="DP113" s="960"/>
      <c r="DQ113" s="961" t="s">
        <v>130</v>
      </c>
      <c r="DR113" s="959"/>
      <c r="DS113" s="959"/>
      <c r="DT113" s="959"/>
      <c r="DU113" s="960"/>
      <c r="DV113" s="962" t="s">
        <v>130</v>
      </c>
      <c r="DW113" s="963"/>
      <c r="DX113" s="963"/>
      <c r="DY113" s="963"/>
      <c r="DZ113" s="964"/>
    </row>
    <row r="114" spans="1:130" s="230" customFormat="1" ht="26.25" customHeight="1" x14ac:dyDescent="0.15">
      <c r="A114" s="954"/>
      <c r="B114" s="955"/>
      <c r="C114" s="923" t="s">
        <v>451</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8375</v>
      </c>
      <c r="AB114" s="959"/>
      <c r="AC114" s="959"/>
      <c r="AD114" s="959"/>
      <c r="AE114" s="960"/>
      <c r="AF114" s="961">
        <v>7777</v>
      </c>
      <c r="AG114" s="959"/>
      <c r="AH114" s="959"/>
      <c r="AI114" s="959"/>
      <c r="AJ114" s="960"/>
      <c r="AK114" s="961">
        <v>8963</v>
      </c>
      <c r="AL114" s="959"/>
      <c r="AM114" s="959"/>
      <c r="AN114" s="959"/>
      <c r="AO114" s="960"/>
      <c r="AP114" s="962">
        <v>0.4</v>
      </c>
      <c r="AQ114" s="963"/>
      <c r="AR114" s="963"/>
      <c r="AS114" s="963"/>
      <c r="AT114" s="964"/>
      <c r="AU114" s="908"/>
      <c r="AV114" s="909"/>
      <c r="AW114" s="909"/>
      <c r="AX114" s="909"/>
      <c r="AY114" s="909"/>
      <c r="AZ114" s="922" t="s">
        <v>452</v>
      </c>
      <c r="BA114" s="923"/>
      <c r="BB114" s="923"/>
      <c r="BC114" s="923"/>
      <c r="BD114" s="923"/>
      <c r="BE114" s="923"/>
      <c r="BF114" s="923"/>
      <c r="BG114" s="923"/>
      <c r="BH114" s="923"/>
      <c r="BI114" s="923"/>
      <c r="BJ114" s="923"/>
      <c r="BK114" s="923"/>
      <c r="BL114" s="923"/>
      <c r="BM114" s="923"/>
      <c r="BN114" s="923"/>
      <c r="BO114" s="923"/>
      <c r="BP114" s="924"/>
      <c r="BQ114" s="925">
        <v>887536</v>
      </c>
      <c r="BR114" s="926"/>
      <c r="BS114" s="926"/>
      <c r="BT114" s="926"/>
      <c r="BU114" s="926"/>
      <c r="BV114" s="926">
        <v>759915</v>
      </c>
      <c r="BW114" s="926"/>
      <c r="BX114" s="926"/>
      <c r="BY114" s="926"/>
      <c r="BZ114" s="926"/>
      <c r="CA114" s="926">
        <v>693644</v>
      </c>
      <c r="CB114" s="926"/>
      <c r="CC114" s="926"/>
      <c r="CD114" s="926"/>
      <c r="CE114" s="926"/>
      <c r="CF114" s="920">
        <v>34.5</v>
      </c>
      <c r="CG114" s="921"/>
      <c r="CH114" s="921"/>
      <c r="CI114" s="921"/>
      <c r="CJ114" s="921"/>
      <c r="CK114" s="948"/>
      <c r="CL114" s="949"/>
      <c r="CM114" s="922" t="s">
        <v>453</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130</v>
      </c>
      <c r="DH114" s="959"/>
      <c r="DI114" s="959"/>
      <c r="DJ114" s="959"/>
      <c r="DK114" s="960"/>
      <c r="DL114" s="961" t="s">
        <v>440</v>
      </c>
      <c r="DM114" s="959"/>
      <c r="DN114" s="959"/>
      <c r="DO114" s="959"/>
      <c r="DP114" s="960"/>
      <c r="DQ114" s="961" t="s">
        <v>130</v>
      </c>
      <c r="DR114" s="959"/>
      <c r="DS114" s="959"/>
      <c r="DT114" s="959"/>
      <c r="DU114" s="960"/>
      <c r="DV114" s="962" t="s">
        <v>440</v>
      </c>
      <c r="DW114" s="963"/>
      <c r="DX114" s="963"/>
      <c r="DY114" s="963"/>
      <c r="DZ114" s="964"/>
    </row>
    <row r="115" spans="1:130" s="230" customFormat="1" ht="26.25" customHeight="1" x14ac:dyDescent="0.15">
      <c r="A115" s="954"/>
      <c r="B115" s="955"/>
      <c r="C115" s="923" t="s">
        <v>454</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130</v>
      </c>
      <c r="AB115" s="938"/>
      <c r="AC115" s="938"/>
      <c r="AD115" s="938"/>
      <c r="AE115" s="939"/>
      <c r="AF115" s="940" t="s">
        <v>407</v>
      </c>
      <c r="AG115" s="938"/>
      <c r="AH115" s="938"/>
      <c r="AI115" s="938"/>
      <c r="AJ115" s="939"/>
      <c r="AK115" s="940" t="s">
        <v>440</v>
      </c>
      <c r="AL115" s="938"/>
      <c r="AM115" s="938"/>
      <c r="AN115" s="938"/>
      <c r="AO115" s="939"/>
      <c r="AP115" s="941" t="s">
        <v>407</v>
      </c>
      <c r="AQ115" s="942"/>
      <c r="AR115" s="942"/>
      <c r="AS115" s="942"/>
      <c r="AT115" s="943"/>
      <c r="AU115" s="908"/>
      <c r="AV115" s="909"/>
      <c r="AW115" s="909"/>
      <c r="AX115" s="909"/>
      <c r="AY115" s="909"/>
      <c r="AZ115" s="922" t="s">
        <v>455</v>
      </c>
      <c r="BA115" s="923"/>
      <c r="BB115" s="923"/>
      <c r="BC115" s="923"/>
      <c r="BD115" s="923"/>
      <c r="BE115" s="923"/>
      <c r="BF115" s="923"/>
      <c r="BG115" s="923"/>
      <c r="BH115" s="923"/>
      <c r="BI115" s="923"/>
      <c r="BJ115" s="923"/>
      <c r="BK115" s="923"/>
      <c r="BL115" s="923"/>
      <c r="BM115" s="923"/>
      <c r="BN115" s="923"/>
      <c r="BO115" s="923"/>
      <c r="BP115" s="924"/>
      <c r="BQ115" s="925">
        <v>66776</v>
      </c>
      <c r="BR115" s="926"/>
      <c r="BS115" s="926"/>
      <c r="BT115" s="926"/>
      <c r="BU115" s="926"/>
      <c r="BV115" s="926">
        <v>64195</v>
      </c>
      <c r="BW115" s="926"/>
      <c r="BX115" s="926"/>
      <c r="BY115" s="926"/>
      <c r="BZ115" s="926"/>
      <c r="CA115" s="926">
        <v>27743</v>
      </c>
      <c r="CB115" s="926"/>
      <c r="CC115" s="926"/>
      <c r="CD115" s="926"/>
      <c r="CE115" s="926"/>
      <c r="CF115" s="920">
        <v>1.4</v>
      </c>
      <c r="CG115" s="921"/>
      <c r="CH115" s="921"/>
      <c r="CI115" s="921"/>
      <c r="CJ115" s="921"/>
      <c r="CK115" s="948"/>
      <c r="CL115" s="949"/>
      <c r="CM115" s="922" t="s">
        <v>456</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440</v>
      </c>
      <c r="DH115" s="959"/>
      <c r="DI115" s="959"/>
      <c r="DJ115" s="959"/>
      <c r="DK115" s="960"/>
      <c r="DL115" s="961" t="s">
        <v>130</v>
      </c>
      <c r="DM115" s="959"/>
      <c r="DN115" s="959"/>
      <c r="DO115" s="959"/>
      <c r="DP115" s="960"/>
      <c r="DQ115" s="961" t="s">
        <v>440</v>
      </c>
      <c r="DR115" s="959"/>
      <c r="DS115" s="959"/>
      <c r="DT115" s="959"/>
      <c r="DU115" s="960"/>
      <c r="DV115" s="962" t="s">
        <v>440</v>
      </c>
      <c r="DW115" s="963"/>
      <c r="DX115" s="963"/>
      <c r="DY115" s="963"/>
      <c r="DZ115" s="964"/>
    </row>
    <row r="116" spans="1:130" s="230" customFormat="1" ht="26.25" customHeight="1" x14ac:dyDescent="0.15">
      <c r="A116" s="956"/>
      <c r="B116" s="957"/>
      <c r="C116" s="965" t="s">
        <v>457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v>172</v>
      </c>
      <c r="AB116" s="959"/>
      <c r="AC116" s="959"/>
      <c r="AD116" s="959"/>
      <c r="AE116" s="960"/>
      <c r="AF116" s="961">
        <v>381</v>
      </c>
      <c r="AG116" s="959"/>
      <c r="AH116" s="959"/>
      <c r="AI116" s="959"/>
      <c r="AJ116" s="960"/>
      <c r="AK116" s="961" t="s">
        <v>130</v>
      </c>
      <c r="AL116" s="959"/>
      <c r="AM116" s="959"/>
      <c r="AN116" s="959"/>
      <c r="AO116" s="960"/>
      <c r="AP116" s="962" t="s">
        <v>130</v>
      </c>
      <c r="AQ116" s="963"/>
      <c r="AR116" s="963"/>
      <c r="AS116" s="963"/>
      <c r="AT116" s="964"/>
      <c r="AU116" s="908"/>
      <c r="AV116" s="909"/>
      <c r="AW116" s="909"/>
      <c r="AX116" s="909"/>
      <c r="AY116" s="909"/>
      <c r="AZ116" s="967" t="s">
        <v>458</v>
      </c>
      <c r="BA116" s="968"/>
      <c r="BB116" s="968"/>
      <c r="BC116" s="968"/>
      <c r="BD116" s="968"/>
      <c r="BE116" s="968"/>
      <c r="BF116" s="968"/>
      <c r="BG116" s="968"/>
      <c r="BH116" s="968"/>
      <c r="BI116" s="968"/>
      <c r="BJ116" s="968"/>
      <c r="BK116" s="968"/>
      <c r="BL116" s="968"/>
      <c r="BM116" s="968"/>
      <c r="BN116" s="968"/>
      <c r="BO116" s="968"/>
      <c r="BP116" s="969"/>
      <c r="BQ116" s="925" t="s">
        <v>130</v>
      </c>
      <c r="BR116" s="926"/>
      <c r="BS116" s="926"/>
      <c r="BT116" s="926"/>
      <c r="BU116" s="926"/>
      <c r="BV116" s="926" t="s">
        <v>440</v>
      </c>
      <c r="BW116" s="926"/>
      <c r="BX116" s="926"/>
      <c r="BY116" s="926"/>
      <c r="BZ116" s="926"/>
      <c r="CA116" s="926" t="s">
        <v>407</v>
      </c>
      <c r="CB116" s="926"/>
      <c r="CC116" s="926"/>
      <c r="CD116" s="926"/>
      <c r="CE116" s="926"/>
      <c r="CF116" s="920" t="s">
        <v>440</v>
      </c>
      <c r="CG116" s="921"/>
      <c r="CH116" s="921"/>
      <c r="CI116" s="921"/>
      <c r="CJ116" s="921"/>
      <c r="CK116" s="948"/>
      <c r="CL116" s="949"/>
      <c r="CM116" s="922" t="s">
        <v>459</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130</v>
      </c>
      <c r="DH116" s="959"/>
      <c r="DI116" s="959"/>
      <c r="DJ116" s="959"/>
      <c r="DK116" s="960"/>
      <c r="DL116" s="961" t="s">
        <v>440</v>
      </c>
      <c r="DM116" s="959"/>
      <c r="DN116" s="959"/>
      <c r="DO116" s="959"/>
      <c r="DP116" s="960"/>
      <c r="DQ116" s="961" t="s">
        <v>440</v>
      </c>
      <c r="DR116" s="959"/>
      <c r="DS116" s="959"/>
      <c r="DT116" s="959"/>
      <c r="DU116" s="960"/>
      <c r="DV116" s="962" t="s">
        <v>440</v>
      </c>
      <c r="DW116" s="963"/>
      <c r="DX116" s="963"/>
      <c r="DY116" s="963"/>
      <c r="DZ116" s="964"/>
    </row>
    <row r="117" spans="1:130" s="230" customFormat="1" ht="26.25" customHeight="1" x14ac:dyDescent="0.15">
      <c r="A117" s="912" t="s">
        <v>187</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460</v>
      </c>
      <c r="Z117" s="894"/>
      <c r="AA117" s="978">
        <v>358289</v>
      </c>
      <c r="AB117" s="979"/>
      <c r="AC117" s="979"/>
      <c r="AD117" s="979"/>
      <c r="AE117" s="980"/>
      <c r="AF117" s="981">
        <v>371872</v>
      </c>
      <c r="AG117" s="979"/>
      <c r="AH117" s="979"/>
      <c r="AI117" s="979"/>
      <c r="AJ117" s="980"/>
      <c r="AK117" s="981">
        <v>395292</v>
      </c>
      <c r="AL117" s="979"/>
      <c r="AM117" s="979"/>
      <c r="AN117" s="979"/>
      <c r="AO117" s="980"/>
      <c r="AP117" s="982"/>
      <c r="AQ117" s="983"/>
      <c r="AR117" s="983"/>
      <c r="AS117" s="983"/>
      <c r="AT117" s="984"/>
      <c r="AU117" s="908"/>
      <c r="AV117" s="909"/>
      <c r="AW117" s="909"/>
      <c r="AX117" s="909"/>
      <c r="AY117" s="909"/>
      <c r="AZ117" s="974" t="s">
        <v>461</v>
      </c>
      <c r="BA117" s="975"/>
      <c r="BB117" s="975"/>
      <c r="BC117" s="975"/>
      <c r="BD117" s="975"/>
      <c r="BE117" s="975"/>
      <c r="BF117" s="975"/>
      <c r="BG117" s="975"/>
      <c r="BH117" s="975"/>
      <c r="BI117" s="975"/>
      <c r="BJ117" s="975"/>
      <c r="BK117" s="975"/>
      <c r="BL117" s="975"/>
      <c r="BM117" s="975"/>
      <c r="BN117" s="975"/>
      <c r="BO117" s="975"/>
      <c r="BP117" s="976"/>
      <c r="BQ117" s="925" t="s">
        <v>390</v>
      </c>
      <c r="BR117" s="926"/>
      <c r="BS117" s="926"/>
      <c r="BT117" s="926"/>
      <c r="BU117" s="926"/>
      <c r="BV117" s="926" t="s">
        <v>462</v>
      </c>
      <c r="BW117" s="926"/>
      <c r="BX117" s="926"/>
      <c r="BY117" s="926"/>
      <c r="BZ117" s="926"/>
      <c r="CA117" s="926" t="s">
        <v>390</v>
      </c>
      <c r="CB117" s="926"/>
      <c r="CC117" s="926"/>
      <c r="CD117" s="926"/>
      <c r="CE117" s="926"/>
      <c r="CF117" s="920" t="s">
        <v>390</v>
      </c>
      <c r="CG117" s="921"/>
      <c r="CH117" s="921"/>
      <c r="CI117" s="921"/>
      <c r="CJ117" s="921"/>
      <c r="CK117" s="948"/>
      <c r="CL117" s="949"/>
      <c r="CM117" s="922" t="s">
        <v>463</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390</v>
      </c>
      <c r="DH117" s="959"/>
      <c r="DI117" s="959"/>
      <c r="DJ117" s="959"/>
      <c r="DK117" s="960"/>
      <c r="DL117" s="961" t="s">
        <v>390</v>
      </c>
      <c r="DM117" s="959"/>
      <c r="DN117" s="959"/>
      <c r="DO117" s="959"/>
      <c r="DP117" s="960"/>
      <c r="DQ117" s="961" t="s">
        <v>390</v>
      </c>
      <c r="DR117" s="959"/>
      <c r="DS117" s="959"/>
      <c r="DT117" s="959"/>
      <c r="DU117" s="960"/>
      <c r="DV117" s="962" t="s">
        <v>390</v>
      </c>
      <c r="DW117" s="963"/>
      <c r="DX117" s="963"/>
      <c r="DY117" s="963"/>
      <c r="DZ117" s="964"/>
    </row>
    <row r="118" spans="1:130" s="230" customFormat="1" ht="26.25" customHeight="1" x14ac:dyDescent="0.15">
      <c r="A118" s="912" t="s">
        <v>435</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432</v>
      </c>
      <c r="AB118" s="893"/>
      <c r="AC118" s="893"/>
      <c r="AD118" s="893"/>
      <c r="AE118" s="894"/>
      <c r="AF118" s="892" t="s">
        <v>433</v>
      </c>
      <c r="AG118" s="893"/>
      <c r="AH118" s="893"/>
      <c r="AI118" s="893"/>
      <c r="AJ118" s="894"/>
      <c r="AK118" s="892" t="s">
        <v>306</v>
      </c>
      <c r="AL118" s="893"/>
      <c r="AM118" s="893"/>
      <c r="AN118" s="893"/>
      <c r="AO118" s="894"/>
      <c r="AP118" s="970" t="s">
        <v>434</v>
      </c>
      <c r="AQ118" s="971"/>
      <c r="AR118" s="971"/>
      <c r="AS118" s="971"/>
      <c r="AT118" s="972"/>
      <c r="AU118" s="908"/>
      <c r="AV118" s="909"/>
      <c r="AW118" s="909"/>
      <c r="AX118" s="909"/>
      <c r="AY118" s="909"/>
      <c r="AZ118" s="973" t="s">
        <v>464</v>
      </c>
      <c r="BA118" s="965"/>
      <c r="BB118" s="965"/>
      <c r="BC118" s="965"/>
      <c r="BD118" s="965"/>
      <c r="BE118" s="965"/>
      <c r="BF118" s="965"/>
      <c r="BG118" s="965"/>
      <c r="BH118" s="965"/>
      <c r="BI118" s="965"/>
      <c r="BJ118" s="965"/>
      <c r="BK118" s="965"/>
      <c r="BL118" s="965"/>
      <c r="BM118" s="965"/>
      <c r="BN118" s="965"/>
      <c r="BO118" s="965"/>
      <c r="BP118" s="966"/>
      <c r="BQ118" s="999" t="s">
        <v>390</v>
      </c>
      <c r="BR118" s="1000"/>
      <c r="BS118" s="1000"/>
      <c r="BT118" s="1000"/>
      <c r="BU118" s="1000"/>
      <c r="BV118" s="1000" t="s">
        <v>390</v>
      </c>
      <c r="BW118" s="1000"/>
      <c r="BX118" s="1000"/>
      <c r="BY118" s="1000"/>
      <c r="BZ118" s="1000"/>
      <c r="CA118" s="1000" t="s">
        <v>390</v>
      </c>
      <c r="CB118" s="1000"/>
      <c r="CC118" s="1000"/>
      <c r="CD118" s="1000"/>
      <c r="CE118" s="1000"/>
      <c r="CF118" s="920" t="s">
        <v>390</v>
      </c>
      <c r="CG118" s="921"/>
      <c r="CH118" s="921"/>
      <c r="CI118" s="921"/>
      <c r="CJ118" s="921"/>
      <c r="CK118" s="948"/>
      <c r="CL118" s="949"/>
      <c r="CM118" s="922" t="s">
        <v>465</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462</v>
      </c>
      <c r="DH118" s="959"/>
      <c r="DI118" s="959"/>
      <c r="DJ118" s="959"/>
      <c r="DK118" s="960"/>
      <c r="DL118" s="961" t="s">
        <v>390</v>
      </c>
      <c r="DM118" s="959"/>
      <c r="DN118" s="959"/>
      <c r="DO118" s="959"/>
      <c r="DP118" s="960"/>
      <c r="DQ118" s="961" t="s">
        <v>390</v>
      </c>
      <c r="DR118" s="959"/>
      <c r="DS118" s="959"/>
      <c r="DT118" s="959"/>
      <c r="DU118" s="960"/>
      <c r="DV118" s="962" t="s">
        <v>390</v>
      </c>
      <c r="DW118" s="963"/>
      <c r="DX118" s="963"/>
      <c r="DY118" s="963"/>
      <c r="DZ118" s="964"/>
    </row>
    <row r="119" spans="1:130" s="230" customFormat="1" ht="26.25" customHeight="1" x14ac:dyDescent="0.15">
      <c r="A119" s="1056" t="s">
        <v>438</v>
      </c>
      <c r="B119" s="947"/>
      <c r="C119" s="929" t="s">
        <v>439</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390</v>
      </c>
      <c r="AB119" s="900"/>
      <c r="AC119" s="900"/>
      <c r="AD119" s="900"/>
      <c r="AE119" s="901"/>
      <c r="AF119" s="902" t="s">
        <v>390</v>
      </c>
      <c r="AG119" s="900"/>
      <c r="AH119" s="900"/>
      <c r="AI119" s="900"/>
      <c r="AJ119" s="901"/>
      <c r="AK119" s="902" t="s">
        <v>390</v>
      </c>
      <c r="AL119" s="900"/>
      <c r="AM119" s="900"/>
      <c r="AN119" s="900"/>
      <c r="AO119" s="901"/>
      <c r="AP119" s="903" t="s">
        <v>390</v>
      </c>
      <c r="AQ119" s="904"/>
      <c r="AR119" s="904"/>
      <c r="AS119" s="904"/>
      <c r="AT119" s="905"/>
      <c r="AU119" s="910"/>
      <c r="AV119" s="911"/>
      <c r="AW119" s="911"/>
      <c r="AX119" s="911"/>
      <c r="AY119" s="911"/>
      <c r="AZ119" s="251" t="s">
        <v>187</v>
      </c>
      <c r="BA119" s="251"/>
      <c r="BB119" s="251"/>
      <c r="BC119" s="251"/>
      <c r="BD119" s="251"/>
      <c r="BE119" s="251"/>
      <c r="BF119" s="251"/>
      <c r="BG119" s="251"/>
      <c r="BH119" s="251"/>
      <c r="BI119" s="251"/>
      <c r="BJ119" s="251"/>
      <c r="BK119" s="251"/>
      <c r="BL119" s="251"/>
      <c r="BM119" s="251"/>
      <c r="BN119" s="251"/>
      <c r="BO119" s="977" t="s">
        <v>466</v>
      </c>
      <c r="BP119" s="1005"/>
      <c r="BQ119" s="999">
        <v>5344770</v>
      </c>
      <c r="BR119" s="1000"/>
      <c r="BS119" s="1000"/>
      <c r="BT119" s="1000"/>
      <c r="BU119" s="1000"/>
      <c r="BV119" s="1000">
        <v>5674258</v>
      </c>
      <c r="BW119" s="1000"/>
      <c r="BX119" s="1000"/>
      <c r="BY119" s="1000"/>
      <c r="BZ119" s="1000"/>
      <c r="CA119" s="1000">
        <v>6266679</v>
      </c>
      <c r="CB119" s="1000"/>
      <c r="CC119" s="1000"/>
      <c r="CD119" s="1000"/>
      <c r="CE119" s="1000"/>
      <c r="CF119" s="1001"/>
      <c r="CG119" s="1002"/>
      <c r="CH119" s="1002"/>
      <c r="CI119" s="1002"/>
      <c r="CJ119" s="1003"/>
      <c r="CK119" s="950"/>
      <c r="CL119" s="951"/>
      <c r="CM119" s="973" t="s">
        <v>467</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462</v>
      </c>
      <c r="DH119" s="986"/>
      <c r="DI119" s="986"/>
      <c r="DJ119" s="986"/>
      <c r="DK119" s="987"/>
      <c r="DL119" s="985" t="s">
        <v>390</v>
      </c>
      <c r="DM119" s="986"/>
      <c r="DN119" s="986"/>
      <c r="DO119" s="986"/>
      <c r="DP119" s="987"/>
      <c r="DQ119" s="985" t="s">
        <v>390</v>
      </c>
      <c r="DR119" s="986"/>
      <c r="DS119" s="986"/>
      <c r="DT119" s="986"/>
      <c r="DU119" s="987"/>
      <c r="DV119" s="988" t="s">
        <v>390</v>
      </c>
      <c r="DW119" s="989"/>
      <c r="DX119" s="989"/>
      <c r="DY119" s="989"/>
      <c r="DZ119" s="990"/>
    </row>
    <row r="120" spans="1:130" s="230" customFormat="1" ht="26.25" customHeight="1" x14ac:dyDescent="0.15">
      <c r="A120" s="1057"/>
      <c r="B120" s="949"/>
      <c r="C120" s="922" t="s">
        <v>443</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390</v>
      </c>
      <c r="AB120" s="959"/>
      <c r="AC120" s="959"/>
      <c r="AD120" s="959"/>
      <c r="AE120" s="960"/>
      <c r="AF120" s="961" t="s">
        <v>462</v>
      </c>
      <c r="AG120" s="959"/>
      <c r="AH120" s="959"/>
      <c r="AI120" s="959"/>
      <c r="AJ120" s="960"/>
      <c r="AK120" s="961" t="s">
        <v>390</v>
      </c>
      <c r="AL120" s="959"/>
      <c r="AM120" s="959"/>
      <c r="AN120" s="959"/>
      <c r="AO120" s="960"/>
      <c r="AP120" s="962" t="s">
        <v>462</v>
      </c>
      <c r="AQ120" s="963"/>
      <c r="AR120" s="963"/>
      <c r="AS120" s="963"/>
      <c r="AT120" s="964"/>
      <c r="AU120" s="991" t="s">
        <v>468</v>
      </c>
      <c r="AV120" s="992"/>
      <c r="AW120" s="992"/>
      <c r="AX120" s="992"/>
      <c r="AY120" s="993"/>
      <c r="AZ120" s="929" t="s">
        <v>469</v>
      </c>
      <c r="BA120" s="897"/>
      <c r="BB120" s="897"/>
      <c r="BC120" s="897"/>
      <c r="BD120" s="897"/>
      <c r="BE120" s="897"/>
      <c r="BF120" s="897"/>
      <c r="BG120" s="897"/>
      <c r="BH120" s="897"/>
      <c r="BI120" s="897"/>
      <c r="BJ120" s="897"/>
      <c r="BK120" s="897"/>
      <c r="BL120" s="897"/>
      <c r="BM120" s="897"/>
      <c r="BN120" s="897"/>
      <c r="BO120" s="897"/>
      <c r="BP120" s="898"/>
      <c r="BQ120" s="930">
        <v>1838857</v>
      </c>
      <c r="BR120" s="931"/>
      <c r="BS120" s="931"/>
      <c r="BT120" s="931"/>
      <c r="BU120" s="931"/>
      <c r="BV120" s="931">
        <v>1941275</v>
      </c>
      <c r="BW120" s="931"/>
      <c r="BX120" s="931"/>
      <c r="BY120" s="931"/>
      <c r="BZ120" s="931"/>
      <c r="CA120" s="931">
        <v>1533922</v>
      </c>
      <c r="CB120" s="931"/>
      <c r="CC120" s="931"/>
      <c r="CD120" s="931"/>
      <c r="CE120" s="931"/>
      <c r="CF120" s="944">
        <v>76.3</v>
      </c>
      <c r="CG120" s="945"/>
      <c r="CH120" s="945"/>
      <c r="CI120" s="945"/>
      <c r="CJ120" s="945"/>
      <c r="CK120" s="1006" t="s">
        <v>470</v>
      </c>
      <c r="CL120" s="1007"/>
      <c r="CM120" s="1007"/>
      <c r="CN120" s="1007"/>
      <c r="CO120" s="1008"/>
      <c r="CP120" s="1014" t="s">
        <v>413</v>
      </c>
      <c r="CQ120" s="1015"/>
      <c r="CR120" s="1015"/>
      <c r="CS120" s="1015"/>
      <c r="CT120" s="1015"/>
      <c r="CU120" s="1015"/>
      <c r="CV120" s="1015"/>
      <c r="CW120" s="1015"/>
      <c r="CX120" s="1015"/>
      <c r="CY120" s="1015"/>
      <c r="CZ120" s="1015"/>
      <c r="DA120" s="1015"/>
      <c r="DB120" s="1015"/>
      <c r="DC120" s="1015"/>
      <c r="DD120" s="1015"/>
      <c r="DE120" s="1015"/>
      <c r="DF120" s="1016"/>
      <c r="DG120" s="930">
        <v>1017071</v>
      </c>
      <c r="DH120" s="931"/>
      <c r="DI120" s="931"/>
      <c r="DJ120" s="931"/>
      <c r="DK120" s="931"/>
      <c r="DL120" s="931">
        <v>812916</v>
      </c>
      <c r="DM120" s="931"/>
      <c r="DN120" s="931"/>
      <c r="DO120" s="931"/>
      <c r="DP120" s="931"/>
      <c r="DQ120" s="931">
        <v>653584</v>
      </c>
      <c r="DR120" s="931"/>
      <c r="DS120" s="931"/>
      <c r="DT120" s="931"/>
      <c r="DU120" s="931"/>
      <c r="DV120" s="932">
        <v>32.5</v>
      </c>
      <c r="DW120" s="932"/>
      <c r="DX120" s="932"/>
      <c r="DY120" s="932"/>
      <c r="DZ120" s="933"/>
    </row>
    <row r="121" spans="1:130" s="230" customFormat="1" ht="26.25" customHeight="1" x14ac:dyDescent="0.15">
      <c r="A121" s="1057"/>
      <c r="B121" s="949"/>
      <c r="C121" s="974" t="s">
        <v>471</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390</v>
      </c>
      <c r="AB121" s="959"/>
      <c r="AC121" s="959"/>
      <c r="AD121" s="959"/>
      <c r="AE121" s="960"/>
      <c r="AF121" s="961" t="s">
        <v>390</v>
      </c>
      <c r="AG121" s="959"/>
      <c r="AH121" s="959"/>
      <c r="AI121" s="959"/>
      <c r="AJ121" s="960"/>
      <c r="AK121" s="961" t="s">
        <v>390</v>
      </c>
      <c r="AL121" s="959"/>
      <c r="AM121" s="959"/>
      <c r="AN121" s="959"/>
      <c r="AO121" s="960"/>
      <c r="AP121" s="962" t="s">
        <v>390</v>
      </c>
      <c r="AQ121" s="963"/>
      <c r="AR121" s="963"/>
      <c r="AS121" s="963"/>
      <c r="AT121" s="964"/>
      <c r="AU121" s="994"/>
      <c r="AV121" s="995"/>
      <c r="AW121" s="995"/>
      <c r="AX121" s="995"/>
      <c r="AY121" s="996"/>
      <c r="AZ121" s="922" t="s">
        <v>472</v>
      </c>
      <c r="BA121" s="923"/>
      <c r="BB121" s="923"/>
      <c r="BC121" s="923"/>
      <c r="BD121" s="923"/>
      <c r="BE121" s="923"/>
      <c r="BF121" s="923"/>
      <c r="BG121" s="923"/>
      <c r="BH121" s="923"/>
      <c r="BI121" s="923"/>
      <c r="BJ121" s="923"/>
      <c r="BK121" s="923"/>
      <c r="BL121" s="923"/>
      <c r="BM121" s="923"/>
      <c r="BN121" s="923"/>
      <c r="BO121" s="923"/>
      <c r="BP121" s="924"/>
      <c r="BQ121" s="925">
        <v>81533</v>
      </c>
      <c r="BR121" s="926"/>
      <c r="BS121" s="926"/>
      <c r="BT121" s="926"/>
      <c r="BU121" s="926"/>
      <c r="BV121" s="926">
        <v>81533</v>
      </c>
      <c r="BW121" s="926"/>
      <c r="BX121" s="926"/>
      <c r="BY121" s="926"/>
      <c r="BZ121" s="926"/>
      <c r="CA121" s="926">
        <v>56533</v>
      </c>
      <c r="CB121" s="926"/>
      <c r="CC121" s="926"/>
      <c r="CD121" s="926"/>
      <c r="CE121" s="926"/>
      <c r="CF121" s="920">
        <v>2.8</v>
      </c>
      <c r="CG121" s="921"/>
      <c r="CH121" s="921"/>
      <c r="CI121" s="921"/>
      <c r="CJ121" s="921"/>
      <c r="CK121" s="1009"/>
      <c r="CL121" s="1010"/>
      <c r="CM121" s="1010"/>
      <c r="CN121" s="1010"/>
      <c r="CO121" s="1011"/>
      <c r="CP121" s="1019" t="s">
        <v>473</v>
      </c>
      <c r="CQ121" s="1020"/>
      <c r="CR121" s="1020"/>
      <c r="CS121" s="1020"/>
      <c r="CT121" s="1020"/>
      <c r="CU121" s="1020"/>
      <c r="CV121" s="1020"/>
      <c r="CW121" s="1020"/>
      <c r="CX121" s="1020"/>
      <c r="CY121" s="1020"/>
      <c r="CZ121" s="1020"/>
      <c r="DA121" s="1020"/>
      <c r="DB121" s="1020"/>
      <c r="DC121" s="1020"/>
      <c r="DD121" s="1020"/>
      <c r="DE121" s="1020"/>
      <c r="DF121" s="1021"/>
      <c r="DG121" s="925">
        <v>4799</v>
      </c>
      <c r="DH121" s="926"/>
      <c r="DI121" s="926"/>
      <c r="DJ121" s="926"/>
      <c r="DK121" s="926"/>
      <c r="DL121" s="926">
        <v>8643</v>
      </c>
      <c r="DM121" s="926"/>
      <c r="DN121" s="926"/>
      <c r="DO121" s="926"/>
      <c r="DP121" s="926"/>
      <c r="DQ121" s="926">
        <v>17434</v>
      </c>
      <c r="DR121" s="926"/>
      <c r="DS121" s="926"/>
      <c r="DT121" s="926"/>
      <c r="DU121" s="926"/>
      <c r="DV121" s="927">
        <v>0.9</v>
      </c>
      <c r="DW121" s="927"/>
      <c r="DX121" s="927"/>
      <c r="DY121" s="927"/>
      <c r="DZ121" s="928"/>
    </row>
    <row r="122" spans="1:130" s="230" customFormat="1" ht="26.25" customHeight="1" x14ac:dyDescent="0.15">
      <c r="A122" s="1057"/>
      <c r="B122" s="949"/>
      <c r="C122" s="922" t="s">
        <v>453</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390</v>
      </c>
      <c r="AB122" s="959"/>
      <c r="AC122" s="959"/>
      <c r="AD122" s="959"/>
      <c r="AE122" s="960"/>
      <c r="AF122" s="961" t="s">
        <v>390</v>
      </c>
      <c r="AG122" s="959"/>
      <c r="AH122" s="959"/>
      <c r="AI122" s="959"/>
      <c r="AJ122" s="960"/>
      <c r="AK122" s="961" t="s">
        <v>462</v>
      </c>
      <c r="AL122" s="959"/>
      <c r="AM122" s="959"/>
      <c r="AN122" s="959"/>
      <c r="AO122" s="960"/>
      <c r="AP122" s="962" t="s">
        <v>390</v>
      </c>
      <c r="AQ122" s="963"/>
      <c r="AR122" s="963"/>
      <c r="AS122" s="963"/>
      <c r="AT122" s="964"/>
      <c r="AU122" s="994"/>
      <c r="AV122" s="995"/>
      <c r="AW122" s="995"/>
      <c r="AX122" s="995"/>
      <c r="AY122" s="996"/>
      <c r="AZ122" s="973" t="s">
        <v>474</v>
      </c>
      <c r="BA122" s="965"/>
      <c r="BB122" s="965"/>
      <c r="BC122" s="965"/>
      <c r="BD122" s="965"/>
      <c r="BE122" s="965"/>
      <c r="BF122" s="965"/>
      <c r="BG122" s="965"/>
      <c r="BH122" s="965"/>
      <c r="BI122" s="965"/>
      <c r="BJ122" s="965"/>
      <c r="BK122" s="965"/>
      <c r="BL122" s="965"/>
      <c r="BM122" s="965"/>
      <c r="BN122" s="965"/>
      <c r="BO122" s="965"/>
      <c r="BP122" s="966"/>
      <c r="BQ122" s="999">
        <v>3050543</v>
      </c>
      <c r="BR122" s="1000"/>
      <c r="BS122" s="1000"/>
      <c r="BT122" s="1000"/>
      <c r="BU122" s="1000"/>
      <c r="BV122" s="1000">
        <v>3367474</v>
      </c>
      <c r="BW122" s="1000"/>
      <c r="BX122" s="1000"/>
      <c r="BY122" s="1000"/>
      <c r="BZ122" s="1000"/>
      <c r="CA122" s="1000">
        <v>3699278</v>
      </c>
      <c r="CB122" s="1000"/>
      <c r="CC122" s="1000"/>
      <c r="CD122" s="1000"/>
      <c r="CE122" s="1000"/>
      <c r="CF122" s="1017">
        <v>183.9</v>
      </c>
      <c r="CG122" s="1018"/>
      <c r="CH122" s="1018"/>
      <c r="CI122" s="1018"/>
      <c r="CJ122" s="1018"/>
      <c r="CK122" s="1009"/>
      <c r="CL122" s="1010"/>
      <c r="CM122" s="1010"/>
      <c r="CN122" s="1010"/>
      <c r="CO122" s="1011"/>
      <c r="CP122" s="1019"/>
      <c r="CQ122" s="1020"/>
      <c r="CR122" s="1020"/>
      <c r="CS122" s="1020"/>
      <c r="CT122" s="1020"/>
      <c r="CU122" s="1020"/>
      <c r="CV122" s="1020"/>
      <c r="CW122" s="1020"/>
      <c r="CX122" s="1020"/>
      <c r="CY122" s="1020"/>
      <c r="CZ122" s="1020"/>
      <c r="DA122" s="1020"/>
      <c r="DB122" s="1020"/>
      <c r="DC122" s="1020"/>
      <c r="DD122" s="1020"/>
      <c r="DE122" s="1020"/>
      <c r="DF122" s="1021"/>
      <c r="DG122" s="925"/>
      <c r="DH122" s="926"/>
      <c r="DI122" s="926"/>
      <c r="DJ122" s="926"/>
      <c r="DK122" s="926"/>
      <c r="DL122" s="926"/>
      <c r="DM122" s="926"/>
      <c r="DN122" s="926"/>
      <c r="DO122" s="926"/>
      <c r="DP122" s="926"/>
      <c r="DQ122" s="926"/>
      <c r="DR122" s="926"/>
      <c r="DS122" s="926"/>
      <c r="DT122" s="926"/>
      <c r="DU122" s="926"/>
      <c r="DV122" s="927"/>
      <c r="DW122" s="927"/>
      <c r="DX122" s="927"/>
      <c r="DY122" s="927"/>
      <c r="DZ122" s="928"/>
    </row>
    <row r="123" spans="1:130" s="230" customFormat="1" ht="26.25" customHeight="1" x14ac:dyDescent="0.15">
      <c r="A123" s="1057"/>
      <c r="B123" s="949"/>
      <c r="C123" s="922" t="s">
        <v>459</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390</v>
      </c>
      <c r="AB123" s="959"/>
      <c r="AC123" s="959"/>
      <c r="AD123" s="959"/>
      <c r="AE123" s="960"/>
      <c r="AF123" s="961" t="s">
        <v>390</v>
      </c>
      <c r="AG123" s="959"/>
      <c r="AH123" s="959"/>
      <c r="AI123" s="959"/>
      <c r="AJ123" s="960"/>
      <c r="AK123" s="961" t="s">
        <v>390</v>
      </c>
      <c r="AL123" s="959"/>
      <c r="AM123" s="959"/>
      <c r="AN123" s="959"/>
      <c r="AO123" s="960"/>
      <c r="AP123" s="962" t="s">
        <v>390</v>
      </c>
      <c r="AQ123" s="963"/>
      <c r="AR123" s="963"/>
      <c r="AS123" s="963"/>
      <c r="AT123" s="964"/>
      <c r="AU123" s="997"/>
      <c r="AV123" s="998"/>
      <c r="AW123" s="998"/>
      <c r="AX123" s="998"/>
      <c r="AY123" s="998"/>
      <c r="AZ123" s="251" t="s">
        <v>187</v>
      </c>
      <c r="BA123" s="251"/>
      <c r="BB123" s="251"/>
      <c r="BC123" s="251"/>
      <c r="BD123" s="251"/>
      <c r="BE123" s="251"/>
      <c r="BF123" s="251"/>
      <c r="BG123" s="251"/>
      <c r="BH123" s="251"/>
      <c r="BI123" s="251"/>
      <c r="BJ123" s="251"/>
      <c r="BK123" s="251"/>
      <c r="BL123" s="251"/>
      <c r="BM123" s="251"/>
      <c r="BN123" s="251"/>
      <c r="BO123" s="977" t="s">
        <v>475</v>
      </c>
      <c r="BP123" s="1005"/>
      <c r="BQ123" s="1063">
        <v>4970933</v>
      </c>
      <c r="BR123" s="1064"/>
      <c r="BS123" s="1064"/>
      <c r="BT123" s="1064"/>
      <c r="BU123" s="1064"/>
      <c r="BV123" s="1064">
        <v>5390282</v>
      </c>
      <c r="BW123" s="1064"/>
      <c r="BX123" s="1064"/>
      <c r="BY123" s="1064"/>
      <c r="BZ123" s="1064"/>
      <c r="CA123" s="1064">
        <v>5289733</v>
      </c>
      <c r="CB123" s="1064"/>
      <c r="CC123" s="1064"/>
      <c r="CD123" s="1064"/>
      <c r="CE123" s="1064"/>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x14ac:dyDescent="0.2">
      <c r="A124" s="1057"/>
      <c r="B124" s="949"/>
      <c r="C124" s="922" t="s">
        <v>463</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390</v>
      </c>
      <c r="AB124" s="959"/>
      <c r="AC124" s="959"/>
      <c r="AD124" s="959"/>
      <c r="AE124" s="960"/>
      <c r="AF124" s="961" t="s">
        <v>390</v>
      </c>
      <c r="AG124" s="959"/>
      <c r="AH124" s="959"/>
      <c r="AI124" s="959"/>
      <c r="AJ124" s="960"/>
      <c r="AK124" s="961" t="s">
        <v>390</v>
      </c>
      <c r="AL124" s="959"/>
      <c r="AM124" s="959"/>
      <c r="AN124" s="959"/>
      <c r="AO124" s="960"/>
      <c r="AP124" s="962" t="s">
        <v>390</v>
      </c>
      <c r="AQ124" s="963"/>
      <c r="AR124" s="963"/>
      <c r="AS124" s="963"/>
      <c r="AT124" s="964"/>
      <c r="AU124" s="1059" t="s">
        <v>476</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20.100000000000001</v>
      </c>
      <c r="BR124" s="1027"/>
      <c r="BS124" s="1027"/>
      <c r="BT124" s="1027"/>
      <c r="BU124" s="1027"/>
      <c r="BV124" s="1027">
        <v>13.8</v>
      </c>
      <c r="BW124" s="1027"/>
      <c r="BX124" s="1027"/>
      <c r="BY124" s="1027"/>
      <c r="BZ124" s="1027"/>
      <c r="CA124" s="1027">
        <v>48.5</v>
      </c>
      <c r="CB124" s="1027"/>
      <c r="CC124" s="1027"/>
      <c r="CD124" s="1027"/>
      <c r="CE124" s="1027"/>
      <c r="CF124" s="1028"/>
      <c r="CG124" s="1029"/>
      <c r="CH124" s="1029"/>
      <c r="CI124" s="1029"/>
      <c r="CJ124" s="1030"/>
      <c r="CK124" s="1012"/>
      <c r="CL124" s="1012"/>
      <c r="CM124" s="1012"/>
      <c r="CN124" s="1012"/>
      <c r="CO124" s="1013"/>
      <c r="CP124" s="1019" t="s">
        <v>477</v>
      </c>
      <c r="CQ124" s="1020"/>
      <c r="CR124" s="1020"/>
      <c r="CS124" s="1020"/>
      <c r="CT124" s="1020"/>
      <c r="CU124" s="1020"/>
      <c r="CV124" s="1020"/>
      <c r="CW124" s="1020"/>
      <c r="CX124" s="1020"/>
      <c r="CY124" s="1020"/>
      <c r="CZ124" s="1020"/>
      <c r="DA124" s="1020"/>
      <c r="DB124" s="1020"/>
      <c r="DC124" s="1020"/>
      <c r="DD124" s="1020"/>
      <c r="DE124" s="1020"/>
      <c r="DF124" s="1021"/>
      <c r="DG124" s="1004" t="s">
        <v>390</v>
      </c>
      <c r="DH124" s="986"/>
      <c r="DI124" s="986"/>
      <c r="DJ124" s="986"/>
      <c r="DK124" s="987"/>
      <c r="DL124" s="985" t="s">
        <v>462</v>
      </c>
      <c r="DM124" s="986"/>
      <c r="DN124" s="986"/>
      <c r="DO124" s="986"/>
      <c r="DP124" s="987"/>
      <c r="DQ124" s="985" t="s">
        <v>390</v>
      </c>
      <c r="DR124" s="986"/>
      <c r="DS124" s="986"/>
      <c r="DT124" s="986"/>
      <c r="DU124" s="987"/>
      <c r="DV124" s="988" t="s">
        <v>462</v>
      </c>
      <c r="DW124" s="989"/>
      <c r="DX124" s="989"/>
      <c r="DY124" s="989"/>
      <c r="DZ124" s="990"/>
    </row>
    <row r="125" spans="1:130" s="230" customFormat="1" ht="26.25" customHeight="1" x14ac:dyDescent="0.15">
      <c r="A125" s="1057"/>
      <c r="B125" s="949"/>
      <c r="C125" s="922" t="s">
        <v>465</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462</v>
      </c>
      <c r="AB125" s="959"/>
      <c r="AC125" s="959"/>
      <c r="AD125" s="959"/>
      <c r="AE125" s="960"/>
      <c r="AF125" s="961" t="s">
        <v>390</v>
      </c>
      <c r="AG125" s="959"/>
      <c r="AH125" s="959"/>
      <c r="AI125" s="959"/>
      <c r="AJ125" s="960"/>
      <c r="AK125" s="961" t="s">
        <v>462</v>
      </c>
      <c r="AL125" s="959"/>
      <c r="AM125" s="959"/>
      <c r="AN125" s="959"/>
      <c r="AO125" s="960"/>
      <c r="AP125" s="962" t="s">
        <v>390</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478</v>
      </c>
      <c r="CL125" s="1007"/>
      <c r="CM125" s="1007"/>
      <c r="CN125" s="1007"/>
      <c r="CO125" s="1008"/>
      <c r="CP125" s="929" t="s">
        <v>479</v>
      </c>
      <c r="CQ125" s="897"/>
      <c r="CR125" s="897"/>
      <c r="CS125" s="897"/>
      <c r="CT125" s="897"/>
      <c r="CU125" s="897"/>
      <c r="CV125" s="897"/>
      <c r="CW125" s="897"/>
      <c r="CX125" s="897"/>
      <c r="CY125" s="897"/>
      <c r="CZ125" s="897"/>
      <c r="DA125" s="897"/>
      <c r="DB125" s="897"/>
      <c r="DC125" s="897"/>
      <c r="DD125" s="897"/>
      <c r="DE125" s="897"/>
      <c r="DF125" s="898"/>
      <c r="DG125" s="930" t="s">
        <v>390</v>
      </c>
      <c r="DH125" s="931"/>
      <c r="DI125" s="931"/>
      <c r="DJ125" s="931"/>
      <c r="DK125" s="931"/>
      <c r="DL125" s="931" t="s">
        <v>390</v>
      </c>
      <c r="DM125" s="931"/>
      <c r="DN125" s="931"/>
      <c r="DO125" s="931"/>
      <c r="DP125" s="931"/>
      <c r="DQ125" s="931" t="s">
        <v>390</v>
      </c>
      <c r="DR125" s="931"/>
      <c r="DS125" s="931"/>
      <c r="DT125" s="931"/>
      <c r="DU125" s="931"/>
      <c r="DV125" s="932" t="s">
        <v>390</v>
      </c>
      <c r="DW125" s="932"/>
      <c r="DX125" s="932"/>
      <c r="DY125" s="932"/>
      <c r="DZ125" s="933"/>
    </row>
    <row r="126" spans="1:130" s="230" customFormat="1" ht="26.25" customHeight="1" thickBot="1" x14ac:dyDescent="0.2">
      <c r="A126" s="1057"/>
      <c r="B126" s="949"/>
      <c r="C126" s="922" t="s">
        <v>467</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390</v>
      </c>
      <c r="AB126" s="959"/>
      <c r="AC126" s="959"/>
      <c r="AD126" s="959"/>
      <c r="AE126" s="960"/>
      <c r="AF126" s="961" t="s">
        <v>462</v>
      </c>
      <c r="AG126" s="959"/>
      <c r="AH126" s="959"/>
      <c r="AI126" s="959"/>
      <c r="AJ126" s="960"/>
      <c r="AK126" s="961" t="s">
        <v>390</v>
      </c>
      <c r="AL126" s="959"/>
      <c r="AM126" s="959"/>
      <c r="AN126" s="959"/>
      <c r="AO126" s="960"/>
      <c r="AP126" s="962" t="s">
        <v>390</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480</v>
      </c>
      <c r="CQ126" s="923"/>
      <c r="CR126" s="923"/>
      <c r="CS126" s="923"/>
      <c r="CT126" s="923"/>
      <c r="CU126" s="923"/>
      <c r="CV126" s="923"/>
      <c r="CW126" s="923"/>
      <c r="CX126" s="923"/>
      <c r="CY126" s="923"/>
      <c r="CZ126" s="923"/>
      <c r="DA126" s="923"/>
      <c r="DB126" s="923"/>
      <c r="DC126" s="923"/>
      <c r="DD126" s="923"/>
      <c r="DE126" s="923"/>
      <c r="DF126" s="924"/>
      <c r="DG126" s="925">
        <v>66776</v>
      </c>
      <c r="DH126" s="926"/>
      <c r="DI126" s="926"/>
      <c r="DJ126" s="926"/>
      <c r="DK126" s="926"/>
      <c r="DL126" s="926">
        <v>64195</v>
      </c>
      <c r="DM126" s="926"/>
      <c r="DN126" s="926"/>
      <c r="DO126" s="926"/>
      <c r="DP126" s="926"/>
      <c r="DQ126" s="926">
        <v>27743</v>
      </c>
      <c r="DR126" s="926"/>
      <c r="DS126" s="926"/>
      <c r="DT126" s="926"/>
      <c r="DU126" s="926"/>
      <c r="DV126" s="927">
        <v>1.4</v>
      </c>
      <c r="DW126" s="927"/>
      <c r="DX126" s="927"/>
      <c r="DY126" s="927"/>
      <c r="DZ126" s="928"/>
    </row>
    <row r="127" spans="1:130" s="230" customFormat="1" ht="26.25" customHeight="1" x14ac:dyDescent="0.15">
      <c r="A127" s="1058"/>
      <c r="B127" s="951"/>
      <c r="C127" s="973" t="s">
        <v>481</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390</v>
      </c>
      <c r="AB127" s="959"/>
      <c r="AC127" s="959"/>
      <c r="AD127" s="959"/>
      <c r="AE127" s="960"/>
      <c r="AF127" s="961" t="s">
        <v>462</v>
      </c>
      <c r="AG127" s="959"/>
      <c r="AH127" s="959"/>
      <c r="AI127" s="959"/>
      <c r="AJ127" s="960"/>
      <c r="AK127" s="961" t="s">
        <v>462</v>
      </c>
      <c r="AL127" s="959"/>
      <c r="AM127" s="959"/>
      <c r="AN127" s="959"/>
      <c r="AO127" s="960"/>
      <c r="AP127" s="962" t="s">
        <v>390</v>
      </c>
      <c r="AQ127" s="963"/>
      <c r="AR127" s="963"/>
      <c r="AS127" s="963"/>
      <c r="AT127" s="964"/>
      <c r="AU127" s="232"/>
      <c r="AV127" s="232"/>
      <c r="AW127" s="232"/>
      <c r="AX127" s="1031" t="s">
        <v>482</v>
      </c>
      <c r="AY127" s="1032"/>
      <c r="AZ127" s="1032"/>
      <c r="BA127" s="1032"/>
      <c r="BB127" s="1032"/>
      <c r="BC127" s="1032"/>
      <c r="BD127" s="1032"/>
      <c r="BE127" s="1033"/>
      <c r="BF127" s="1034" t="s">
        <v>483</v>
      </c>
      <c r="BG127" s="1032"/>
      <c r="BH127" s="1032"/>
      <c r="BI127" s="1032"/>
      <c r="BJ127" s="1032"/>
      <c r="BK127" s="1032"/>
      <c r="BL127" s="1033"/>
      <c r="BM127" s="1034" t="s">
        <v>484</v>
      </c>
      <c r="BN127" s="1032"/>
      <c r="BO127" s="1032"/>
      <c r="BP127" s="1032"/>
      <c r="BQ127" s="1032"/>
      <c r="BR127" s="1032"/>
      <c r="BS127" s="1033"/>
      <c r="BT127" s="1034" t="s">
        <v>485</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486</v>
      </c>
      <c r="CQ127" s="923"/>
      <c r="CR127" s="923"/>
      <c r="CS127" s="923"/>
      <c r="CT127" s="923"/>
      <c r="CU127" s="923"/>
      <c r="CV127" s="923"/>
      <c r="CW127" s="923"/>
      <c r="CX127" s="923"/>
      <c r="CY127" s="923"/>
      <c r="CZ127" s="923"/>
      <c r="DA127" s="923"/>
      <c r="DB127" s="923"/>
      <c r="DC127" s="923"/>
      <c r="DD127" s="923"/>
      <c r="DE127" s="923"/>
      <c r="DF127" s="924"/>
      <c r="DG127" s="925" t="s">
        <v>390</v>
      </c>
      <c r="DH127" s="926"/>
      <c r="DI127" s="926"/>
      <c r="DJ127" s="926"/>
      <c r="DK127" s="926"/>
      <c r="DL127" s="926" t="s">
        <v>390</v>
      </c>
      <c r="DM127" s="926"/>
      <c r="DN127" s="926"/>
      <c r="DO127" s="926"/>
      <c r="DP127" s="926"/>
      <c r="DQ127" s="926" t="s">
        <v>390</v>
      </c>
      <c r="DR127" s="926"/>
      <c r="DS127" s="926"/>
      <c r="DT127" s="926"/>
      <c r="DU127" s="926"/>
      <c r="DV127" s="927" t="s">
        <v>390</v>
      </c>
      <c r="DW127" s="927"/>
      <c r="DX127" s="927"/>
      <c r="DY127" s="927"/>
      <c r="DZ127" s="928"/>
    </row>
    <row r="128" spans="1:130" s="230" customFormat="1" ht="26.25" customHeight="1" thickBot="1" x14ac:dyDescent="0.2">
      <c r="A128" s="1041" t="s">
        <v>487</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488</v>
      </c>
      <c r="X128" s="1043"/>
      <c r="Y128" s="1043"/>
      <c r="Z128" s="1044"/>
      <c r="AA128" s="1045" t="s">
        <v>390</v>
      </c>
      <c r="AB128" s="1046"/>
      <c r="AC128" s="1046"/>
      <c r="AD128" s="1046"/>
      <c r="AE128" s="1047"/>
      <c r="AF128" s="1048" t="s">
        <v>390</v>
      </c>
      <c r="AG128" s="1046"/>
      <c r="AH128" s="1046"/>
      <c r="AI128" s="1046"/>
      <c r="AJ128" s="1047"/>
      <c r="AK128" s="1048">
        <v>56</v>
      </c>
      <c r="AL128" s="1046"/>
      <c r="AM128" s="1046"/>
      <c r="AN128" s="1046"/>
      <c r="AO128" s="1047"/>
      <c r="AP128" s="1049"/>
      <c r="AQ128" s="1050"/>
      <c r="AR128" s="1050"/>
      <c r="AS128" s="1050"/>
      <c r="AT128" s="1051"/>
      <c r="AU128" s="232"/>
      <c r="AV128" s="232"/>
      <c r="AW128" s="232"/>
      <c r="AX128" s="896" t="s">
        <v>489</v>
      </c>
      <c r="AY128" s="897"/>
      <c r="AZ128" s="897"/>
      <c r="BA128" s="897"/>
      <c r="BB128" s="897"/>
      <c r="BC128" s="897"/>
      <c r="BD128" s="897"/>
      <c r="BE128" s="898"/>
      <c r="BF128" s="1052" t="s">
        <v>390</v>
      </c>
      <c r="BG128" s="1053"/>
      <c r="BH128" s="1053"/>
      <c r="BI128" s="1053"/>
      <c r="BJ128" s="1053"/>
      <c r="BK128" s="1053"/>
      <c r="BL128" s="1054"/>
      <c r="BM128" s="1052">
        <v>15</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490</v>
      </c>
      <c r="CQ128" s="726"/>
      <c r="CR128" s="726"/>
      <c r="CS128" s="726"/>
      <c r="CT128" s="726"/>
      <c r="CU128" s="726"/>
      <c r="CV128" s="726"/>
      <c r="CW128" s="726"/>
      <c r="CX128" s="726"/>
      <c r="CY128" s="726"/>
      <c r="CZ128" s="726"/>
      <c r="DA128" s="726"/>
      <c r="DB128" s="726"/>
      <c r="DC128" s="726"/>
      <c r="DD128" s="726"/>
      <c r="DE128" s="726"/>
      <c r="DF128" s="1036"/>
      <c r="DG128" s="1037" t="s">
        <v>130</v>
      </c>
      <c r="DH128" s="1038"/>
      <c r="DI128" s="1038"/>
      <c r="DJ128" s="1038"/>
      <c r="DK128" s="1038"/>
      <c r="DL128" s="1038" t="s">
        <v>390</v>
      </c>
      <c r="DM128" s="1038"/>
      <c r="DN128" s="1038"/>
      <c r="DO128" s="1038"/>
      <c r="DP128" s="1038"/>
      <c r="DQ128" s="1038" t="s">
        <v>390</v>
      </c>
      <c r="DR128" s="1038"/>
      <c r="DS128" s="1038"/>
      <c r="DT128" s="1038"/>
      <c r="DU128" s="1038"/>
      <c r="DV128" s="1039" t="s">
        <v>130</v>
      </c>
      <c r="DW128" s="1039"/>
      <c r="DX128" s="1039"/>
      <c r="DY128" s="1039"/>
      <c r="DZ128" s="1040"/>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491</v>
      </c>
      <c r="X129" s="1071"/>
      <c r="Y129" s="1071"/>
      <c r="Z129" s="1072"/>
      <c r="AA129" s="958">
        <v>2145331</v>
      </c>
      <c r="AB129" s="959"/>
      <c r="AC129" s="959"/>
      <c r="AD129" s="959"/>
      <c r="AE129" s="960"/>
      <c r="AF129" s="961">
        <v>2340666</v>
      </c>
      <c r="AG129" s="959"/>
      <c r="AH129" s="959"/>
      <c r="AI129" s="959"/>
      <c r="AJ129" s="960"/>
      <c r="AK129" s="961">
        <v>2301853</v>
      </c>
      <c r="AL129" s="959"/>
      <c r="AM129" s="959"/>
      <c r="AN129" s="959"/>
      <c r="AO129" s="960"/>
      <c r="AP129" s="1073"/>
      <c r="AQ129" s="1074"/>
      <c r="AR129" s="1074"/>
      <c r="AS129" s="1074"/>
      <c r="AT129" s="1075"/>
      <c r="AU129" s="233"/>
      <c r="AV129" s="233"/>
      <c r="AW129" s="233"/>
      <c r="AX129" s="1065" t="s">
        <v>492</v>
      </c>
      <c r="AY129" s="923"/>
      <c r="AZ129" s="923"/>
      <c r="BA129" s="923"/>
      <c r="BB129" s="923"/>
      <c r="BC129" s="923"/>
      <c r="BD129" s="923"/>
      <c r="BE129" s="924"/>
      <c r="BF129" s="1066" t="s">
        <v>130</v>
      </c>
      <c r="BG129" s="1067"/>
      <c r="BH129" s="1067"/>
      <c r="BI129" s="1067"/>
      <c r="BJ129" s="1067"/>
      <c r="BK129" s="1067"/>
      <c r="BL129" s="1068"/>
      <c r="BM129" s="1066">
        <v>20</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493</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494</v>
      </c>
      <c r="X130" s="1071"/>
      <c r="Y130" s="1071"/>
      <c r="Z130" s="1072"/>
      <c r="AA130" s="958">
        <v>294397</v>
      </c>
      <c r="AB130" s="959"/>
      <c r="AC130" s="959"/>
      <c r="AD130" s="959"/>
      <c r="AE130" s="960"/>
      <c r="AF130" s="961">
        <v>286458</v>
      </c>
      <c r="AG130" s="959"/>
      <c r="AH130" s="959"/>
      <c r="AI130" s="959"/>
      <c r="AJ130" s="960"/>
      <c r="AK130" s="961">
        <v>290722</v>
      </c>
      <c r="AL130" s="959"/>
      <c r="AM130" s="959"/>
      <c r="AN130" s="959"/>
      <c r="AO130" s="960"/>
      <c r="AP130" s="1073"/>
      <c r="AQ130" s="1074"/>
      <c r="AR130" s="1074"/>
      <c r="AS130" s="1074"/>
      <c r="AT130" s="1075"/>
      <c r="AU130" s="233"/>
      <c r="AV130" s="233"/>
      <c r="AW130" s="233"/>
      <c r="AX130" s="1065" t="s">
        <v>495</v>
      </c>
      <c r="AY130" s="923"/>
      <c r="AZ130" s="923"/>
      <c r="BA130" s="923"/>
      <c r="BB130" s="923"/>
      <c r="BC130" s="923"/>
      <c r="BD130" s="923"/>
      <c r="BE130" s="924"/>
      <c r="BF130" s="1101">
        <v>4.2</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496</v>
      </c>
      <c r="X131" s="1108"/>
      <c r="Y131" s="1108"/>
      <c r="Z131" s="1109"/>
      <c r="AA131" s="1004">
        <v>1850934</v>
      </c>
      <c r="AB131" s="986"/>
      <c r="AC131" s="986"/>
      <c r="AD131" s="986"/>
      <c r="AE131" s="987"/>
      <c r="AF131" s="985">
        <v>2054208</v>
      </c>
      <c r="AG131" s="986"/>
      <c r="AH131" s="986"/>
      <c r="AI131" s="986"/>
      <c r="AJ131" s="987"/>
      <c r="AK131" s="985">
        <v>2011131</v>
      </c>
      <c r="AL131" s="986"/>
      <c r="AM131" s="986"/>
      <c r="AN131" s="986"/>
      <c r="AO131" s="987"/>
      <c r="AP131" s="1110"/>
      <c r="AQ131" s="1111"/>
      <c r="AR131" s="1111"/>
      <c r="AS131" s="1111"/>
      <c r="AT131" s="1112"/>
      <c r="AU131" s="233"/>
      <c r="AV131" s="233"/>
      <c r="AW131" s="233"/>
      <c r="AX131" s="1083" t="s">
        <v>497</v>
      </c>
      <c r="AY131" s="726"/>
      <c r="AZ131" s="726"/>
      <c r="BA131" s="726"/>
      <c r="BB131" s="726"/>
      <c r="BC131" s="726"/>
      <c r="BD131" s="726"/>
      <c r="BE131" s="1036"/>
      <c r="BF131" s="1084">
        <v>48.5</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498</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499</v>
      </c>
      <c r="W132" s="1094"/>
      <c r="X132" s="1094"/>
      <c r="Y132" s="1094"/>
      <c r="Z132" s="1095"/>
      <c r="AA132" s="1096">
        <v>3.4518788890000001</v>
      </c>
      <c r="AB132" s="1097"/>
      <c r="AC132" s="1097"/>
      <c r="AD132" s="1097"/>
      <c r="AE132" s="1098"/>
      <c r="AF132" s="1099">
        <v>4.1580015269999997</v>
      </c>
      <c r="AG132" s="1097"/>
      <c r="AH132" s="1097"/>
      <c r="AI132" s="1097"/>
      <c r="AJ132" s="1098"/>
      <c r="AK132" s="1099">
        <v>5.1967773360000002</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500</v>
      </c>
      <c r="W133" s="1077"/>
      <c r="X133" s="1077"/>
      <c r="Y133" s="1077"/>
      <c r="Z133" s="1078"/>
      <c r="AA133" s="1079">
        <v>4.5</v>
      </c>
      <c r="AB133" s="1080"/>
      <c r="AC133" s="1080"/>
      <c r="AD133" s="1080"/>
      <c r="AE133" s="1081"/>
      <c r="AF133" s="1079">
        <v>4.0999999999999996</v>
      </c>
      <c r="AG133" s="1080"/>
      <c r="AH133" s="1080"/>
      <c r="AI133" s="1080"/>
      <c r="AJ133" s="1081"/>
      <c r="AK133" s="1079">
        <v>4.2</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5kGygYQHX1h/VevILE8j15LBdPm4IPr4RakDLsdgXOusraOmMqCfFkOU47tyYhSHhj4cbKMDIsjgFHqwFarAxQ==" saltValue="RUi6YYLRtA5OaUJ1YYQzv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30D74-0BB8-48E0-9FE4-1D30BD32380D}">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501</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3oYc6ROHQE7i+iHbojeM1cVdIQ3ilr7o0qfI/MYHdV/v7mH/pjbujysUrwzET4cll9wGnPgzP1O2RnNin+0unA==" saltValue="kXoKL/pOvbHTaAd+ePhdqQ=="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VHgaMsiJ0NNXKATZVTj/iXxQ4RudI6dHgKjIwNfvEKvPnuPJ3ViKoSsgzKwNUDqcX6ezJGh4OIrArNTsEy9UA==" saltValue="vCObdL07zuirCJZh0gBVm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502</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503</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504</v>
      </c>
      <c r="AP7" s="272"/>
      <c r="AQ7" s="273" t="s">
        <v>505</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506</v>
      </c>
      <c r="AQ8" s="279" t="s">
        <v>507</v>
      </c>
      <c r="AR8" s="280" t="s">
        <v>508</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509</v>
      </c>
      <c r="AL9" s="1117"/>
      <c r="AM9" s="1117"/>
      <c r="AN9" s="1118"/>
      <c r="AO9" s="281">
        <v>930320</v>
      </c>
      <c r="AP9" s="281">
        <v>175930</v>
      </c>
      <c r="AQ9" s="282">
        <v>139150</v>
      </c>
      <c r="AR9" s="283">
        <v>26.4</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510</v>
      </c>
      <c r="AL10" s="1117"/>
      <c r="AM10" s="1117"/>
      <c r="AN10" s="1118"/>
      <c r="AO10" s="284">
        <v>92871</v>
      </c>
      <c r="AP10" s="284">
        <v>17563</v>
      </c>
      <c r="AQ10" s="285">
        <v>19663</v>
      </c>
      <c r="AR10" s="286">
        <v>-10.7</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511</v>
      </c>
      <c r="AL11" s="1117"/>
      <c r="AM11" s="1117"/>
      <c r="AN11" s="1118"/>
      <c r="AO11" s="284" t="s">
        <v>512</v>
      </c>
      <c r="AP11" s="284" t="s">
        <v>512</v>
      </c>
      <c r="AQ11" s="285">
        <v>1097</v>
      </c>
      <c r="AR11" s="286" t="s">
        <v>512</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513</v>
      </c>
      <c r="AL12" s="1117"/>
      <c r="AM12" s="1117"/>
      <c r="AN12" s="1118"/>
      <c r="AO12" s="284" t="s">
        <v>512</v>
      </c>
      <c r="AP12" s="284" t="s">
        <v>512</v>
      </c>
      <c r="AQ12" s="285" t="s">
        <v>512</v>
      </c>
      <c r="AR12" s="286" t="s">
        <v>512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514</v>
      </c>
      <c r="AL13" s="1117"/>
      <c r="AM13" s="1117"/>
      <c r="AN13" s="1118"/>
      <c r="AO13" s="284">
        <v>6746</v>
      </c>
      <c r="AP13" s="284">
        <v>1276</v>
      </c>
      <c r="AQ13" s="285">
        <v>5184</v>
      </c>
      <c r="AR13" s="286">
        <v>-75.400000000000006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515</v>
      </c>
      <c r="AL14" s="1117"/>
      <c r="AM14" s="1117"/>
      <c r="AN14" s="1118"/>
      <c r="AO14" s="284">
        <v>6661</v>
      </c>
      <c r="AP14" s="284">
        <v>1260</v>
      </c>
      <c r="AQ14" s="285">
        <v>3143</v>
      </c>
      <c r="AR14" s="286">
        <v>-59.9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516</v>
      </c>
      <c r="AL15" s="1120"/>
      <c r="AM15" s="1120"/>
      <c r="AN15" s="1121"/>
      <c r="AO15" s="284">
        <v>-84383</v>
      </c>
      <c r="AP15" s="284">
        <v>-15957</v>
      </c>
      <c r="AQ15" s="285">
        <v>-11320</v>
      </c>
      <c r="AR15" s="286">
        <v>41</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187</v>
      </c>
      <c r="AL16" s="1120"/>
      <c r="AM16" s="1120"/>
      <c r="AN16" s="1121"/>
      <c r="AO16" s="284">
        <v>952215</v>
      </c>
      <c r="AP16" s="284">
        <v>180071</v>
      </c>
      <c r="AQ16" s="285">
        <v>156916</v>
      </c>
      <c r="AR16" s="286">
        <v>14.8</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517</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518</v>
      </c>
      <c r="AP20" s="293" t="s">
        <v>519</v>
      </c>
      <c r="AQ20" s="294" t="s">
        <v>520</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521</v>
      </c>
      <c r="AL21" s="1123"/>
      <c r="AM21" s="1123"/>
      <c r="AN21" s="1124"/>
      <c r="AO21" s="297">
        <v>16.07</v>
      </c>
      <c r="AP21" s="298">
        <v>13.85</v>
      </c>
      <c r="AQ21" s="299">
        <v>2.2200000000000002</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522</v>
      </c>
      <c r="AL22" s="1123"/>
      <c r="AM22" s="1123"/>
      <c r="AN22" s="1124"/>
      <c r="AO22" s="302">
        <v>96.4</v>
      </c>
      <c r="AP22" s="303">
        <v>95.5</v>
      </c>
      <c r="AQ22" s="304">
        <v>0.9</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523</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524</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525</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504</v>
      </c>
      <c r="AP30" s="272"/>
      <c r="AQ30" s="273" t="s">
        <v>505</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506</v>
      </c>
      <c r="AQ31" s="279" t="s">
        <v>507</v>
      </c>
      <c r="AR31" s="280" t="s">
        <v>508</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526</v>
      </c>
      <c r="AL32" s="1131"/>
      <c r="AM32" s="1131"/>
      <c r="AN32" s="1132"/>
      <c r="AO32" s="312">
        <v>288646</v>
      </c>
      <c r="AP32" s="312">
        <v>54585</v>
      </c>
      <c r="AQ32" s="313">
        <v>83132</v>
      </c>
      <c r="AR32" s="314">
        <v>-34.299999999999997</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527</v>
      </c>
      <c r="AL33" s="1131"/>
      <c r="AM33" s="1131"/>
      <c r="AN33" s="1132"/>
      <c r="AO33" s="312" t="s">
        <v>512</v>
      </c>
      <c r="AP33" s="312" t="s">
        <v>512</v>
      </c>
      <c r="AQ33" s="313" t="s">
        <v>512</v>
      </c>
      <c r="AR33" s="314" t="s">
        <v>512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528</v>
      </c>
      <c r="AL34" s="1131"/>
      <c r="AM34" s="1131"/>
      <c r="AN34" s="1132"/>
      <c r="AO34" s="312" t="s">
        <v>512</v>
      </c>
      <c r="AP34" s="312" t="s">
        <v>512</v>
      </c>
      <c r="AQ34" s="313" t="s">
        <v>512</v>
      </c>
      <c r="AR34" s="314" t="s">
        <v>512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529</v>
      </c>
      <c r="AL35" s="1131"/>
      <c r="AM35" s="1131"/>
      <c r="AN35" s="1132"/>
      <c r="AO35" s="312">
        <v>97683</v>
      </c>
      <c r="AP35" s="312">
        <v>18473</v>
      </c>
      <c r="AQ35" s="313">
        <v>18852</v>
      </c>
      <c r="AR35" s="314">
        <v>-2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530</v>
      </c>
      <c r="AL36" s="1131"/>
      <c r="AM36" s="1131"/>
      <c r="AN36" s="1132"/>
      <c r="AO36" s="312">
        <v>8963</v>
      </c>
      <c r="AP36" s="312">
        <v>1695</v>
      </c>
      <c r="AQ36" s="313">
        <v>4344</v>
      </c>
      <c r="AR36" s="314">
        <v>-61</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531</v>
      </c>
      <c r="AL37" s="1131"/>
      <c r="AM37" s="1131"/>
      <c r="AN37" s="1132"/>
      <c r="AO37" s="312" t="s">
        <v>512</v>
      </c>
      <c r="AP37" s="312" t="s">
        <v>512</v>
      </c>
      <c r="AQ37" s="313">
        <v>1642</v>
      </c>
      <c r="AR37" s="314" t="s">
        <v>512</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532</v>
      </c>
      <c r="AL38" s="1134"/>
      <c r="AM38" s="1134"/>
      <c r="AN38" s="1135"/>
      <c r="AO38" s="315" t="s">
        <v>512</v>
      </c>
      <c r="AP38" s="315" t="s">
        <v>512</v>
      </c>
      <c r="AQ38" s="316">
        <v>19</v>
      </c>
      <c r="AR38" s="304" t="s">
        <v>512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533</v>
      </c>
      <c r="AL39" s="1134"/>
      <c r="AM39" s="1134"/>
      <c r="AN39" s="1135"/>
      <c r="AO39" s="312">
        <v>-56</v>
      </c>
      <c r="AP39" s="312">
        <v>-11</v>
      </c>
      <c r="AQ39" s="313">
        <v>-4399</v>
      </c>
      <c r="AR39" s="314">
        <v>-99.7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534</v>
      </c>
      <c r="AL40" s="1131"/>
      <c r="AM40" s="1131"/>
      <c r="AN40" s="1132"/>
      <c r="AO40" s="312">
        <v>-290722</v>
      </c>
      <c r="AP40" s="312">
        <v>-54978</v>
      </c>
      <c r="AQ40" s="313">
        <v>-69608</v>
      </c>
      <c r="AR40" s="314">
        <v>-21</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298</v>
      </c>
      <c r="AL41" s="1137"/>
      <c r="AM41" s="1137"/>
      <c r="AN41" s="1138"/>
      <c r="AO41" s="312">
        <v>104514</v>
      </c>
      <c r="AP41" s="312">
        <v>19764</v>
      </c>
      <c r="AQ41" s="313">
        <v>33982</v>
      </c>
      <c r="AR41" s="314">
        <v>-41.8</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535</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536</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537</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504</v>
      </c>
      <c r="AN49" s="1127" t="s">
        <v>538</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539</v>
      </c>
      <c r="AO50" s="329" t="s">
        <v>540</v>
      </c>
      <c r="AP50" s="330" t="s">
        <v>541</v>
      </c>
      <c r="AQ50" s="331" t="s">
        <v>542</v>
      </c>
      <c r="AR50" s="332" t="s">
        <v>543</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544</v>
      </c>
      <c r="AL51" s="325"/>
      <c r="AM51" s="333">
        <v>646362</v>
      </c>
      <c r="AN51" s="334">
        <v>116002</v>
      </c>
      <c r="AO51" s="335">
        <v>-7</v>
      </c>
      <c r="AP51" s="336">
        <v>121449</v>
      </c>
      <c r="AQ51" s="337">
        <v>4.5999999999999996</v>
      </c>
      <c r="AR51" s="338">
        <v>-11.6</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545</v>
      </c>
      <c r="AM52" s="341">
        <v>216482</v>
      </c>
      <c r="AN52" s="342">
        <v>38852</v>
      </c>
      <c r="AO52" s="343">
        <v>-44.8</v>
      </c>
      <c r="AP52" s="344">
        <v>62922</v>
      </c>
      <c r="AQ52" s="345">
        <v>2.2000000000000002</v>
      </c>
      <c r="AR52" s="346">
        <v>-47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546</v>
      </c>
      <c r="AL53" s="325"/>
      <c r="AM53" s="333">
        <v>541916</v>
      </c>
      <c r="AN53" s="334">
        <v>97748</v>
      </c>
      <c r="AO53" s="335">
        <v>-15.7</v>
      </c>
      <c r="AP53" s="336">
        <v>145139</v>
      </c>
      <c r="AQ53" s="337">
        <v>19.5</v>
      </c>
      <c r="AR53" s="338">
        <v>-35.200000000000003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545</v>
      </c>
      <c r="AM54" s="341">
        <v>90229</v>
      </c>
      <c r="AN54" s="342">
        <v>16275</v>
      </c>
      <c r="AO54" s="343">
        <v>-58.1</v>
      </c>
      <c r="AP54" s="344">
        <v>83762</v>
      </c>
      <c r="AQ54" s="345">
        <v>33.1</v>
      </c>
      <c r="AR54" s="346">
        <v>-91.2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547</v>
      </c>
      <c r="AL55" s="325"/>
      <c r="AM55" s="333">
        <v>944868</v>
      </c>
      <c r="AN55" s="334">
        <v>172705</v>
      </c>
      <c r="AO55" s="335">
        <v>76.7</v>
      </c>
      <c r="AP55" s="336">
        <v>125391</v>
      </c>
      <c r="AQ55" s="337">
        <v>-13.6</v>
      </c>
      <c r="AR55" s="338">
        <v>90.3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545</v>
      </c>
      <c r="AM56" s="341">
        <v>586684</v>
      </c>
      <c r="AN56" s="342">
        <v>107235</v>
      </c>
      <c r="AO56" s="343">
        <v>558.9</v>
      </c>
      <c r="AP56" s="344">
        <v>68516</v>
      </c>
      <c r="AQ56" s="345">
        <v>-18.2</v>
      </c>
      <c r="AR56" s="346">
        <v>577.1</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548</v>
      </c>
      <c r="AL57" s="325"/>
      <c r="AM57" s="333">
        <v>1181710</v>
      </c>
      <c r="AN57" s="334">
        <v>219608</v>
      </c>
      <c r="AO57" s="335">
        <v>27.2</v>
      </c>
      <c r="AP57" s="336">
        <v>138402</v>
      </c>
      <c r="AQ57" s="337">
        <v>10.4</v>
      </c>
      <c r="AR57" s="338">
        <v>16.8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545</v>
      </c>
      <c r="AM58" s="341">
        <v>885064</v>
      </c>
      <c r="AN58" s="342">
        <v>164479</v>
      </c>
      <c r="AO58" s="343">
        <v>53.4</v>
      </c>
      <c r="AP58" s="344">
        <v>70652</v>
      </c>
      <c r="AQ58" s="345">
        <v>3.1</v>
      </c>
      <c r="AR58" s="346">
        <v>50.3</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549</v>
      </c>
      <c r="AL59" s="325"/>
      <c r="AM59" s="333">
        <v>1716264</v>
      </c>
      <c r="AN59" s="334">
        <v>324558</v>
      </c>
      <c r="AO59" s="335">
        <v>47.8</v>
      </c>
      <c r="AP59" s="336">
        <v>146367</v>
      </c>
      <c r="AQ59" s="337">
        <v>5.8</v>
      </c>
      <c r="AR59" s="338">
        <v>42</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545</v>
      </c>
      <c r="AM60" s="341">
        <v>1514969</v>
      </c>
      <c r="AN60" s="342">
        <v>286492</v>
      </c>
      <c r="AO60" s="343">
        <v>74.2</v>
      </c>
      <c r="AP60" s="344">
        <v>79441</v>
      </c>
      <c r="AQ60" s="345">
        <v>12.4</v>
      </c>
      <c r="AR60" s="346">
        <v>61.8</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550</v>
      </c>
      <c r="AL61" s="347"/>
      <c r="AM61" s="348">
        <v>1006224</v>
      </c>
      <c r="AN61" s="349">
        <v>186124</v>
      </c>
      <c r="AO61" s="350">
        <v>25.8</v>
      </c>
      <c r="AP61" s="351">
        <v>135350</v>
      </c>
      <c r="AQ61" s="352">
        <v>5.3</v>
      </c>
      <c r="AR61" s="338">
        <v>20.5</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545</v>
      </c>
      <c r="AM62" s="341">
        <v>658686</v>
      </c>
      <c r="AN62" s="342">
        <v>122667</v>
      </c>
      <c r="AO62" s="343">
        <v>116.7</v>
      </c>
      <c r="AP62" s="344">
        <v>73059</v>
      </c>
      <c r="AQ62" s="345">
        <v>6.5</v>
      </c>
      <c r="AR62" s="346">
        <v>110.2</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twtIoBT8nH/LM9vGFXvPpsumVAr0Z6A4CN2s1euLiA22oBxutSh1vjvqnJcHevQNg4zs/3VdCgNYGHIkKI4PSQ==" saltValue="/gKqGBJXA+uf5Znkxgx4n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552</v>
      </c>
    </row>
    <row r="121" spans="125:125" ht="13.5" hidden="1" customHeight="1" x14ac:dyDescent="0.15">
      <c r="DU121" s="259"/>
    </row>
  </sheetData>
  <sheetProtection algorithmName="SHA-512" hashValue="87Hvz792YOleAZb6e/rUr8SyjQHy+hweJdI205TtoSitZeANOCGqFie9Ly4v0wL98Wg7o5y5/AciUeiMUfx1mw==" saltValue="bC5zQ5V/saaS9J09UfYSt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553</v>
      </c>
    </row>
  </sheetData>
  <sheetProtection algorithmName="SHA-512" hashValue="j8Fh6vgARNWKHiVgnuLm9byB8x66n0A0Q4Ni9qRnuEy/qG8i2jFqEvb9EFDHC2Sjme9R/rUTYDgKvYDiSP692w==" saltValue="3bbZJ6jgKpBIgWNr7n7ih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139" t="s">
        <v>3</v>
      </c>
      <c r="D47" s="1139"/>
      <c r="E47" s="1140"/>
      <c r="F47" s="11">
        <v>18.899999999999999</v>
      </c>
      <c r="G47" s="12">
        <v>19.97</v>
      </c>
      <c r="H47" s="12">
        <v>30.44</v>
      </c>
      <c r="I47" s="12">
        <v>30.04</v>
      </c>
      <c r="J47" s="13">
        <v>31.42</v>
      </c>
    </row>
    <row r="48" spans="2:10" ht="57.75" customHeight="1" x14ac:dyDescent="0.15">
      <c r="B48" s="14"/>
      <c r="C48" s="1141" t="s">
        <v>4</v>
      </c>
      <c r="D48" s="1141"/>
      <c r="E48" s="1142"/>
      <c r="F48" s="15">
        <v>16.760000000000002</v>
      </c>
      <c r="G48" s="16">
        <v>17.48</v>
      </c>
      <c r="H48" s="16">
        <v>13.08</v>
      </c>
      <c r="I48" s="16">
        <v>17</v>
      </c>
      <c r="J48" s="17">
        <v>16.04</v>
      </c>
    </row>
    <row r="49" spans="2:10" ht="57.75" customHeight="1" thickBot="1" x14ac:dyDescent="0.2">
      <c r="B49" s="18"/>
      <c r="C49" s="1143" t="s">
        <v>5</v>
      </c>
      <c r="D49" s="1143"/>
      <c r="E49" s="1144"/>
      <c r="F49" s="19" t="s">
        <v>559</v>
      </c>
      <c r="G49" s="20">
        <v>1.34</v>
      </c>
      <c r="H49" s="20">
        <v>8.32</v>
      </c>
      <c r="I49" s="20">
        <v>7.15</v>
      </c>
      <c r="J49" s="21" t="s">
        <v>560</v>
      </c>
    </row>
    <row r="50" spans="2:10" x14ac:dyDescent="0.15"/>
  </sheetData>
  <sheetProtection algorithmName="SHA-512" hashValue="o5I0ZaMQ6gH4IfEsw80ivm8gabNvYF+cQNSrbnqmBfyYV+fDhsQaKJ5BQeXjG0YLGLkgqOUobcmgUC8CKaDTgA==" saltValue="yOzMhBubOP0tCNR/lxTA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2024-03-18T00:05:33Z</cp:lastPrinted>
  <dcterms:created xsi:type="dcterms:W3CDTF">2024-02-05T02:29:35Z</dcterms:created>
  <dcterms:modified xsi:type="dcterms:W3CDTF">2024-03-18T06:17:38Z</dcterms:modified>
  <cp:category/>
</cp:coreProperties>
</file>