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●●園芸特産係●●\R7-2025\020 野菜振興\01_イチゴ\○R7イチゴGFP大規模輸出産地生産基盤強化プロジェクト\04 交付要綱改定\"/>
    </mc:Choice>
  </mc:AlternateContent>
  <xr:revisionPtr revIDLastSave="0" documentId="13_ncr:1_{78C860E0-34E9-47E0-A844-F3A9C5CAD95E}" xr6:coauthVersionLast="47" xr6:coauthVersionMax="47" xr10:uidLastSave="{00000000-0000-0000-0000-000000000000}"/>
  <bookViews>
    <workbookView xWindow="-120" yWindow="-120" windowWidth="29040" windowHeight="15840" xr2:uid="{EACFEE54-D263-4BBA-94E4-045C33142023}"/>
  </bookViews>
  <sheets>
    <sheet name="手入力" sheetId="7" r:id="rId1"/>
    <sheet name="エクセル入力 (自動集計)" sheetId="6" r:id="rId2"/>
  </sheets>
  <definedNames>
    <definedName name="_Hlk164758814" localSheetId="1">'エクセル入力 (自動集計)'!$G$24</definedName>
    <definedName name="_Hlk164758814" localSheetId="0">手入力!$G$24</definedName>
    <definedName name="_xlnm.Print_Area" localSheetId="1">'エクセル入力 (自動集計)'!$A$1:$BD$69</definedName>
    <definedName name="_xlnm.Print_Area" localSheetId="0">手入力!$A$1:$BD$69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6" l="1"/>
  <c r="Q62" i="6"/>
  <c r="L62" i="6"/>
  <c r="AC56" i="6"/>
  <c r="V62" i="6" s="1"/>
  <c r="AG54" i="6"/>
  <c r="AG50" i="6"/>
  <c r="AG49" i="6"/>
  <c r="AG48" i="6"/>
  <c r="AG47" i="6"/>
  <c r="U42" i="6"/>
  <c r="Q63" i="6" s="1"/>
  <c r="V38" i="6"/>
  <c r="AG38" i="6" s="1"/>
  <c r="AV32" i="6"/>
  <c r="G62" i="6" s="1"/>
  <c r="AA62" i="6" s="1"/>
  <c r="AQ31" i="6"/>
  <c r="AZ30" i="6"/>
  <c r="AQ30" i="6"/>
  <c r="AQ29" i="6"/>
  <c r="AZ29" i="6" s="1"/>
  <c r="AQ28" i="6"/>
  <c r="AQ27" i="6"/>
  <c r="AZ27" i="6" s="1"/>
  <c r="AQ26" i="6"/>
  <c r="AZ25" i="6"/>
  <c r="AQ25" i="6"/>
  <c r="AQ24" i="6"/>
  <c r="AZ24" i="6" s="1"/>
  <c r="AQ23" i="6"/>
  <c r="AQ22" i="6"/>
  <c r="AQ21" i="6"/>
  <c r="AQ20" i="6"/>
  <c r="AQ19" i="6"/>
  <c r="AS19" i="6" s="1"/>
  <c r="AS22" i="6" s="1"/>
  <c r="AZ19" i="6" s="1"/>
  <c r="AQ18" i="6"/>
  <c r="AQ17" i="6"/>
  <c r="AQ16" i="6"/>
  <c r="AQ15" i="6"/>
  <c r="AQ14" i="6"/>
  <c r="AQ13" i="6"/>
  <c r="AQ12" i="6"/>
  <c r="AQ11" i="6"/>
  <c r="AS13" i="6" s="1"/>
  <c r="AS17" i="6" s="1"/>
  <c r="AZ11" i="6" s="1"/>
  <c r="AZ32" i="6" s="1"/>
  <c r="G63" i="6" s="1"/>
  <c r="AG56" i="6" l="1"/>
  <c r="V63" i="6" s="1"/>
  <c r="AA63" i="6" s="1"/>
</calcChain>
</file>

<file path=xl/sharedStrings.xml><?xml version="1.0" encoding="utf-8"?>
<sst xmlns="http://schemas.openxmlformats.org/spreadsheetml/2006/main" count="495" uniqueCount="141">
  <si>
    <t>円</t>
    <rPh sb="0" eb="1">
      <t>エン</t>
    </rPh>
    <phoneticPr fontId="1"/>
  </si>
  <si>
    <t>アフィバンク</t>
    <phoneticPr fontId="1"/>
  </si>
  <si>
    <t>バンカー給水キット</t>
    <phoneticPr fontId="1"/>
  </si>
  <si>
    <t>バンカー資材</t>
    <rPh sb="4" eb="6">
      <t>シザイ</t>
    </rPh>
    <phoneticPr fontId="1"/>
  </si>
  <si>
    <t>コレトップ</t>
  </si>
  <si>
    <t>アフィパール</t>
  </si>
  <si>
    <t>コレマンアブラバチ製剤</t>
    <rPh sb="9" eb="11">
      <t>セイザイ</t>
    </rPh>
    <phoneticPr fontId="1"/>
  </si>
  <si>
    <t>アブラムシ天敵</t>
    <rPh sb="5" eb="7">
      <t>テンテキ</t>
    </rPh>
    <phoneticPr fontId="1"/>
  </si>
  <si>
    <t>メリトップ</t>
  </si>
  <si>
    <t>ククメリスEX</t>
  </si>
  <si>
    <t>ククメリスカブリダニ製剤</t>
  </si>
  <si>
    <t>リモニカ</t>
  </si>
  <si>
    <t>リモニカスカブリダニ製剤</t>
  </si>
  <si>
    <t>アザミウマ天敵</t>
    <rPh sb="5" eb="7">
      <t>テンテキ</t>
    </rPh>
    <phoneticPr fontId="1"/>
  </si>
  <si>
    <t>ミッチトップ</t>
    <phoneticPr fontId="1"/>
  </si>
  <si>
    <t>ミヤコ・チリ混合製剤</t>
    <phoneticPr fontId="1"/>
  </si>
  <si>
    <t>チリガブリ</t>
  </si>
  <si>
    <t>チリカ・ワーカー</t>
  </si>
  <si>
    <t>チリトップ</t>
  </si>
  <si>
    <t>スパイデックスバイタル</t>
  </si>
  <si>
    <t>チリカブリダニ製剤</t>
    <rPh sb="7" eb="9">
      <t>セイザイ</t>
    </rPh>
    <phoneticPr fontId="1"/>
  </si>
  <si>
    <t>スパイカルプラス</t>
  </si>
  <si>
    <t>ミヤコスター</t>
  </si>
  <si>
    <t>ミヤコトップ</t>
  </si>
  <si>
    <t>ミヤコカブリダニ製剤</t>
    <rPh sb="8" eb="10">
      <t>セイザイ</t>
    </rPh>
    <phoneticPr fontId="1"/>
  </si>
  <si>
    <t>ハダニ天敵</t>
    <rPh sb="3" eb="5">
      <t>テンテキ</t>
    </rPh>
    <phoneticPr fontId="1"/>
  </si>
  <si>
    <t>合計</t>
    <rPh sb="0" eb="2">
      <t>ゴウケイ</t>
    </rPh>
    <phoneticPr fontId="1"/>
  </si>
  <si>
    <t>下</t>
    <rPh sb="0" eb="1">
      <t>ゲ</t>
    </rPh>
    <phoneticPr fontId="1"/>
  </si>
  <si>
    <t>中</t>
    <rPh sb="0" eb="1">
      <t>ナカ</t>
    </rPh>
    <phoneticPr fontId="1"/>
  </si>
  <si>
    <t>上</t>
    <rPh sb="0" eb="1">
      <t>ジョウ</t>
    </rPh>
    <phoneticPr fontId="1"/>
  </si>
  <si>
    <t>2月</t>
    <rPh sb="1" eb="2">
      <t>ガツ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</si>
  <si>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</si>
  <si>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</si>
  <si>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11月</t>
    <rPh sb="2" eb="3">
      <t>ガツ</t>
    </rPh>
    <phoneticPr fontId="1"/>
  </si>
  <si>
    <t>10月</t>
    <rPh sb="2" eb="3">
      <t>ガツ</t>
    </rPh>
    <phoneticPr fontId="1"/>
  </si>
  <si>
    <t>a</t>
    <phoneticPr fontId="1"/>
  </si>
  <si>
    <t>生産者氏名：</t>
    <rPh sb="3" eb="4">
      <t>シ</t>
    </rPh>
    <phoneticPr fontId="1"/>
  </si>
  <si>
    <t>団体名：</t>
    <rPh sb="0" eb="3">
      <t>ダンタイメイ</t>
    </rPh>
    <phoneticPr fontId="1"/>
  </si>
  <si>
    <t>合計
数量</t>
    <rPh sb="0" eb="2">
      <t>ゴウケイ</t>
    </rPh>
    <rPh sb="3" eb="5">
      <t>スウリョウ</t>
    </rPh>
    <phoneticPr fontId="1"/>
  </si>
  <si>
    <t>天敵資材</t>
    <rPh sb="0" eb="2">
      <t>テンテキ</t>
    </rPh>
    <rPh sb="2" eb="4">
      <t>シザイ</t>
    </rPh>
    <phoneticPr fontId="1"/>
  </si>
  <si>
    <t>天敵資材費（見込額）</t>
    <rPh sb="0" eb="2">
      <t>テンテキ</t>
    </rPh>
    <rPh sb="2" eb="5">
      <t>シザイヒ</t>
    </rPh>
    <rPh sb="6" eb="8">
      <t>ミコ</t>
    </rPh>
    <rPh sb="8" eb="9">
      <t>ガク</t>
    </rPh>
    <phoneticPr fontId="1"/>
  </si>
  <si>
    <t>輸出向けイチゴ生産資材利用計画（実績報告）書</t>
    <rPh sb="2" eb="3">
      <t>ム</t>
    </rPh>
    <rPh sb="7" eb="9">
      <t>セイサン</t>
    </rPh>
    <rPh sb="9" eb="11">
      <t>シザイ</t>
    </rPh>
    <rPh sb="11" eb="15">
      <t>リヨウケイカク</t>
    </rPh>
    <rPh sb="16" eb="18">
      <t>ジッセキ</t>
    </rPh>
    <rPh sb="18" eb="20">
      <t>ホウコク</t>
    </rPh>
    <rPh sb="21" eb="22">
      <t>ショ</t>
    </rPh>
    <phoneticPr fontId="1"/>
  </si>
  <si>
    <t>バンカー植物</t>
    <rPh sb="4" eb="6">
      <t>ショクブツ</t>
    </rPh>
    <phoneticPr fontId="1"/>
  </si>
  <si>
    <t>上限
交付単価</t>
    <rPh sb="0" eb="2">
      <t>ジョウゲン</t>
    </rPh>
    <rPh sb="3" eb="5">
      <t>コウフ</t>
    </rPh>
    <rPh sb="5" eb="7">
      <t>タンカ</t>
    </rPh>
    <phoneticPr fontId="1"/>
  </si>
  <si>
    <t>補助額</t>
    <rPh sb="0" eb="3">
      <t>ホジョガク</t>
    </rPh>
    <phoneticPr fontId="1"/>
  </si>
  <si>
    <t>頭</t>
    <rPh sb="0" eb="1">
      <t>アタマ</t>
    </rPh>
    <phoneticPr fontId="1"/>
  </si>
  <si>
    <t>うち、補助対象</t>
    <rPh sb="3" eb="5">
      <t>ホジョ</t>
    </rPh>
    <rPh sb="5" eb="7">
      <t>タイショウ</t>
    </rPh>
    <phoneticPr fontId="1"/>
  </si>
  <si>
    <t>頭</t>
    <rPh sb="0" eb="1">
      <t>トウ</t>
    </rPh>
    <phoneticPr fontId="1"/>
  </si>
  <si>
    <t>ミ1600
チ 400</t>
    <phoneticPr fontId="1"/>
  </si>
  <si>
    <t>頭
頭</t>
    <rPh sb="0" eb="1">
      <t>トウ</t>
    </rPh>
    <rPh sb="2" eb="3">
      <t>アタマ</t>
    </rPh>
    <phoneticPr fontId="1"/>
  </si>
  <si>
    <t>天敵資材施用（予定）時期及び施用（予定）数量*1</t>
    <rPh sb="0" eb="2">
      <t>テンテキ</t>
    </rPh>
    <rPh sb="2" eb="4">
      <t>シザイ</t>
    </rPh>
    <rPh sb="4" eb="5">
      <t>セ</t>
    </rPh>
    <rPh sb="5" eb="6">
      <t>ヨウ</t>
    </rPh>
    <rPh sb="10" eb="12">
      <t>ジキ</t>
    </rPh>
    <rPh sb="12" eb="13">
      <t>オヨ</t>
    </rPh>
    <rPh sb="14" eb="15">
      <t>セ</t>
    </rPh>
    <rPh sb="15" eb="16">
      <t>ヨウ</t>
    </rPh>
    <rPh sb="20" eb="21">
      <t>スウ</t>
    </rPh>
    <rPh sb="21" eb="22">
      <t>リョウ</t>
    </rPh>
    <phoneticPr fontId="1"/>
  </si>
  <si>
    <t>団体分　／　個別生産者分　（いずれかに○）</t>
    <rPh sb="0" eb="2">
      <t>ダンタイ</t>
    </rPh>
    <rPh sb="2" eb="3">
      <t>ブン</t>
    </rPh>
    <rPh sb="6" eb="8">
      <t>コベツ</t>
    </rPh>
    <rPh sb="8" eb="11">
      <t>セイサンシャ</t>
    </rPh>
    <rPh sb="11" eb="12">
      <t>ブン</t>
    </rPh>
    <phoneticPr fontId="1"/>
  </si>
  <si>
    <t>総額（税込）*2</t>
    <rPh sb="0" eb="2">
      <t>ソウガク</t>
    </rPh>
    <rPh sb="3" eb="5">
      <t>ゼイコミ</t>
    </rPh>
    <phoneticPr fontId="1"/>
  </si>
  <si>
    <t>含有天敵
頭数</t>
    <rPh sb="0" eb="2">
      <t>ガンユウ</t>
    </rPh>
    <rPh sb="2" eb="4">
      <t>テンテキ</t>
    </rPh>
    <rPh sb="5" eb="7">
      <t>トウスウ</t>
    </rPh>
    <phoneticPr fontId="1"/>
  </si>
  <si>
    <t>合計
天敵頭数</t>
    <rPh sb="3" eb="5">
      <t>テンテキ</t>
    </rPh>
    <rPh sb="5" eb="7">
      <t>トウスウ</t>
    </rPh>
    <phoneticPr fontId="1"/>
  </si>
  <si>
    <t>ミヤコ・チリの
欄に合算</t>
    <rPh sb="8" eb="9">
      <t>ラン</t>
    </rPh>
    <rPh sb="10" eb="12">
      <t>ガッサン</t>
    </rPh>
    <phoneticPr fontId="1"/>
  </si>
  <si>
    <t xml:space="preserve">
円
/100頭
※1</t>
    <rPh sb="2" eb="3">
      <t>エン</t>
    </rPh>
    <rPh sb="8" eb="9">
      <t>アタマ</t>
    </rPh>
    <phoneticPr fontId="1"/>
  </si>
  <si>
    <t xml:space="preserve">
円
/100頭
※2</t>
    <rPh sb="2" eb="3">
      <t>エン</t>
    </rPh>
    <rPh sb="8" eb="9">
      <t>トウ</t>
    </rPh>
    <phoneticPr fontId="1"/>
  </si>
  <si>
    <t>輸出対応圃場面積：</t>
    <rPh sb="4" eb="6">
      <t>ホジョウ</t>
    </rPh>
    <rPh sb="6" eb="8">
      <t>メンセキ</t>
    </rPh>
    <phoneticPr fontId="1"/>
  </si>
  <si>
    <t>※1、2　ミヤコカブリダニは10,000頭/10a以上放飼した場合に5,000頭/10aを超える分、 チリカブリダニは12,000頭/10a以上を放飼した場合に6,000頭/10aを超える分を補助対象とする</t>
    <phoneticPr fontId="1"/>
  </si>
  <si>
    <t>添付書類</t>
    <rPh sb="0" eb="2">
      <t>テンプ</t>
    </rPh>
    <rPh sb="2" eb="4">
      <t>ショルイ</t>
    </rPh>
    <phoneticPr fontId="1"/>
  </si>
  <si>
    <t>エクセル入力シート（自動計算）</t>
    <rPh sb="4" eb="6">
      <t>ニュウリョク</t>
    </rPh>
    <rPh sb="10" eb="12">
      <t>ジドウ</t>
    </rPh>
    <rPh sb="12" eb="14">
      <t>ケイサン</t>
    </rPh>
    <phoneticPr fontId="1"/>
  </si>
  <si>
    <t>スパイカルプラスUM</t>
    <phoneticPr fontId="1"/>
  </si>
  <si>
    <t>微生物資材</t>
    <rPh sb="0" eb="3">
      <t>ビセイブツ</t>
    </rPh>
    <rPh sb="3" eb="5">
      <t>シザイ</t>
    </rPh>
    <phoneticPr fontId="1"/>
  </si>
  <si>
    <t>ボトキラー水和剤</t>
    <rPh sb="5" eb="8">
      <t>スイワザイ</t>
    </rPh>
    <phoneticPr fontId="1"/>
  </si>
  <si>
    <t>施用量</t>
    <rPh sb="0" eb="1">
      <t>セ</t>
    </rPh>
    <rPh sb="1" eb="3">
      <t>ヨウリョウ</t>
    </rPh>
    <phoneticPr fontId="1"/>
  </si>
  <si>
    <t>15g/10a/日</t>
    <rPh sb="8" eb="9">
      <t>ニチ</t>
    </rPh>
    <phoneticPr fontId="1"/>
  </si>
  <si>
    <t>～</t>
    <phoneticPr fontId="1"/>
  </si>
  <si>
    <t>日間</t>
    <rPh sb="0" eb="2">
      <t>ニチカン</t>
    </rPh>
    <phoneticPr fontId="1"/>
  </si>
  <si>
    <t>g</t>
    <phoneticPr fontId="1"/>
  </si>
  <si>
    <t>合計施用量</t>
    <rPh sb="0" eb="2">
      <t>ゴウケイ</t>
    </rPh>
    <rPh sb="2" eb="3">
      <t>セ</t>
    </rPh>
    <rPh sb="3" eb="5">
      <t>ヨウリョウ</t>
    </rPh>
    <phoneticPr fontId="1"/>
  </si>
  <si>
    <t>円/500g</t>
    <rPh sb="0" eb="1">
      <t>エン</t>
    </rPh>
    <phoneticPr fontId="1"/>
  </si>
  <si>
    <t>上限交付単価</t>
    <rPh sb="0" eb="2">
      <t>ジョウゲン</t>
    </rPh>
    <rPh sb="2" eb="6">
      <t>コウフタンカ</t>
    </rPh>
    <phoneticPr fontId="1"/>
  </si>
  <si>
    <t>総額（税込）</t>
    <rPh sb="0" eb="2">
      <t>ソウガク</t>
    </rPh>
    <rPh sb="3" eb="5">
      <t>ゼイコミ</t>
    </rPh>
    <phoneticPr fontId="1"/>
  </si>
  <si>
    <t>資材費（見込額）</t>
    <rPh sb="0" eb="2">
      <t>シザイ</t>
    </rPh>
    <rPh sb="2" eb="3">
      <t>ヒ</t>
    </rPh>
    <rPh sb="4" eb="7">
      <t>ミコミガク</t>
    </rPh>
    <phoneticPr fontId="1"/>
  </si>
  <si>
    <t>台</t>
    <rPh sb="0" eb="1">
      <t>ダイ</t>
    </rPh>
    <phoneticPr fontId="1"/>
  </si>
  <si>
    <t>関連機材</t>
    <rPh sb="0" eb="2">
      <t>カンレン</t>
    </rPh>
    <rPh sb="2" eb="4">
      <t>キザイ</t>
    </rPh>
    <phoneticPr fontId="1"/>
  </si>
  <si>
    <t>導入台数</t>
    <rPh sb="0" eb="2">
      <t>ドウニュウ</t>
    </rPh>
    <rPh sb="2" eb="4">
      <t>ダイスウ</t>
    </rPh>
    <phoneticPr fontId="1"/>
  </si>
  <si>
    <t>施用面積</t>
    <rPh sb="0" eb="1">
      <t>セ</t>
    </rPh>
    <rPh sb="1" eb="2">
      <t>ヨウ</t>
    </rPh>
    <rPh sb="2" eb="4">
      <t>メンセキ</t>
    </rPh>
    <phoneticPr fontId="1"/>
  </si>
  <si>
    <t>施用期間</t>
    <rPh sb="0" eb="1">
      <t>セ</t>
    </rPh>
    <rPh sb="1" eb="2">
      <t>ヨウ</t>
    </rPh>
    <rPh sb="2" eb="4">
      <t>キカン</t>
    </rPh>
    <phoneticPr fontId="1"/>
  </si>
  <si>
    <t>機材費（見込額）</t>
    <rPh sb="0" eb="2">
      <t>キザイ</t>
    </rPh>
    <rPh sb="2" eb="3">
      <t>ヒ</t>
    </rPh>
    <rPh sb="4" eb="7">
      <t>ミコミガク</t>
    </rPh>
    <phoneticPr fontId="1"/>
  </si>
  <si>
    <t>導入圃場
面積</t>
    <rPh sb="0" eb="2">
      <t>ドウニュウ</t>
    </rPh>
    <rPh sb="2" eb="4">
      <t>ホジョウ</t>
    </rPh>
    <rPh sb="5" eb="7">
      <t>メンセキ</t>
    </rPh>
    <phoneticPr fontId="1"/>
  </si>
  <si>
    <t>資材種別</t>
    <rPh sb="0" eb="2">
      <t>シザイ</t>
    </rPh>
    <rPh sb="2" eb="4">
      <t>シュベツ</t>
    </rPh>
    <phoneticPr fontId="1"/>
  </si>
  <si>
    <t>資材名
（または型番）</t>
    <rPh sb="0" eb="2">
      <t>シザイ</t>
    </rPh>
    <rPh sb="2" eb="3">
      <t>メイ</t>
    </rPh>
    <rPh sb="8" eb="10">
      <t>カタバン</t>
    </rPh>
    <phoneticPr fontId="1"/>
  </si>
  <si>
    <t>規格</t>
    <rPh sb="0" eb="2">
      <t>キカク</t>
    </rPh>
    <phoneticPr fontId="1"/>
  </si>
  <si>
    <t>ｍ</t>
    <phoneticPr fontId="1"/>
  </si>
  <si>
    <t>幅</t>
    <rPh sb="0" eb="1">
      <t>ハバ</t>
    </rPh>
    <phoneticPr fontId="1"/>
  </si>
  <si>
    <t>使用数量</t>
    <rPh sb="0" eb="2">
      <t>シヨウ</t>
    </rPh>
    <rPh sb="2" eb="3">
      <t>スウ</t>
    </rPh>
    <rPh sb="3" eb="4">
      <t>リョウ</t>
    </rPh>
    <phoneticPr fontId="1"/>
  </si>
  <si>
    <t>円/㎡</t>
    <rPh sb="0" eb="1">
      <t>エン</t>
    </rPh>
    <phoneticPr fontId="1"/>
  </si>
  <si>
    <t>m</t>
    <phoneticPr fontId="1"/>
  </si>
  <si>
    <t>資材費</t>
    <rPh sb="0" eb="3">
      <t>シザイヒ</t>
    </rPh>
    <phoneticPr fontId="1"/>
  </si>
  <si>
    <t>(2)物理的・耕種的防除資材費</t>
    <rPh sb="3" eb="5">
      <t>ブツリ</t>
    </rPh>
    <rPh sb="5" eb="6">
      <t>テキ</t>
    </rPh>
    <rPh sb="7" eb="9">
      <t>コウシュ</t>
    </rPh>
    <rPh sb="9" eb="10">
      <t>テキ</t>
    </rPh>
    <rPh sb="10" eb="12">
      <t>ボウジョ</t>
    </rPh>
    <rPh sb="12" eb="14">
      <t>シザイ</t>
    </rPh>
    <rPh sb="14" eb="15">
      <t>ヒ</t>
    </rPh>
    <phoneticPr fontId="1"/>
  </si>
  <si>
    <t>防虫ネット</t>
    <rPh sb="0" eb="2">
      <t>ボウチュウ</t>
    </rPh>
    <phoneticPr fontId="1"/>
  </si>
  <si>
    <t>光反射シート</t>
    <rPh sb="0" eb="1">
      <t>ヒカリ</t>
    </rPh>
    <rPh sb="1" eb="3">
      <t>ハンシャ</t>
    </rPh>
    <phoneticPr fontId="1"/>
  </si>
  <si>
    <t>ソケット付ケーブル</t>
    <rPh sb="4" eb="5">
      <t>ツキ</t>
    </rPh>
    <phoneticPr fontId="1"/>
  </si>
  <si>
    <t>タイマー</t>
    <phoneticPr fontId="1"/>
  </si>
  <si>
    <t>遮熱性農POフィルム</t>
    <rPh sb="0" eb="2">
      <t>シャネツ</t>
    </rPh>
    <rPh sb="2" eb="3">
      <t>セイ</t>
    </rPh>
    <rPh sb="3" eb="4">
      <t>ノウ</t>
    </rPh>
    <phoneticPr fontId="1"/>
  </si>
  <si>
    <t>育苗圃場面積：</t>
    <rPh sb="0" eb="2">
      <t>イクビョウ</t>
    </rPh>
    <rPh sb="2" eb="4">
      <t>ホジョウ</t>
    </rPh>
    <rPh sb="4" eb="6">
      <t>メンセキ</t>
    </rPh>
    <phoneticPr fontId="1"/>
  </si>
  <si>
    <t>個</t>
    <rPh sb="0" eb="1">
      <t>コ</t>
    </rPh>
    <phoneticPr fontId="1"/>
  </si>
  <si>
    <t>厚さ</t>
    <rPh sb="0" eb="1">
      <t>アツ</t>
    </rPh>
    <phoneticPr fontId="1"/>
  </si>
  <si>
    <t>mm</t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</si>
  <si>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</si>
  <si>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</si>
  <si>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</si>
  <si>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</si>
  <si>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②病害対策用＝うどんこ病・灰色かび病に対する微生物資材</t>
    <phoneticPr fontId="1"/>
  </si>
  <si>
    <t>(1)生物農薬費</t>
    <rPh sb="3" eb="5">
      <t>セイブツ</t>
    </rPh>
    <rPh sb="5" eb="7">
      <t>ノウヤク</t>
    </rPh>
    <rPh sb="7" eb="8">
      <t>ヒ</t>
    </rPh>
    <phoneticPr fontId="1"/>
  </si>
  <si>
    <t>①害虫対策用＝ハダニ類・アブラムシ類・アザミウマ類に対する天敵資材</t>
    <phoneticPr fontId="1"/>
  </si>
  <si>
    <t>事業費（税込）</t>
    <rPh sb="0" eb="3">
      <t>ジギョウヒ</t>
    </rPh>
    <rPh sb="4" eb="6">
      <t>ゼイコミ</t>
    </rPh>
    <phoneticPr fontId="1"/>
  </si>
  <si>
    <t>生物農薬費</t>
    <rPh sb="0" eb="2">
      <t>セイブツ</t>
    </rPh>
    <rPh sb="2" eb="4">
      <t>ノウヤク</t>
    </rPh>
    <rPh sb="4" eb="5">
      <t>ヒ</t>
    </rPh>
    <phoneticPr fontId="1"/>
  </si>
  <si>
    <t>資材費
（B)</t>
    <rPh sb="0" eb="3">
      <t>シザイヒ</t>
    </rPh>
    <phoneticPr fontId="1"/>
  </si>
  <si>
    <t>機材費
（C)</t>
    <rPh sb="0" eb="3">
      <t>キザイヒ</t>
    </rPh>
    <phoneticPr fontId="1"/>
  </si>
  <si>
    <t>物理的・耕種的
防除資材費
（D)</t>
    <rPh sb="0" eb="3">
      <t>ブツリテキ</t>
    </rPh>
    <rPh sb="4" eb="6">
      <t>コウシュ</t>
    </rPh>
    <rPh sb="6" eb="7">
      <t>テキ</t>
    </rPh>
    <rPh sb="8" eb="10">
      <t>ボウジョ</t>
    </rPh>
    <rPh sb="10" eb="13">
      <t>シザイヒ</t>
    </rPh>
    <phoneticPr fontId="1"/>
  </si>
  <si>
    <t>※(A)の補助額は(B)、(C)、(D)の補助額の合計の2倍以内の金額まで</t>
    <rPh sb="5" eb="8">
      <t>ホジョガク</t>
    </rPh>
    <rPh sb="21" eb="24">
      <t>ホジョガク</t>
    </rPh>
    <rPh sb="25" eb="27">
      <t>ゴウケイ</t>
    </rPh>
    <rPh sb="29" eb="30">
      <t>バイ</t>
    </rPh>
    <rPh sb="30" eb="32">
      <t>イナイ</t>
    </rPh>
    <rPh sb="33" eb="35">
      <t>キンガク</t>
    </rPh>
    <phoneticPr fontId="1"/>
  </si>
  <si>
    <t>資材費合計</t>
    <rPh sb="0" eb="3">
      <t>シザイヒ</t>
    </rPh>
    <rPh sb="3" eb="5">
      <t>ゴウケイ</t>
    </rPh>
    <phoneticPr fontId="1"/>
  </si>
  <si>
    <t>アザミウマ捕殺用
粘着トラップ</t>
    <rPh sb="5" eb="7">
      <t>ホサツ</t>
    </rPh>
    <rPh sb="7" eb="8">
      <t>ヨウ</t>
    </rPh>
    <rPh sb="9" eb="11">
      <t>ネンチャク</t>
    </rPh>
    <phoneticPr fontId="1"/>
  </si>
  <si>
    <t>cmピッチ</t>
  </si>
  <si>
    <t>ソケ
ット　　　</t>
    <phoneticPr fontId="1"/>
  </si>
  <si>
    <t>UV-B電球型蛍光灯</t>
    <phoneticPr fontId="1"/>
  </si>
  <si>
    <t>　UV-Bランプ</t>
    <phoneticPr fontId="1"/>
  </si>
  <si>
    <t>害虫対策向け
（A)</t>
    <rPh sb="0" eb="2">
      <t>ガイチュウ</t>
    </rPh>
    <rPh sb="2" eb="4">
      <t>タイサク</t>
    </rPh>
    <rPh sb="4" eb="5">
      <t>ム</t>
    </rPh>
    <phoneticPr fontId="1"/>
  </si>
  <si>
    <t>病害対策向け</t>
    <rPh sb="0" eb="2">
      <t>ビョウガイ</t>
    </rPh>
    <rPh sb="2" eb="4">
      <t>タイサク</t>
    </rPh>
    <rPh sb="4" eb="5">
      <t>ム</t>
    </rPh>
    <phoneticPr fontId="1"/>
  </si>
  <si>
    <t>別記様式C（第１、６号様式別紙）</t>
    <rPh sb="0" eb="4">
      <t>ベッキヨウシキ</t>
    </rPh>
    <rPh sb="6" eb="7">
      <t>ダイ</t>
    </rPh>
    <rPh sb="10" eb="13">
      <t>ゴウヨウシキ</t>
    </rPh>
    <rPh sb="13" eb="15">
      <t>ベッシ</t>
    </rPh>
    <phoneticPr fontId="1"/>
  </si>
  <si>
    <t xml:space="preserve"> ・導入する物理的・耕種的防除資材が補助要件に合致したものであることを示す資料【計画時】</t>
    <rPh sb="0" eb="2">
      <t>シザイ</t>
    </rPh>
    <rPh sb="2" eb="4">
      <t>ドウニュウ</t>
    </rPh>
    <rPh sb="6" eb="8">
      <t>ブツリ</t>
    </rPh>
    <rPh sb="8" eb="9">
      <t>テキ</t>
    </rPh>
    <rPh sb="10" eb="12">
      <t>コウシュ</t>
    </rPh>
    <rPh sb="12" eb="13">
      <t>テキ</t>
    </rPh>
    <rPh sb="13" eb="15">
      <t>ボウジョ</t>
    </rPh>
    <rPh sb="15" eb="17">
      <t>シザイ</t>
    </rPh>
    <rPh sb="18" eb="20">
      <t>ホジョ</t>
    </rPh>
    <rPh sb="20" eb="22">
      <t>ヨウケン</t>
    </rPh>
    <rPh sb="23" eb="25">
      <t>ガッチ</t>
    </rPh>
    <rPh sb="35" eb="36">
      <t>シメ</t>
    </rPh>
    <rPh sb="37" eb="39">
      <t>シリョウ</t>
    </rPh>
    <rPh sb="40" eb="42">
      <t>ケイカク</t>
    </rPh>
    <rPh sb="42" eb="43">
      <t>ジ</t>
    </rPh>
    <phoneticPr fontId="1"/>
  </si>
  <si>
    <t xml:space="preserve"> ・経費の根拠書類（見積書、納品書、請求書、領収書）【計画時、実績報告時】</t>
    <rPh sb="0" eb="2">
      <t>シザイ</t>
    </rPh>
    <rPh sb="2" eb="4">
      <t>ケイヒ</t>
    </rPh>
    <rPh sb="5" eb="7">
      <t>コンキョ</t>
    </rPh>
    <rPh sb="7" eb="9">
      <t>ショルイ</t>
    </rPh>
    <rPh sb="10" eb="13">
      <t>ミツモリショ</t>
    </rPh>
    <rPh sb="14" eb="17">
      <t>ノウヒンショ</t>
    </rPh>
    <rPh sb="18" eb="21">
      <t>セイキュウショ</t>
    </rPh>
    <rPh sb="22" eb="25">
      <t>リョウシュウショ</t>
    </rPh>
    <rPh sb="27" eb="29">
      <t>ケイカク</t>
    </rPh>
    <rPh sb="29" eb="30">
      <t>ジ</t>
    </rPh>
    <phoneticPr fontId="1"/>
  </si>
  <si>
    <t>ミ280.0円/100頭
チ252.5円/100頭</t>
    <rPh sb="6" eb="7">
      <t>エン</t>
    </rPh>
    <rPh sb="11" eb="12">
      <t>アタマ</t>
    </rPh>
    <rPh sb="19" eb="20">
      <t>エン</t>
    </rPh>
    <rPh sb="24" eb="25">
      <t>アタマ</t>
    </rPh>
    <phoneticPr fontId="1"/>
  </si>
  <si>
    <t>円/a</t>
    <rPh sb="0" eb="1">
      <t>エン</t>
    </rPh>
    <phoneticPr fontId="1"/>
  </si>
  <si>
    <r>
      <t>スパイカルEX</t>
    </r>
    <r>
      <rPr>
        <sz val="11"/>
        <rFont val="ＭＳ Ｐゴシック"/>
        <family val="3"/>
        <charset val="128"/>
      </rPr>
      <t>（250ml）</t>
    </r>
    <phoneticPr fontId="1"/>
  </si>
  <si>
    <r>
      <t>スパイカルEX</t>
    </r>
    <r>
      <rPr>
        <sz val="11"/>
        <rFont val="ＭＳ Ｐゴシック"/>
        <family val="3"/>
        <charset val="128"/>
      </rPr>
      <t>（100ml）</t>
    </r>
    <phoneticPr fontId="1"/>
  </si>
  <si>
    <r>
      <t>ミヤコバンカー</t>
    </r>
    <r>
      <rPr>
        <sz val="11"/>
        <rFont val="ＭＳ Ｐゴシック"/>
        <family val="3"/>
        <charset val="128"/>
      </rPr>
      <t>（100個入）</t>
    </r>
    <rPh sb="11" eb="12">
      <t>コ</t>
    </rPh>
    <rPh sb="12" eb="13">
      <t>イ</t>
    </rPh>
    <phoneticPr fontId="1"/>
  </si>
  <si>
    <r>
      <t>ミヤコバンカー</t>
    </r>
    <r>
      <rPr>
        <sz val="11"/>
        <rFont val="ＭＳ Ｐゴシック"/>
        <family val="3"/>
        <charset val="128"/>
      </rPr>
      <t>（50個入）</t>
    </r>
    <phoneticPr fontId="1"/>
  </si>
  <si>
    <r>
      <t>バンカー給水キット</t>
    </r>
    <r>
      <rPr>
        <sz val="11"/>
        <rFont val="ＭＳ Ｐゴシック"/>
        <family val="3"/>
        <charset val="128"/>
      </rPr>
      <t>（4個入）</t>
    </r>
    <phoneticPr fontId="1"/>
  </si>
  <si>
    <r>
      <t>アブラバチ用バンカー</t>
    </r>
    <r>
      <rPr>
        <sz val="11"/>
        <rFont val="ＭＳ Ｐゴシック"/>
        <family val="3"/>
        <charset val="128"/>
      </rPr>
      <t>（4個入）</t>
    </r>
    <rPh sb="5" eb="6">
      <t>ヨウ</t>
    </rPh>
    <rPh sb="12" eb="14">
      <t>コイ</t>
    </rPh>
    <phoneticPr fontId="1"/>
  </si>
  <si>
    <r>
      <t xml:space="preserve">ボトキラー水和剤ダクト投入機
</t>
    </r>
    <r>
      <rPr>
        <sz val="12"/>
        <rFont val="ＭＳ Ｐゴシック"/>
        <family val="3"/>
        <charset val="128"/>
      </rPr>
      <t>（きつつき君 SA-200）</t>
    </r>
    <rPh sb="5" eb="8">
      <t>スイワザイ</t>
    </rPh>
    <rPh sb="11" eb="13">
      <t>トウニュウ</t>
    </rPh>
    <rPh sb="13" eb="14">
      <t>キ</t>
    </rPh>
    <rPh sb="20" eb="21">
      <t>クン</t>
    </rPh>
    <phoneticPr fontId="1"/>
  </si>
  <si>
    <r>
      <t>スパイカルEX</t>
    </r>
    <r>
      <rPr>
        <sz val="11"/>
        <color theme="1"/>
        <rFont val="ＭＳ Ｐゴシック"/>
        <family val="3"/>
        <charset val="128"/>
      </rPr>
      <t>（250ml）</t>
    </r>
    <phoneticPr fontId="1"/>
  </si>
  <si>
    <r>
      <t>スパイカルEX</t>
    </r>
    <r>
      <rPr>
        <sz val="11"/>
        <color theme="1"/>
        <rFont val="ＭＳ Ｐゴシック"/>
        <family val="3"/>
        <charset val="128"/>
      </rPr>
      <t>（100ml）</t>
    </r>
    <phoneticPr fontId="1"/>
  </si>
  <si>
    <r>
      <t>ミヤコバンカー</t>
    </r>
    <r>
      <rPr>
        <sz val="11"/>
        <color theme="1"/>
        <rFont val="ＭＳ Ｐゴシック"/>
        <family val="3"/>
        <charset val="128"/>
      </rPr>
      <t>（100個入）</t>
    </r>
    <rPh sb="11" eb="12">
      <t>コ</t>
    </rPh>
    <rPh sb="12" eb="13">
      <t>イ</t>
    </rPh>
    <phoneticPr fontId="1"/>
  </si>
  <si>
    <r>
      <t>ミヤコバンカー</t>
    </r>
    <r>
      <rPr>
        <sz val="11"/>
        <color theme="1"/>
        <rFont val="ＭＳ Ｐゴシック"/>
        <family val="3"/>
        <charset val="128"/>
      </rPr>
      <t>（50個入）</t>
    </r>
    <phoneticPr fontId="1"/>
  </si>
  <si>
    <r>
      <t>バンカー給水キット</t>
    </r>
    <r>
      <rPr>
        <sz val="11"/>
        <color theme="1"/>
        <rFont val="ＭＳ Ｐゴシック"/>
        <family val="3"/>
        <charset val="128"/>
      </rPr>
      <t>（4個入）</t>
    </r>
    <phoneticPr fontId="1"/>
  </si>
  <si>
    <r>
      <t>アブラバチ用バンカー</t>
    </r>
    <r>
      <rPr>
        <sz val="11"/>
        <color theme="1"/>
        <rFont val="ＭＳ Ｐゴシック"/>
        <family val="3"/>
        <charset val="128"/>
      </rPr>
      <t>（4個入）</t>
    </r>
    <rPh sb="5" eb="6">
      <t>ヨウ</t>
    </rPh>
    <rPh sb="12" eb="14">
      <t>コイ</t>
    </rPh>
    <phoneticPr fontId="1"/>
  </si>
  <si>
    <r>
      <t xml:space="preserve">ボトキラー水和剤ダクト投入機
</t>
    </r>
    <r>
      <rPr>
        <sz val="12"/>
        <color theme="1"/>
        <rFont val="ＭＳ Ｐゴシック"/>
        <family val="3"/>
        <charset val="128"/>
      </rPr>
      <t>（きつつき君 SA-200）</t>
    </r>
    <rPh sb="5" eb="8">
      <t>スイワザイ</t>
    </rPh>
    <rPh sb="11" eb="13">
      <t>トウニュウ</t>
    </rPh>
    <rPh sb="13" eb="14">
      <t>キ</t>
    </rPh>
    <rPh sb="20" eb="21">
      <t>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</si>
</sst>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m/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right" vertical="center"/>
    </xf>
    <xf numFmtId="0" fontId="3" fillId="0" borderId="76" xfId="0" applyFont="1" applyFill="1" applyBorder="1" applyAlignment="1">
      <alignment horizontal="right" vertical="center"/>
    </xf>
    <xf numFmtId="38" fontId="3" fillId="0" borderId="42" xfId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vertical="center"/>
    </xf>
    <xf numFmtId="0" fontId="5" fillId="0" borderId="12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06" xfId="0" applyFont="1" applyFill="1" applyBorder="1">
      <alignment vertical="center"/>
    </xf>
    <xf numFmtId="38" fontId="3" fillId="0" borderId="70" xfId="1" applyFont="1" applyFill="1" applyBorder="1" applyAlignment="1">
      <alignment vertical="center"/>
    </xf>
    <xf numFmtId="38" fontId="3" fillId="0" borderId="71" xfId="1" applyFont="1" applyFill="1" applyBorder="1" applyAlignment="1">
      <alignment vertical="center"/>
    </xf>
    <xf numFmtId="0" fontId="5" fillId="0" borderId="48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3" xfId="1" applyFont="1" applyFill="1" applyBorder="1" applyAlignment="1">
      <alignment vertical="center"/>
    </xf>
    <xf numFmtId="0" fontId="5" fillId="0" borderId="107" xfId="0" applyFont="1" applyFill="1" applyBorder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47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108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4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09" xfId="0" applyFont="1" applyFill="1" applyBorder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38" xfId="0" applyFont="1" applyFill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1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left" vertical="center" wrapText="1"/>
    </xf>
    <xf numFmtId="0" fontId="5" fillId="0" borderId="32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111" xfId="0" applyFont="1" applyFill="1" applyBorder="1">
      <alignment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33" xfId="1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/>
    </xf>
    <xf numFmtId="0" fontId="5" fillId="0" borderId="41" xfId="0" applyFont="1" applyFill="1" applyBorder="1">
      <alignment vertical="center"/>
    </xf>
    <xf numFmtId="0" fontId="5" fillId="0" borderId="40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12" xfId="0" applyFont="1" applyFill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vertical="center"/>
    </xf>
    <xf numFmtId="0" fontId="5" fillId="0" borderId="35" xfId="0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13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114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15" xfId="0" applyFont="1" applyFill="1" applyBorder="1">
      <alignment vertical="center"/>
    </xf>
    <xf numFmtId="38" fontId="5" fillId="0" borderId="42" xfId="1" applyFont="1" applyFill="1" applyBorder="1" applyAlignment="1">
      <alignment horizontal="left" vertical="center"/>
    </xf>
    <xf numFmtId="38" fontId="5" fillId="0" borderId="3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42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75" xfId="0" applyFont="1" applyFill="1" applyBorder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59" xfId="0" applyFont="1" applyFill="1" applyBorder="1">
      <alignment vertical="center"/>
    </xf>
    <xf numFmtId="0" fontId="5" fillId="0" borderId="18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11" fillId="0" borderId="0" xfId="1" applyFont="1">
      <alignment vertical="center"/>
    </xf>
    <xf numFmtId="38" fontId="3" fillId="0" borderId="0" xfId="1" applyFont="1">
      <alignment vertical="center"/>
    </xf>
    <xf numFmtId="38" fontId="12" fillId="0" borderId="0" xfId="1" applyFont="1">
      <alignment vertical="center"/>
    </xf>
    <xf numFmtId="38" fontId="11" fillId="0" borderId="0" xfId="1" applyFont="1" applyAlignment="1">
      <alignment horizontal="right" vertical="center"/>
    </xf>
    <xf numFmtId="38" fontId="14" fillId="0" borderId="0" xfId="1" applyFont="1">
      <alignment vertical="center"/>
    </xf>
    <xf numFmtId="38" fontId="15" fillId="0" borderId="62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2" fillId="0" borderId="0" xfId="1" applyFont="1" applyBorder="1">
      <alignment vertical="center"/>
    </xf>
    <xf numFmtId="38" fontId="11" fillId="0" borderId="0" xfId="1" applyFont="1" applyBorder="1">
      <alignment vertical="center"/>
    </xf>
    <xf numFmtId="38" fontId="12" fillId="0" borderId="0" xfId="1" applyFont="1" applyBorder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2" fillId="0" borderId="56" xfId="1" applyFont="1" applyBorder="1" applyAlignment="1">
      <alignment horizontal="center" vertical="center"/>
    </xf>
    <xf numFmtId="38" fontId="12" fillId="0" borderId="55" xfId="1" applyFont="1" applyBorder="1" applyAlignment="1">
      <alignment horizontal="center" vertical="center"/>
    </xf>
    <xf numFmtId="38" fontId="12" fillId="0" borderId="51" xfId="1" applyFont="1" applyBorder="1" applyAlignment="1">
      <alignment horizontal="center" vertical="center"/>
    </xf>
    <xf numFmtId="38" fontId="11" fillId="0" borderId="49" xfId="1" applyFont="1" applyBorder="1" applyAlignment="1">
      <alignment vertical="center"/>
    </xf>
    <xf numFmtId="38" fontId="11" fillId="2" borderId="12" xfId="1" applyFont="1" applyFill="1" applyBorder="1">
      <alignment vertical="center"/>
    </xf>
    <xf numFmtId="38" fontId="11" fillId="2" borderId="11" xfId="1" applyFont="1" applyFill="1" applyBorder="1">
      <alignment vertical="center"/>
    </xf>
    <xf numFmtId="38" fontId="11" fillId="2" borderId="10" xfId="1" applyFont="1" applyFill="1" applyBorder="1">
      <alignment vertical="center"/>
    </xf>
    <xf numFmtId="38" fontId="11" fillId="0" borderId="106" xfId="1" applyFont="1" applyFill="1" applyBorder="1">
      <alignment vertical="center"/>
    </xf>
    <xf numFmtId="38" fontId="12" fillId="0" borderId="70" xfId="1" applyFont="1" applyBorder="1" applyAlignment="1">
      <alignment vertical="center"/>
    </xf>
    <xf numFmtId="38" fontId="12" fillId="0" borderId="71" xfId="1" applyFont="1" applyBorder="1" applyAlignment="1">
      <alignment vertical="center"/>
    </xf>
    <xf numFmtId="38" fontId="11" fillId="0" borderId="48" xfId="1" applyFont="1" applyBorder="1">
      <alignment vertical="center"/>
    </xf>
    <xf numFmtId="38" fontId="11" fillId="0" borderId="0" xfId="1" applyFont="1" applyBorder="1" applyAlignment="1">
      <alignment horizontal="center" vertical="center"/>
    </xf>
    <xf numFmtId="38" fontId="11" fillId="0" borderId="43" xfId="1" applyFont="1" applyBorder="1" applyAlignment="1">
      <alignment vertical="center"/>
    </xf>
    <xf numFmtId="38" fontId="11" fillId="0" borderId="107" xfId="1" applyFont="1" applyFill="1" applyBorder="1">
      <alignment vertical="center"/>
    </xf>
    <xf numFmtId="38" fontId="12" fillId="0" borderId="9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1" fillId="0" borderId="8" xfId="1" applyFont="1" applyBorder="1">
      <alignment vertical="center"/>
    </xf>
    <xf numFmtId="38" fontId="11" fillId="0" borderId="9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38" fontId="11" fillId="2" borderId="47" xfId="1" applyFont="1" applyFill="1" applyBorder="1">
      <alignment vertical="center"/>
    </xf>
    <xf numFmtId="38" fontId="11" fillId="2" borderId="46" xfId="1" applyFont="1" applyFill="1" applyBorder="1">
      <alignment vertical="center"/>
    </xf>
    <xf numFmtId="38" fontId="11" fillId="2" borderId="43" xfId="1" applyFont="1" applyFill="1" applyBorder="1">
      <alignment vertical="center"/>
    </xf>
    <xf numFmtId="38" fontId="11" fillId="0" borderId="108" xfId="1" applyFont="1" applyFill="1" applyBorder="1">
      <alignment vertical="center"/>
    </xf>
    <xf numFmtId="38" fontId="11" fillId="2" borderId="5" xfId="1" applyFont="1" applyFill="1" applyBorder="1">
      <alignment vertical="center"/>
    </xf>
    <xf numFmtId="38" fontId="11" fillId="2" borderId="4" xfId="1" applyFont="1" applyFill="1" applyBorder="1">
      <alignment vertical="center"/>
    </xf>
    <xf numFmtId="38" fontId="11" fillId="2" borderId="45" xfId="1" applyFont="1" applyFill="1" applyBorder="1">
      <alignment vertical="center"/>
    </xf>
    <xf numFmtId="38" fontId="11" fillId="2" borderId="1" xfId="1" applyFont="1" applyFill="1" applyBorder="1">
      <alignment vertical="center"/>
    </xf>
    <xf numFmtId="38" fontId="11" fillId="0" borderId="109" xfId="1" applyFont="1" applyFill="1" applyBorder="1">
      <alignment vertical="center"/>
    </xf>
    <xf numFmtId="38" fontId="11" fillId="0" borderId="13" xfId="1" applyFont="1" applyBorder="1" applyAlignment="1">
      <alignment vertical="center"/>
    </xf>
    <xf numFmtId="38" fontId="11" fillId="2" borderId="38" xfId="1" applyFont="1" applyFill="1" applyBorder="1">
      <alignment vertical="center"/>
    </xf>
    <xf numFmtId="38" fontId="11" fillId="2" borderId="37" xfId="1" applyFont="1" applyFill="1" applyBorder="1">
      <alignment vertical="center"/>
    </xf>
    <xf numFmtId="38" fontId="11" fillId="2" borderId="13" xfId="1" applyFont="1" applyFill="1" applyBorder="1">
      <alignment vertical="center"/>
    </xf>
    <xf numFmtId="38" fontId="11" fillId="0" borderId="110" xfId="1" applyFont="1" applyFill="1" applyBorder="1">
      <alignment vertical="center"/>
    </xf>
    <xf numFmtId="38" fontId="11" fillId="2" borderId="10" xfId="1" applyFont="1" applyFill="1" applyBorder="1" applyAlignment="1">
      <alignment horizontal="center" vertical="center"/>
    </xf>
    <xf numFmtId="38" fontId="11" fillId="0" borderId="1" xfId="1" applyFont="1" applyBorder="1" applyAlignment="1">
      <alignment horizontal="center" vertical="top"/>
    </xf>
    <xf numFmtId="38" fontId="11" fillId="0" borderId="29" xfId="1" applyFont="1" applyBorder="1" applyAlignment="1">
      <alignment horizontal="left" vertical="center" wrapText="1"/>
    </xf>
    <xf numFmtId="38" fontId="11" fillId="2" borderId="32" xfId="1" applyFont="1" applyFill="1" applyBorder="1">
      <alignment vertical="center"/>
    </xf>
    <xf numFmtId="38" fontId="11" fillId="2" borderId="31" xfId="1" applyFont="1" applyFill="1" applyBorder="1">
      <alignment vertical="center"/>
    </xf>
    <xf numFmtId="38" fontId="11" fillId="2" borderId="29" xfId="1" applyFont="1" applyFill="1" applyBorder="1">
      <alignment vertical="center"/>
    </xf>
    <xf numFmtId="38" fontId="11" fillId="0" borderId="111" xfId="1" applyFont="1" applyFill="1" applyBorder="1">
      <alignment vertical="center"/>
    </xf>
    <xf numFmtId="38" fontId="11" fillId="2" borderId="30" xfId="1" applyFont="1" applyFill="1" applyBorder="1" applyAlignment="1">
      <alignment horizontal="right" vertical="center"/>
    </xf>
    <xf numFmtId="38" fontId="11" fillId="2" borderId="33" xfId="1" applyFont="1" applyFill="1" applyBorder="1" applyAlignment="1">
      <alignment horizontal="right" vertical="center"/>
    </xf>
    <xf numFmtId="38" fontId="11" fillId="0" borderId="29" xfId="1" applyFont="1" applyBorder="1" applyAlignment="1">
      <alignment horizontal="center" vertical="center"/>
    </xf>
    <xf numFmtId="38" fontId="11" fillId="0" borderId="15" xfId="1" applyFont="1" applyBorder="1" applyAlignment="1">
      <alignment vertical="center"/>
    </xf>
    <xf numFmtId="38" fontId="11" fillId="2" borderId="41" xfId="1" applyFont="1" applyFill="1" applyBorder="1">
      <alignment vertical="center"/>
    </xf>
    <xf numFmtId="38" fontId="11" fillId="2" borderId="40" xfId="1" applyFont="1" applyFill="1" applyBorder="1">
      <alignment vertical="center"/>
    </xf>
    <xf numFmtId="38" fontId="11" fillId="2" borderId="15" xfId="1" applyFont="1" applyFill="1" applyBorder="1">
      <alignment vertical="center"/>
    </xf>
    <xf numFmtId="38" fontId="11" fillId="0" borderId="112" xfId="1" applyFont="1" applyFill="1" applyBorder="1">
      <alignment vertical="center"/>
    </xf>
    <xf numFmtId="38" fontId="11" fillId="0" borderId="15" xfId="1" applyFont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38" fontId="11" fillId="0" borderId="22" xfId="1" applyFont="1" applyBorder="1" applyAlignment="1">
      <alignment vertical="center"/>
    </xf>
    <xf numFmtId="38" fontId="11" fillId="2" borderId="35" xfId="1" applyFont="1" applyFill="1" applyBorder="1">
      <alignment vertical="center"/>
    </xf>
    <xf numFmtId="38" fontId="11" fillId="2" borderId="34" xfId="1" applyFont="1" applyFill="1" applyBorder="1">
      <alignment vertical="center"/>
    </xf>
    <xf numFmtId="38" fontId="11" fillId="2" borderId="3" xfId="1" applyFont="1" applyFill="1" applyBorder="1">
      <alignment vertical="center"/>
    </xf>
    <xf numFmtId="38" fontId="11" fillId="0" borderId="113" xfId="1" applyFont="1" applyFill="1" applyBorder="1">
      <alignment vertical="center"/>
    </xf>
    <xf numFmtId="38" fontId="5" fillId="0" borderId="24" xfId="1" applyFont="1" applyFill="1" applyBorder="1" applyAlignment="1">
      <alignment vertical="center"/>
    </xf>
    <xf numFmtId="38" fontId="11" fillId="2" borderId="27" xfId="1" applyFont="1" applyFill="1" applyBorder="1">
      <alignment vertical="center"/>
    </xf>
    <xf numFmtId="38" fontId="11" fillId="2" borderId="26" xfId="1" applyFont="1" applyFill="1" applyBorder="1">
      <alignment vertical="center"/>
    </xf>
    <xf numFmtId="38" fontId="11" fillId="2" borderId="24" xfId="1" applyFont="1" applyFill="1" applyBorder="1">
      <alignment vertical="center"/>
    </xf>
    <xf numFmtId="38" fontId="11" fillId="0" borderId="114" xfId="1" applyFont="1" applyFill="1" applyBorder="1">
      <alignment vertical="center"/>
    </xf>
    <xf numFmtId="38" fontId="11" fillId="2" borderId="20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38" fontId="11" fillId="2" borderId="17" xfId="1" applyFont="1" applyFill="1" applyBorder="1">
      <alignment vertical="center"/>
    </xf>
    <xf numFmtId="38" fontId="11" fillId="0" borderId="115" xfId="1" applyFont="1" applyFill="1" applyBorder="1">
      <alignment vertical="center"/>
    </xf>
    <xf numFmtId="38" fontId="12" fillId="0" borderId="42" xfId="1" applyFont="1" applyBorder="1" applyAlignment="1">
      <alignment horizontal="right" vertical="center"/>
    </xf>
    <xf numFmtId="38" fontId="11" fillId="0" borderId="42" xfId="1" applyFont="1" applyBorder="1" applyAlignment="1">
      <alignment horizontal="left" vertical="center"/>
    </xf>
    <xf numFmtId="38" fontId="11" fillId="0" borderId="3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2" fillId="0" borderId="42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14" fillId="0" borderId="0" xfId="1" applyFont="1" applyBorder="1" applyAlignment="1">
      <alignment horizontal="center" vertical="center"/>
    </xf>
    <xf numFmtId="38" fontId="12" fillId="0" borderId="0" xfId="1" applyFont="1" applyAlignment="1">
      <alignment horizontal="left" vertical="center"/>
    </xf>
    <xf numFmtId="38" fontId="11" fillId="0" borderId="103" xfId="1" applyFont="1" applyBorder="1" applyAlignment="1">
      <alignment horizontal="center" vertical="center"/>
    </xf>
    <xf numFmtId="38" fontId="12" fillId="0" borderId="102" xfId="1" applyFont="1" applyBorder="1" applyAlignment="1">
      <alignment horizontal="center" vertical="center"/>
    </xf>
    <xf numFmtId="38" fontId="11" fillId="0" borderId="103" xfId="1" applyFont="1" applyBorder="1" applyAlignment="1">
      <alignment horizontal="left" vertical="center"/>
    </xf>
    <xf numFmtId="38" fontId="14" fillId="0" borderId="0" xfId="1" applyFont="1" applyBorder="1" applyAlignment="1">
      <alignment horizontal="left" vertical="center"/>
    </xf>
    <xf numFmtId="38" fontId="11" fillId="0" borderId="2" xfId="1" applyFont="1" applyBorder="1" applyAlignment="1">
      <alignment horizontal="right" vertical="center"/>
    </xf>
    <xf numFmtId="38" fontId="11" fillId="0" borderId="1" xfId="1" applyFont="1" applyBorder="1">
      <alignment vertical="center"/>
    </xf>
    <xf numFmtId="38" fontId="11" fillId="0" borderId="1" xfId="1" applyFont="1" applyBorder="1" applyAlignment="1">
      <alignment vertical="center"/>
    </xf>
    <xf numFmtId="38" fontId="11" fillId="0" borderId="74" xfId="1" applyFont="1" applyBorder="1" applyAlignment="1">
      <alignment horizontal="right" vertical="center"/>
    </xf>
    <xf numFmtId="38" fontId="11" fillId="0" borderId="75" xfId="1" applyFont="1" applyBorder="1">
      <alignment vertical="center"/>
    </xf>
    <xf numFmtId="38" fontId="11" fillId="0" borderId="75" xfId="1" applyFont="1" applyBorder="1" applyAlignment="1">
      <alignment vertical="center"/>
    </xf>
    <xf numFmtId="38" fontId="11" fillId="0" borderId="75" xfId="1" applyFont="1" applyFill="1" applyBorder="1" applyAlignment="1">
      <alignment vertical="center" wrapText="1"/>
    </xf>
    <xf numFmtId="38" fontId="11" fillId="0" borderId="43" xfId="1" applyFont="1" applyBorder="1">
      <alignment vertical="center"/>
    </xf>
    <xf numFmtId="38" fontId="18" fillId="0" borderId="44" xfId="1" applyFont="1" applyFill="1" applyBorder="1" applyAlignment="1">
      <alignment vertical="center" wrapText="1"/>
    </xf>
    <xf numFmtId="38" fontId="12" fillId="2" borderId="65" xfId="1" applyFont="1" applyFill="1" applyBorder="1" applyAlignment="1">
      <alignment vertical="center"/>
    </xf>
    <xf numFmtId="38" fontId="11" fillId="0" borderId="61" xfId="1" applyFont="1" applyBorder="1" applyAlignment="1">
      <alignment vertical="center"/>
    </xf>
    <xf numFmtId="38" fontId="11" fillId="0" borderId="59" xfId="1" applyFont="1" applyBorder="1">
      <alignment vertical="center"/>
    </xf>
    <xf numFmtId="38" fontId="11" fillId="0" borderId="18" xfId="1" applyFont="1" applyBorder="1" applyAlignment="1">
      <alignment horizontal="right" vertical="center"/>
    </xf>
    <xf numFmtId="38" fontId="11" fillId="0" borderId="17" xfId="1" applyFont="1" applyBorder="1">
      <alignment vertical="center"/>
    </xf>
    <xf numFmtId="38" fontId="14" fillId="0" borderId="0" xfId="1" applyFont="1" applyBorder="1">
      <alignment vertical="center"/>
    </xf>
    <xf numFmtId="38" fontId="3" fillId="0" borderId="0" xfId="1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right" vertical="center" wrapText="1"/>
    </xf>
    <xf numFmtId="0" fontId="3" fillId="0" borderId="6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left" vertical="center"/>
    </xf>
    <xf numFmtId="0" fontId="3" fillId="0" borderId="71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38" fontId="3" fillId="0" borderId="50" xfId="1" applyFont="1" applyFill="1" applyBorder="1" applyAlignment="1">
      <alignment horizontal="right" vertical="center"/>
    </xf>
    <xf numFmtId="38" fontId="3" fillId="0" borderId="66" xfId="1" applyFont="1" applyFill="1" applyBorder="1" applyAlignment="1">
      <alignment horizontal="right" vertical="center"/>
    </xf>
    <xf numFmtId="176" fontId="3" fillId="0" borderId="70" xfId="1" applyNumberFormat="1" applyFont="1" applyFill="1" applyBorder="1" applyAlignment="1">
      <alignment horizontal="right" vertical="center"/>
    </xf>
    <xf numFmtId="176" fontId="3" fillId="0" borderId="71" xfId="1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0" fontId="3" fillId="0" borderId="71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38" fontId="3" fillId="0" borderId="70" xfId="1" applyFont="1" applyFill="1" applyBorder="1" applyAlignment="1">
      <alignment horizontal="right" vertical="center"/>
    </xf>
    <xf numFmtId="38" fontId="3" fillId="0" borderId="71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36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39" xfId="1" applyFont="1" applyFill="1" applyBorder="1" applyAlignment="1">
      <alignment horizontal="right" vertical="center"/>
    </xf>
    <xf numFmtId="176" fontId="3" fillId="0" borderId="61" xfId="1" applyNumberFormat="1" applyFont="1" applyFill="1" applyBorder="1" applyAlignment="1">
      <alignment horizontal="right" vertical="center"/>
    </xf>
    <xf numFmtId="176" fontId="3" fillId="0" borderId="60" xfId="1" applyNumberFormat="1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38" fontId="3" fillId="0" borderId="44" xfId="1" applyFont="1" applyFill="1" applyBorder="1" applyAlignment="1">
      <alignment horizontal="right" vertical="center"/>
    </xf>
    <xf numFmtId="38" fontId="3" fillId="0" borderId="65" xfId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right" vertical="top"/>
    </xf>
    <xf numFmtId="38" fontId="3" fillId="0" borderId="0" xfId="1" applyFont="1" applyFill="1" applyBorder="1" applyAlignment="1">
      <alignment horizontal="right" vertical="top"/>
    </xf>
    <xf numFmtId="38" fontId="3" fillId="0" borderId="2" xfId="1" applyFont="1" applyFill="1" applyBorder="1" applyAlignment="1">
      <alignment horizontal="right" vertical="top"/>
    </xf>
    <xf numFmtId="38" fontId="3" fillId="0" borderId="6" xfId="1" applyFont="1" applyFill="1" applyBorder="1" applyAlignment="1">
      <alignment horizontal="right" vertical="top"/>
    </xf>
    <xf numFmtId="0" fontId="5" fillId="0" borderId="5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8" fontId="3" fillId="0" borderId="61" xfId="1" applyFont="1" applyFill="1" applyBorder="1" applyAlignment="1">
      <alignment horizontal="right" vertical="center"/>
    </xf>
    <xf numFmtId="38" fontId="3" fillId="0" borderId="60" xfId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42" xfId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right" vertical="center" wrapText="1"/>
    </xf>
    <xf numFmtId="0" fontId="4" fillId="0" borderId="33" xfId="0" applyFont="1" applyFill="1" applyBorder="1" applyAlignment="1">
      <alignment horizontal="right" vertical="center" wrapText="1"/>
    </xf>
    <xf numFmtId="38" fontId="4" fillId="0" borderId="30" xfId="1" applyFont="1" applyFill="1" applyBorder="1" applyAlignment="1">
      <alignment horizontal="center" vertical="center" wrapText="1"/>
    </xf>
    <xf numFmtId="38" fontId="4" fillId="0" borderId="33" xfId="1" applyFont="1" applyFill="1" applyBorder="1" applyAlignment="1">
      <alignment horizontal="center" vertical="center" wrapText="1"/>
    </xf>
    <xf numFmtId="38" fontId="4" fillId="0" borderId="29" xfId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38" fontId="5" fillId="0" borderId="61" xfId="1" applyFont="1" applyFill="1" applyBorder="1" applyAlignment="1">
      <alignment horizontal="right" vertical="center"/>
    </xf>
    <xf numFmtId="38" fontId="5" fillId="0" borderId="60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38" fontId="3" fillId="0" borderId="23" xfId="1" applyFont="1" applyFill="1" applyBorder="1" applyAlignment="1">
      <alignment horizontal="right" vertical="center"/>
    </xf>
    <xf numFmtId="38" fontId="3" fillId="0" borderId="67" xfId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38" fontId="3" fillId="0" borderId="69" xfId="1" applyFont="1" applyFill="1" applyBorder="1" applyAlignment="1">
      <alignment horizontal="right" vertical="center"/>
    </xf>
    <xf numFmtId="38" fontId="3" fillId="0" borderId="72" xfId="1" applyFont="1" applyFill="1" applyBorder="1" applyAlignment="1">
      <alignment horizontal="right" vertical="center"/>
    </xf>
    <xf numFmtId="0" fontId="5" fillId="0" borderId="73" xfId="0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left" vertical="center"/>
    </xf>
    <xf numFmtId="0" fontId="3" fillId="0" borderId="72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horizontal="right" vertical="center"/>
    </xf>
    <xf numFmtId="38" fontId="5" fillId="0" borderId="72" xfId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right" vertical="center"/>
    </xf>
    <xf numFmtId="0" fontId="3" fillId="0" borderId="102" xfId="0" applyFont="1" applyFill="1" applyBorder="1" applyAlignment="1">
      <alignment horizontal="right" vertical="center"/>
    </xf>
    <xf numFmtId="0" fontId="3" fillId="0" borderId="101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177" fontId="3" fillId="0" borderId="101" xfId="0" applyNumberFormat="1" applyFont="1" applyFill="1" applyBorder="1" applyAlignment="1">
      <alignment horizontal="right" vertical="center"/>
    </xf>
    <xf numFmtId="177" fontId="3" fillId="0" borderId="102" xfId="0" applyNumberFormat="1" applyFont="1" applyFill="1" applyBorder="1" applyAlignment="1">
      <alignment horizontal="right" vertical="center"/>
    </xf>
    <xf numFmtId="177" fontId="3" fillId="0" borderId="102" xfId="0" applyNumberFormat="1" applyFont="1" applyFill="1" applyBorder="1" applyAlignment="1">
      <alignment horizontal="left" vertical="center"/>
    </xf>
    <xf numFmtId="177" fontId="3" fillId="0" borderId="103" xfId="0" applyNumberFormat="1" applyFont="1" applyFill="1" applyBorder="1" applyAlignment="1">
      <alignment horizontal="left" vertical="center"/>
    </xf>
    <xf numFmtId="38" fontId="3" fillId="0" borderId="101" xfId="1" applyFont="1" applyFill="1" applyBorder="1" applyAlignment="1">
      <alignment horizontal="right" vertical="center"/>
    </xf>
    <xf numFmtId="38" fontId="3" fillId="0" borderId="102" xfId="1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3" fillId="0" borderId="74" xfId="0" applyFont="1" applyFill="1" applyBorder="1" applyAlignment="1">
      <alignment horizontal="right" vertical="center"/>
    </xf>
    <xf numFmtId="0" fontId="3" fillId="0" borderId="76" xfId="0" applyFont="1" applyFill="1" applyBorder="1" applyAlignment="1">
      <alignment horizontal="right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left" vertical="center"/>
    </xf>
    <xf numFmtId="0" fontId="5" fillId="0" borderId="75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95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60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38" fontId="3" fillId="0" borderId="74" xfId="0" applyNumberFormat="1" applyFont="1" applyFill="1" applyBorder="1" applyAlignment="1">
      <alignment horizontal="right" vertical="center"/>
    </xf>
    <xf numFmtId="38" fontId="3" fillId="0" borderId="76" xfId="0" applyNumberFormat="1" applyFont="1" applyFill="1" applyBorder="1" applyAlignment="1">
      <alignment horizontal="right" vertical="center"/>
    </xf>
    <xf numFmtId="38" fontId="3" fillId="0" borderId="101" xfId="0" applyNumberFormat="1" applyFont="1" applyFill="1" applyBorder="1" applyAlignment="1">
      <alignment horizontal="right" vertical="center"/>
    </xf>
    <xf numFmtId="38" fontId="3" fillId="0" borderId="102" xfId="0" applyNumberFormat="1" applyFont="1" applyFill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1" fillId="0" borderId="79" xfId="1" applyFont="1" applyBorder="1" applyAlignment="1">
      <alignment horizontal="center" vertical="center"/>
    </xf>
    <xf numFmtId="38" fontId="11" fillId="0" borderId="78" xfId="1" applyFont="1" applyBorder="1" applyAlignment="1">
      <alignment horizontal="center" vertical="center"/>
    </xf>
    <xf numFmtId="38" fontId="11" fillId="0" borderId="77" xfId="1" applyFont="1" applyBorder="1" applyAlignment="1">
      <alignment horizontal="center" vertical="center"/>
    </xf>
    <xf numFmtId="38" fontId="12" fillId="2" borderId="61" xfId="1" applyFont="1" applyFill="1" applyBorder="1" applyAlignment="1">
      <alignment horizontal="right" vertical="center"/>
    </xf>
    <xf numFmtId="38" fontId="12" fillId="2" borderId="60" xfId="1" applyFont="1" applyFill="1" applyBorder="1" applyAlignment="1">
      <alignment horizontal="right" vertical="center"/>
    </xf>
    <xf numFmtId="38" fontId="12" fillId="2" borderId="9" xfId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right" vertical="center"/>
    </xf>
    <xf numFmtId="38" fontId="12" fillId="2" borderId="2" xfId="1" applyFont="1" applyFill="1" applyBorder="1" applyAlignment="1">
      <alignment horizontal="right" vertical="center"/>
    </xf>
    <xf numFmtId="38" fontId="12" fillId="2" borderId="6" xfId="1" applyFont="1" applyFill="1" applyBorder="1" applyAlignment="1">
      <alignment horizontal="right" vertical="center"/>
    </xf>
    <xf numFmtId="38" fontId="11" fillId="0" borderId="59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2" fillId="3" borderId="61" xfId="1" applyFont="1" applyFill="1" applyBorder="1" applyAlignment="1">
      <alignment horizontal="right" vertical="center"/>
    </xf>
    <xf numFmtId="38" fontId="12" fillId="3" borderId="60" xfId="1" applyFont="1" applyFill="1" applyBorder="1" applyAlignment="1">
      <alignment horizontal="right" vertical="center"/>
    </xf>
    <xf numFmtId="38" fontId="12" fillId="3" borderId="9" xfId="1" applyFont="1" applyFill="1" applyBorder="1" applyAlignment="1">
      <alignment horizontal="right" vertical="center"/>
    </xf>
    <xf numFmtId="38" fontId="12" fillId="3" borderId="0" xfId="1" applyFont="1" applyFill="1" applyBorder="1" applyAlignment="1">
      <alignment horizontal="right" vertical="center"/>
    </xf>
    <xf numFmtId="38" fontId="12" fillId="3" borderId="2" xfId="1" applyFont="1" applyFill="1" applyBorder="1" applyAlignment="1">
      <alignment horizontal="right" vertical="center"/>
    </xf>
    <xf numFmtId="38" fontId="12" fillId="3" borderId="6" xfId="1" applyFont="1" applyFill="1" applyBorder="1" applyAlignment="1">
      <alignment horizontal="right" vertical="center"/>
    </xf>
    <xf numFmtId="38" fontId="11" fillId="2" borderId="44" xfId="1" applyFont="1" applyFill="1" applyBorder="1" applyAlignment="1">
      <alignment horizontal="center" vertical="center"/>
    </xf>
    <xf numFmtId="38" fontId="11" fillId="2" borderId="65" xfId="1" applyFont="1" applyFill="1" applyBorder="1" applyAlignment="1">
      <alignment horizontal="center" vertical="center"/>
    </xf>
    <xf numFmtId="38" fontId="11" fillId="2" borderId="43" xfId="1" applyFont="1" applyFill="1" applyBorder="1" applyAlignment="1">
      <alignment horizontal="center" vertical="center"/>
    </xf>
    <xf numFmtId="38" fontId="11" fillId="2" borderId="2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/>
    </xf>
    <xf numFmtId="38" fontId="11" fillId="2" borderId="1" xfId="1" applyFont="1" applyFill="1" applyBorder="1" applyAlignment="1">
      <alignment horizontal="center" vertical="center"/>
    </xf>
    <xf numFmtId="38" fontId="12" fillId="0" borderId="14" xfId="1" applyFont="1" applyFill="1" applyBorder="1" applyAlignment="1">
      <alignment horizontal="center" vertical="center" wrapText="1"/>
    </xf>
    <xf numFmtId="38" fontId="12" fillId="0" borderId="39" xfId="1" applyFont="1" applyFill="1" applyBorder="1" applyAlignment="1">
      <alignment horizontal="center" vertical="center" wrapText="1"/>
    </xf>
    <xf numFmtId="38" fontId="12" fillId="0" borderId="13" xfId="1" applyFont="1" applyFill="1" applyBorder="1" applyAlignment="1">
      <alignment horizontal="center" vertical="center" wrapText="1"/>
    </xf>
    <xf numFmtId="38" fontId="11" fillId="0" borderId="60" xfId="1" applyFont="1" applyBorder="1" applyAlignment="1">
      <alignment horizontal="left" vertical="center"/>
    </xf>
    <xf numFmtId="38" fontId="11" fillId="0" borderId="59" xfId="1" applyFont="1" applyBorder="1" applyAlignment="1">
      <alignment horizontal="left" vertical="center"/>
    </xf>
    <xf numFmtId="38" fontId="11" fillId="0" borderId="21" xfId="1" applyFont="1" applyBorder="1" applyAlignment="1">
      <alignment horizontal="left" vertical="center"/>
    </xf>
    <xf numFmtId="38" fontId="11" fillId="0" borderId="17" xfId="1" applyFont="1" applyBorder="1" applyAlignment="1">
      <alignment horizontal="left" vertical="center"/>
    </xf>
    <xf numFmtId="38" fontId="11" fillId="0" borderId="17" xfId="1" applyFont="1" applyBorder="1" applyAlignment="1">
      <alignment horizontal="center" vertical="center"/>
    </xf>
    <xf numFmtId="38" fontId="12" fillId="0" borderId="61" xfId="1" applyFont="1" applyBorder="1" applyAlignment="1">
      <alignment horizontal="center" vertical="center"/>
    </xf>
    <xf numFmtId="38" fontId="12" fillId="0" borderId="60" xfId="1" applyFont="1" applyBorder="1" applyAlignment="1">
      <alignment horizontal="center" vertical="center"/>
    </xf>
    <xf numFmtId="38" fontId="12" fillId="0" borderId="59" xfId="1" applyFont="1" applyBorder="1" applyAlignment="1">
      <alignment horizontal="center" vertical="center"/>
    </xf>
    <xf numFmtId="38" fontId="12" fillId="0" borderId="54" xfId="1" applyFont="1" applyBorder="1" applyAlignment="1">
      <alignment horizontal="center" vertical="center"/>
    </xf>
    <xf numFmtId="38" fontId="12" fillId="0" borderId="57" xfId="1" applyFont="1" applyBorder="1" applyAlignment="1">
      <alignment horizontal="center" vertical="center"/>
    </xf>
    <xf numFmtId="38" fontId="12" fillId="0" borderId="53" xfId="1" applyFont="1" applyBorder="1" applyAlignment="1">
      <alignment horizontal="center" vertical="center"/>
    </xf>
    <xf numFmtId="38" fontId="12" fillId="2" borderId="74" xfId="1" applyFont="1" applyFill="1" applyBorder="1" applyAlignment="1">
      <alignment horizontal="right" vertical="center"/>
    </xf>
    <xf numFmtId="38" fontId="12" fillId="2" borderId="76" xfId="1" applyFont="1" applyFill="1" applyBorder="1" applyAlignment="1">
      <alignment horizontal="right" vertical="center"/>
    </xf>
    <xf numFmtId="38" fontId="11" fillId="0" borderId="65" xfId="1" applyFont="1" applyFill="1" applyBorder="1" applyAlignment="1">
      <alignment horizontal="left" vertical="center"/>
    </xf>
    <xf numFmtId="38" fontId="11" fillId="0" borderId="43" xfId="1" applyFont="1" applyFill="1" applyBorder="1" applyAlignment="1">
      <alignment horizontal="left" vertical="center"/>
    </xf>
    <xf numFmtId="38" fontId="12" fillId="3" borderId="74" xfId="1" applyFont="1" applyFill="1" applyBorder="1" applyAlignment="1">
      <alignment horizontal="right" vertical="center"/>
    </xf>
    <xf numFmtId="38" fontId="12" fillId="3" borderId="76" xfId="1" applyFont="1" applyFill="1" applyBorder="1" applyAlignment="1">
      <alignment horizontal="right" vertical="center"/>
    </xf>
    <xf numFmtId="38" fontId="11" fillId="2" borderId="74" xfId="1" applyFont="1" applyFill="1" applyBorder="1" applyAlignment="1">
      <alignment horizontal="center" vertical="center"/>
    </xf>
    <xf numFmtId="38" fontId="11" fillId="2" borderId="76" xfId="1" applyFont="1" applyFill="1" applyBorder="1" applyAlignment="1">
      <alignment horizontal="center" vertical="center"/>
    </xf>
    <xf numFmtId="38" fontId="11" fillId="2" borderId="75" xfId="1" applyFont="1" applyFill="1" applyBorder="1" applyAlignment="1">
      <alignment horizontal="center" vertical="center"/>
    </xf>
    <xf numFmtId="176" fontId="12" fillId="2" borderId="76" xfId="1" applyNumberFormat="1" applyFont="1" applyFill="1" applyBorder="1" applyAlignment="1">
      <alignment horizontal="center" vertical="center"/>
    </xf>
    <xf numFmtId="38" fontId="3" fillId="0" borderId="74" xfId="1" applyFont="1" applyFill="1" applyBorder="1" applyAlignment="1">
      <alignment horizontal="right" vertical="center"/>
    </xf>
    <xf numFmtId="38" fontId="3" fillId="0" borderId="76" xfId="1" applyFont="1" applyFill="1" applyBorder="1" applyAlignment="1">
      <alignment horizontal="right" vertical="center"/>
    </xf>
    <xf numFmtId="38" fontId="11" fillId="0" borderId="76" xfId="1" applyFont="1" applyBorder="1" applyAlignment="1">
      <alignment horizontal="left" vertical="center"/>
    </xf>
    <xf numFmtId="38" fontId="11" fillId="0" borderId="75" xfId="1" applyFont="1" applyBorder="1" applyAlignment="1">
      <alignment horizontal="left" vertical="center"/>
    </xf>
    <xf numFmtId="38" fontId="12" fillId="0" borderId="61" xfId="1" applyFont="1" applyBorder="1" applyAlignment="1">
      <alignment horizontal="center" vertical="center" wrapText="1"/>
    </xf>
    <xf numFmtId="38" fontId="12" fillId="0" borderId="74" xfId="1" applyFont="1" applyBorder="1" applyAlignment="1">
      <alignment horizontal="center" vertical="center"/>
    </xf>
    <xf numFmtId="38" fontId="12" fillId="0" borderId="76" xfId="1" applyFont="1" applyBorder="1" applyAlignment="1">
      <alignment horizontal="center" vertical="center"/>
    </xf>
    <xf numFmtId="38" fontId="12" fillId="0" borderId="75" xfId="1" applyFont="1" applyBorder="1" applyAlignment="1">
      <alignment horizontal="center" vertical="center"/>
    </xf>
    <xf numFmtId="38" fontId="17" fillId="0" borderId="74" xfId="1" applyFont="1" applyBorder="1" applyAlignment="1">
      <alignment horizontal="center" vertical="center" wrapText="1"/>
    </xf>
    <xf numFmtId="38" fontId="17" fillId="0" borderId="76" xfId="1" applyFont="1" applyBorder="1" applyAlignment="1">
      <alignment horizontal="center" vertical="center" wrapText="1"/>
    </xf>
    <xf numFmtId="38" fontId="17" fillId="0" borderId="75" xfId="1" applyFont="1" applyBorder="1" applyAlignment="1">
      <alignment horizontal="center" vertical="center" wrapText="1"/>
    </xf>
    <xf numFmtId="38" fontId="12" fillId="0" borderId="101" xfId="1" applyFont="1" applyBorder="1" applyAlignment="1">
      <alignment horizontal="right" vertical="center"/>
    </xf>
    <xf numFmtId="38" fontId="12" fillId="0" borderId="102" xfId="1" applyFont="1" applyBorder="1" applyAlignment="1">
      <alignment horizontal="right" vertical="center"/>
    </xf>
    <xf numFmtId="38" fontId="12" fillId="3" borderId="18" xfId="1" applyFont="1" applyFill="1" applyBorder="1" applyAlignment="1">
      <alignment horizontal="right" vertical="center"/>
    </xf>
    <xf numFmtId="38" fontId="12" fillId="3" borderId="21" xfId="1" applyFont="1" applyFill="1" applyBorder="1" applyAlignment="1">
      <alignment horizontal="right" vertical="center"/>
    </xf>
    <xf numFmtId="38" fontId="12" fillId="2" borderId="18" xfId="1" applyFont="1" applyFill="1" applyBorder="1" applyAlignment="1">
      <alignment horizontal="right" vertical="center"/>
    </xf>
    <xf numFmtId="38" fontId="12" fillId="2" borderId="21" xfId="1" applyFont="1" applyFill="1" applyBorder="1" applyAlignment="1">
      <alignment horizontal="right" vertical="center"/>
    </xf>
    <xf numFmtId="176" fontId="12" fillId="2" borderId="60" xfId="1" applyNumberFormat="1" applyFont="1" applyFill="1" applyBorder="1" applyAlignment="1">
      <alignment horizontal="center" vertical="center"/>
    </xf>
    <xf numFmtId="38" fontId="12" fillId="2" borderId="21" xfId="1" applyFont="1" applyFill="1" applyBorder="1" applyAlignment="1">
      <alignment horizontal="center" vertical="center"/>
    </xf>
    <xf numFmtId="38" fontId="12" fillId="0" borderId="52" xfId="1" applyFont="1" applyBorder="1" applyAlignment="1">
      <alignment horizontal="center" vertical="center"/>
    </xf>
    <xf numFmtId="38" fontId="12" fillId="0" borderId="68" xfId="1" applyFont="1" applyBorder="1" applyAlignment="1">
      <alignment horizontal="center" vertical="center"/>
    </xf>
    <xf numFmtId="38" fontId="12" fillId="0" borderId="51" xfId="1" applyFont="1" applyBorder="1" applyAlignment="1">
      <alignment horizontal="center" vertical="center"/>
    </xf>
    <xf numFmtId="38" fontId="12" fillId="2" borderId="101" xfId="1" applyFont="1" applyFill="1" applyBorder="1" applyAlignment="1">
      <alignment horizontal="right" vertical="center"/>
    </xf>
    <xf numFmtId="38" fontId="12" fillId="2" borderId="102" xfId="1" applyFont="1" applyFill="1" applyBorder="1" applyAlignment="1">
      <alignment horizontal="right" vertical="center"/>
    </xf>
    <xf numFmtId="38" fontId="12" fillId="3" borderId="101" xfId="1" applyFont="1" applyFill="1" applyBorder="1" applyAlignment="1">
      <alignment horizontal="right" vertical="center"/>
    </xf>
    <xf numFmtId="38" fontId="12" fillId="3" borderId="102" xfId="1" applyFont="1" applyFill="1" applyBorder="1" applyAlignment="1">
      <alignment horizontal="right" vertical="center"/>
    </xf>
    <xf numFmtId="38" fontId="12" fillId="2" borderId="44" xfId="1" applyFont="1" applyFill="1" applyBorder="1" applyAlignment="1">
      <alignment horizontal="right" vertical="center"/>
    </xf>
    <xf numFmtId="38" fontId="12" fillId="2" borderId="65" xfId="1" applyFont="1" applyFill="1" applyBorder="1" applyAlignment="1">
      <alignment horizontal="right" vertical="center"/>
    </xf>
    <xf numFmtId="38" fontId="12" fillId="2" borderId="7" xfId="1" applyFont="1" applyFill="1" applyBorder="1" applyAlignment="1">
      <alignment horizontal="right" vertical="center"/>
    </xf>
    <xf numFmtId="38" fontId="12" fillId="2" borderId="36" xfId="1" applyFont="1" applyFill="1" applyBorder="1" applyAlignment="1">
      <alignment horizontal="right" vertical="center"/>
    </xf>
    <xf numFmtId="38" fontId="12" fillId="2" borderId="7" xfId="1" applyFont="1" applyFill="1" applyBorder="1" applyAlignment="1">
      <alignment horizontal="center" vertical="center"/>
    </xf>
    <xf numFmtId="38" fontId="12" fillId="2" borderId="36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12" fillId="2" borderId="44" xfId="1" applyFont="1" applyFill="1" applyBorder="1" applyAlignment="1">
      <alignment horizontal="center" vertical="center"/>
    </xf>
    <xf numFmtId="38" fontId="12" fillId="2" borderId="65" xfId="1" applyFont="1" applyFill="1" applyBorder="1" applyAlignment="1">
      <alignment horizontal="center" vertical="center"/>
    </xf>
    <xf numFmtId="38" fontId="12" fillId="2" borderId="43" xfId="1" applyFont="1" applyFill="1" applyBorder="1" applyAlignment="1">
      <alignment horizontal="center" vertical="center"/>
    </xf>
    <xf numFmtId="38" fontId="11" fillId="0" borderId="0" xfId="1" applyFont="1" applyBorder="1" applyAlignment="1">
      <alignment horizontal="left" vertical="center"/>
    </xf>
    <xf numFmtId="38" fontId="11" fillId="0" borderId="8" xfId="1" applyFont="1" applyBorder="1" applyAlignment="1">
      <alignment horizontal="left" vertical="center"/>
    </xf>
    <xf numFmtId="38" fontId="11" fillId="0" borderId="6" xfId="1" applyFont="1" applyBorder="1" applyAlignment="1">
      <alignment horizontal="left" vertical="center"/>
    </xf>
    <xf numFmtId="38" fontId="11" fillId="0" borderId="1" xfId="1" applyFont="1" applyBorder="1" applyAlignment="1">
      <alignment horizontal="left" vertical="center"/>
    </xf>
    <xf numFmtId="38" fontId="12" fillId="0" borderId="69" xfId="1" applyFont="1" applyBorder="1" applyAlignment="1">
      <alignment horizontal="center" vertical="center"/>
    </xf>
    <xf numFmtId="38" fontId="12" fillId="0" borderId="72" xfId="1" applyFont="1" applyBorder="1" applyAlignment="1">
      <alignment horizontal="center" vertical="center"/>
    </xf>
    <xf numFmtId="38" fontId="12" fillId="0" borderId="73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16" xfId="1" applyFont="1" applyBorder="1" applyAlignment="1">
      <alignment horizontal="left" vertical="center"/>
    </xf>
    <xf numFmtId="38" fontId="12" fillId="0" borderId="42" xfId="1" applyFont="1" applyBorder="1" applyAlignment="1">
      <alignment horizontal="left" vertical="center"/>
    </xf>
    <xf numFmtId="38" fontId="14" fillId="2" borderId="63" xfId="1" applyFont="1" applyFill="1" applyBorder="1" applyAlignment="1">
      <alignment horizontal="right" vertical="center" wrapText="1"/>
    </xf>
    <xf numFmtId="38" fontId="14" fillId="2" borderId="63" xfId="1" applyFont="1" applyFill="1" applyBorder="1" applyAlignment="1">
      <alignment horizontal="center" vertical="center"/>
    </xf>
    <xf numFmtId="38" fontId="14" fillId="2" borderId="62" xfId="1" applyFont="1" applyFill="1" applyBorder="1" applyAlignment="1">
      <alignment horizontal="center" vertical="center"/>
    </xf>
    <xf numFmtId="176" fontId="12" fillId="2" borderId="6" xfId="1" applyNumberFormat="1" applyFont="1" applyFill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101" xfId="1" applyFont="1" applyBorder="1" applyAlignment="1">
      <alignment horizontal="center" vertical="center"/>
    </xf>
    <xf numFmtId="38" fontId="12" fillId="0" borderId="102" xfId="1" applyFont="1" applyBorder="1" applyAlignment="1">
      <alignment horizontal="center" vertical="center"/>
    </xf>
    <xf numFmtId="38" fontId="12" fillId="0" borderId="103" xfId="1" applyFont="1" applyBorder="1" applyAlignment="1">
      <alignment horizontal="center" vertical="center"/>
    </xf>
    <xf numFmtId="38" fontId="12" fillId="2" borderId="102" xfId="1" applyFont="1" applyFill="1" applyBorder="1" applyAlignment="1">
      <alignment horizontal="left" vertical="center"/>
    </xf>
    <xf numFmtId="38" fontId="12" fillId="2" borderId="103" xfId="1" applyFont="1" applyFill="1" applyBorder="1" applyAlignment="1">
      <alignment horizontal="left" vertical="center"/>
    </xf>
    <xf numFmtId="38" fontId="11" fillId="0" borderId="59" xfId="1" applyFont="1" applyFill="1" applyBorder="1" applyAlignment="1">
      <alignment horizontal="center" vertical="center"/>
    </xf>
    <xf numFmtId="38" fontId="11" fillId="0" borderId="17" xfId="1" applyFont="1" applyFill="1" applyBorder="1" applyAlignment="1">
      <alignment horizontal="center" vertical="center"/>
    </xf>
    <xf numFmtId="38" fontId="11" fillId="0" borderId="102" xfId="1" applyFont="1" applyBorder="1" applyAlignment="1">
      <alignment horizontal="left" vertical="center"/>
    </xf>
    <xf numFmtId="38" fontId="11" fillId="0" borderId="103" xfId="1" applyFont="1" applyBorder="1" applyAlignment="1">
      <alignment horizontal="left" vertical="center"/>
    </xf>
    <xf numFmtId="38" fontId="12" fillId="0" borderId="101" xfId="1" applyFont="1" applyBorder="1" applyAlignment="1">
      <alignment horizontal="center" vertical="center" wrapText="1"/>
    </xf>
    <xf numFmtId="38" fontId="12" fillId="0" borderId="102" xfId="1" applyFont="1" applyBorder="1" applyAlignment="1">
      <alignment horizontal="center" vertical="center" wrapText="1"/>
    </xf>
    <xf numFmtId="38" fontId="12" fillId="0" borderId="103" xfId="1" applyFont="1" applyBorder="1" applyAlignment="1">
      <alignment horizontal="center" vertical="center" wrapText="1"/>
    </xf>
    <xf numFmtId="38" fontId="12" fillId="0" borderId="16" xfId="1" applyFont="1" applyBorder="1" applyAlignment="1">
      <alignment horizontal="right" vertical="center"/>
    </xf>
    <xf numFmtId="38" fontId="12" fillId="0" borderId="42" xfId="1" applyFont="1" applyBorder="1" applyAlignment="1">
      <alignment horizontal="right" vertical="center"/>
    </xf>
    <xf numFmtId="38" fontId="12" fillId="0" borderId="16" xfId="1" applyFont="1" applyFill="1" applyBorder="1" applyAlignment="1">
      <alignment horizontal="right" vertical="center"/>
    </xf>
    <xf numFmtId="38" fontId="12" fillId="0" borderId="42" xfId="1" applyFont="1" applyFill="1" applyBorder="1" applyAlignment="1">
      <alignment horizontal="right" vertical="center"/>
    </xf>
    <xf numFmtId="38" fontId="12" fillId="0" borderId="16" xfId="1" applyFont="1" applyBorder="1" applyAlignment="1">
      <alignment horizontal="center" vertical="center"/>
    </xf>
    <xf numFmtId="38" fontId="12" fillId="0" borderId="42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12" fillId="3" borderId="69" xfId="1" applyFont="1" applyFill="1" applyBorder="1" applyAlignment="1">
      <alignment horizontal="right" vertical="center"/>
    </xf>
    <xf numFmtId="38" fontId="12" fillId="3" borderId="72" xfId="1" applyFont="1" applyFill="1" applyBorder="1" applyAlignment="1">
      <alignment horizontal="right" vertical="center"/>
    </xf>
    <xf numFmtId="38" fontId="11" fillId="0" borderId="23" xfId="1" applyFont="1" applyBorder="1" applyAlignment="1">
      <alignment horizontal="center" vertical="center"/>
    </xf>
    <xf numFmtId="38" fontId="11" fillId="0" borderId="22" xfId="1" applyFont="1" applyBorder="1" applyAlignment="1">
      <alignment horizontal="center" vertical="center"/>
    </xf>
    <xf numFmtId="38" fontId="12" fillId="0" borderId="61" xfId="1" applyFont="1" applyBorder="1" applyAlignment="1">
      <alignment horizontal="left" vertical="center"/>
    </xf>
    <xf numFmtId="38" fontId="12" fillId="0" borderId="60" xfId="1" applyFont="1" applyBorder="1" applyAlignment="1">
      <alignment horizontal="left" vertical="center"/>
    </xf>
    <xf numFmtId="38" fontId="12" fillId="0" borderId="2" xfId="1" applyFont="1" applyBorder="1" applyAlignment="1">
      <alignment horizontal="left" vertical="center"/>
    </xf>
    <xf numFmtId="38" fontId="12" fillId="0" borderId="6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12" fillId="0" borderId="39" xfId="1" applyFont="1" applyBorder="1" applyAlignment="1">
      <alignment horizontal="left" vertical="center"/>
    </xf>
    <xf numFmtId="38" fontId="12" fillId="0" borderId="13" xfId="1" applyFont="1" applyBorder="1" applyAlignment="1">
      <alignment horizontal="left" vertical="center"/>
    </xf>
    <xf numFmtId="38" fontId="12" fillId="0" borderId="14" xfId="1" applyFont="1" applyBorder="1" applyAlignment="1">
      <alignment horizontal="right" vertical="center"/>
    </xf>
    <xf numFmtId="38" fontId="12" fillId="0" borderId="39" xfId="1" applyFont="1" applyBorder="1" applyAlignment="1">
      <alignment horizontal="right" vertical="center"/>
    </xf>
    <xf numFmtId="38" fontId="11" fillId="0" borderId="14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80" xfId="1" applyFont="1" applyBorder="1" applyAlignment="1">
      <alignment horizontal="center" vertical="center"/>
    </xf>
    <xf numFmtId="38" fontId="11" fillId="0" borderId="81" xfId="1" applyFont="1" applyBorder="1" applyAlignment="1">
      <alignment horizontal="center" vertical="center"/>
    </xf>
    <xf numFmtId="38" fontId="11" fillId="0" borderId="82" xfId="1" applyFont="1" applyBorder="1" applyAlignment="1">
      <alignment horizontal="center" vertical="center"/>
    </xf>
    <xf numFmtId="38" fontId="11" fillId="0" borderId="83" xfId="1" applyFont="1" applyBorder="1" applyAlignment="1">
      <alignment horizontal="center" vertical="center"/>
    </xf>
    <xf numFmtId="38" fontId="11" fillId="0" borderId="84" xfId="1" applyFont="1" applyBorder="1" applyAlignment="1">
      <alignment horizontal="center" vertical="center"/>
    </xf>
    <xf numFmtId="38" fontId="11" fillId="0" borderId="85" xfId="1" applyFont="1" applyBorder="1" applyAlignment="1">
      <alignment horizontal="center" vertical="center"/>
    </xf>
    <xf numFmtId="38" fontId="12" fillId="0" borderId="23" xfId="1" applyFont="1" applyBorder="1" applyAlignment="1">
      <alignment horizontal="left" vertical="center"/>
    </xf>
    <xf numFmtId="38" fontId="12" fillId="0" borderId="67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7" xfId="1" applyFont="1" applyBorder="1" applyAlignment="1">
      <alignment horizontal="right" vertical="center"/>
    </xf>
    <xf numFmtId="38" fontId="12" fillId="0" borderId="36" xfId="1" applyFont="1" applyBorder="1" applyAlignment="1">
      <alignment horizontal="right" vertical="center"/>
    </xf>
    <xf numFmtId="38" fontId="11" fillId="2" borderId="16" xfId="1" applyFont="1" applyFill="1" applyBorder="1" applyAlignment="1">
      <alignment horizontal="right" vertical="center"/>
    </xf>
    <xf numFmtId="38" fontId="11" fillId="2" borderId="42" xfId="1" applyFont="1" applyFill="1" applyBorder="1" applyAlignment="1">
      <alignment horizontal="right" vertical="center"/>
    </xf>
    <xf numFmtId="38" fontId="12" fillId="3" borderId="16" xfId="1" applyFont="1" applyFill="1" applyBorder="1" applyAlignment="1">
      <alignment horizontal="right" vertical="center"/>
    </xf>
    <xf numFmtId="38" fontId="12" fillId="3" borderId="42" xfId="1" applyFont="1" applyFill="1" applyBorder="1" applyAlignment="1">
      <alignment horizontal="right" vertical="center"/>
    </xf>
    <xf numFmtId="38" fontId="11" fillId="0" borderId="73" xfId="1" applyFont="1" applyFill="1" applyBorder="1" applyAlignment="1">
      <alignment horizontal="center" vertical="center"/>
    </xf>
    <xf numFmtId="38" fontId="12" fillId="0" borderId="23" xfId="1" applyFont="1" applyBorder="1" applyAlignment="1">
      <alignment horizontal="right" vertical="center"/>
    </xf>
    <xf numFmtId="38" fontId="12" fillId="0" borderId="67" xfId="1" applyFont="1" applyBorder="1" applyAlignment="1">
      <alignment horizontal="right" vertical="center"/>
    </xf>
    <xf numFmtId="38" fontId="12" fillId="0" borderId="18" xfId="1" applyFont="1" applyBorder="1" applyAlignment="1">
      <alignment horizontal="left" vertical="center"/>
    </xf>
    <xf numFmtId="38" fontId="12" fillId="0" borderId="21" xfId="1" applyFont="1" applyBorder="1" applyAlignment="1">
      <alignment horizontal="left" vertical="center"/>
    </xf>
    <xf numFmtId="38" fontId="11" fillId="0" borderId="89" xfId="1" applyFont="1" applyBorder="1" applyAlignment="1">
      <alignment horizontal="center" vertical="center"/>
    </xf>
    <xf numFmtId="38" fontId="11" fillId="0" borderId="90" xfId="1" applyFont="1" applyBorder="1" applyAlignment="1">
      <alignment horizontal="center" vertical="center"/>
    </xf>
    <xf numFmtId="38" fontId="11" fillId="0" borderId="91" xfId="1" applyFont="1" applyBorder="1" applyAlignment="1">
      <alignment horizontal="center" vertical="center"/>
    </xf>
    <xf numFmtId="38" fontId="11" fillId="2" borderId="61" xfId="1" applyFont="1" applyFill="1" applyBorder="1" applyAlignment="1">
      <alignment horizontal="right" vertical="center"/>
    </xf>
    <xf numFmtId="38" fontId="11" fillId="2" borderId="60" xfId="1" applyFont="1" applyFill="1" applyBorder="1" applyAlignment="1">
      <alignment horizontal="right" vertical="center"/>
    </xf>
    <xf numFmtId="38" fontId="11" fillId="2" borderId="18" xfId="1" applyFont="1" applyFill="1" applyBorder="1" applyAlignment="1">
      <alignment horizontal="right" vertical="center"/>
    </xf>
    <xf numFmtId="38" fontId="11" fillId="2" borderId="21" xfId="1" applyFont="1" applyFill="1" applyBorder="1" applyAlignment="1">
      <alignment horizontal="right" vertical="center"/>
    </xf>
    <xf numFmtId="38" fontId="12" fillId="0" borderId="15" xfId="1" applyFont="1" applyBorder="1" applyAlignment="1">
      <alignment horizontal="left" vertical="center"/>
    </xf>
    <xf numFmtId="38" fontId="11" fillId="0" borderId="1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2" fillId="0" borderId="69" xfId="1" applyFont="1" applyBorder="1" applyAlignment="1">
      <alignment horizontal="left" vertical="center"/>
    </xf>
    <xf numFmtId="38" fontId="12" fillId="0" borderId="72" xfId="1" applyFont="1" applyBorder="1" applyAlignment="1">
      <alignment horizontal="left" vertical="center"/>
    </xf>
    <xf numFmtId="38" fontId="12" fillId="0" borderId="25" xfId="1" applyFont="1" applyBorder="1" applyAlignment="1">
      <alignment horizontal="left" vertical="center"/>
    </xf>
    <xf numFmtId="38" fontId="12" fillId="0" borderId="28" xfId="1" applyFont="1" applyBorder="1" applyAlignment="1">
      <alignment horizontal="left" vertical="center"/>
    </xf>
    <xf numFmtId="38" fontId="12" fillId="0" borderId="24" xfId="1" applyFont="1" applyBorder="1" applyAlignment="1">
      <alignment horizontal="left" vertical="center"/>
    </xf>
    <xf numFmtId="38" fontId="12" fillId="0" borderId="25" xfId="1" applyFont="1" applyBorder="1" applyAlignment="1">
      <alignment horizontal="right" vertical="center"/>
    </xf>
    <xf numFmtId="38" fontId="12" fillId="0" borderId="28" xfId="1" applyFont="1" applyBorder="1" applyAlignment="1">
      <alignment horizontal="right" vertical="center"/>
    </xf>
    <xf numFmtId="38" fontId="11" fillId="0" borderId="25" xfId="1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38" fontId="11" fillId="0" borderId="86" xfId="1" applyFont="1" applyBorder="1" applyAlignment="1">
      <alignment horizontal="center" vertical="center"/>
    </xf>
    <xf numFmtId="38" fontId="11" fillId="0" borderId="87" xfId="1" applyFont="1" applyBorder="1" applyAlignment="1">
      <alignment horizontal="center" vertical="center"/>
    </xf>
    <xf numFmtId="38" fontId="11" fillId="0" borderId="88" xfId="1" applyFont="1" applyBorder="1" applyAlignment="1">
      <alignment horizontal="center" vertical="center"/>
    </xf>
    <xf numFmtId="38" fontId="11" fillId="2" borderId="69" xfId="1" applyFont="1" applyFill="1" applyBorder="1" applyAlignment="1">
      <alignment horizontal="right" vertical="center"/>
    </xf>
    <xf numFmtId="38" fontId="11" fillId="2" borderId="72" xfId="1" applyFont="1" applyFill="1" applyBorder="1" applyAlignment="1">
      <alignment horizontal="right" vertical="center"/>
    </xf>
    <xf numFmtId="38" fontId="11" fillId="0" borderId="73" xfId="1" applyFont="1" applyBorder="1" applyAlignment="1">
      <alignment horizontal="center" vertical="center"/>
    </xf>
    <xf numFmtId="38" fontId="11" fillId="0" borderId="44" xfId="1" applyFont="1" applyBorder="1" applyAlignment="1">
      <alignment horizontal="center" vertical="center"/>
    </xf>
    <xf numFmtId="38" fontId="11" fillId="0" borderId="43" xfId="1" applyFont="1" applyBorder="1" applyAlignment="1">
      <alignment horizontal="center" vertical="center"/>
    </xf>
    <xf numFmtId="38" fontId="16" fillId="0" borderId="61" xfId="1" applyFont="1" applyBorder="1" applyAlignment="1">
      <alignment horizontal="right" vertical="center"/>
    </xf>
    <xf numFmtId="38" fontId="16" fillId="0" borderId="60" xfId="1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38" fontId="16" fillId="0" borderId="2" xfId="1" applyFont="1" applyBorder="1" applyAlignment="1">
      <alignment horizontal="right" vertical="top"/>
    </xf>
    <xf numFmtId="38" fontId="16" fillId="0" borderId="6" xfId="1" applyFont="1" applyBorder="1" applyAlignment="1">
      <alignment horizontal="right" vertical="top"/>
    </xf>
    <xf numFmtId="38" fontId="3" fillId="0" borderId="60" xfId="1" applyFont="1" applyFill="1" applyBorder="1" applyAlignment="1">
      <alignment horizontal="left" vertical="center" wrapText="1"/>
    </xf>
    <xf numFmtId="38" fontId="3" fillId="0" borderId="59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8" xfId="1" applyFont="1" applyFill="1" applyBorder="1" applyAlignment="1">
      <alignment horizontal="left" vertical="center"/>
    </xf>
    <xf numFmtId="38" fontId="3" fillId="0" borderId="6" xfId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left" vertical="center"/>
    </xf>
    <xf numFmtId="38" fontId="12" fillId="0" borderId="7" xfId="1" applyFont="1" applyBorder="1" applyAlignment="1">
      <alignment horizontal="left" vertical="center"/>
    </xf>
    <xf numFmtId="38" fontId="12" fillId="0" borderId="36" xfId="1" applyFont="1" applyBorder="1" applyAlignment="1">
      <alignment horizontal="left" vertical="center"/>
    </xf>
    <xf numFmtId="38" fontId="12" fillId="0" borderId="3" xfId="1" applyFont="1" applyBorder="1" applyAlignment="1">
      <alignment horizontal="left" vertical="center"/>
    </xf>
    <xf numFmtId="38" fontId="12" fillId="0" borderId="70" xfId="1" applyFont="1" applyBorder="1" applyAlignment="1">
      <alignment horizontal="center" vertical="center"/>
    </xf>
    <xf numFmtId="38" fontId="12" fillId="0" borderId="71" xfId="1" applyFont="1" applyBorder="1" applyAlignment="1">
      <alignment horizontal="center" vertical="center"/>
    </xf>
    <xf numFmtId="38" fontId="12" fillId="0" borderId="48" xfId="1" applyFont="1" applyBorder="1" applyAlignment="1">
      <alignment horizontal="center" vertical="center"/>
    </xf>
    <xf numFmtId="38" fontId="12" fillId="0" borderId="70" xfId="1" applyFont="1" applyBorder="1" applyAlignment="1">
      <alignment horizontal="left" vertical="center"/>
    </xf>
    <xf numFmtId="38" fontId="12" fillId="0" borderId="71" xfId="1" applyFont="1" applyBorder="1" applyAlignment="1">
      <alignment horizontal="left" vertical="center"/>
    </xf>
    <xf numFmtId="38" fontId="12" fillId="0" borderId="9" xfId="1" applyFont="1" applyBorder="1" applyAlignment="1">
      <alignment horizontal="left" vertical="center"/>
    </xf>
    <xf numFmtId="38" fontId="12" fillId="0" borderId="0" xfId="1" applyFont="1" applyBorder="1" applyAlignment="1">
      <alignment horizontal="left" vertical="center"/>
    </xf>
    <xf numFmtId="38" fontId="12" fillId="0" borderId="50" xfId="1" applyFont="1" applyBorder="1" applyAlignment="1">
      <alignment horizontal="left" vertical="center"/>
    </xf>
    <xf numFmtId="38" fontId="12" fillId="0" borderId="66" xfId="1" applyFont="1" applyBorder="1" applyAlignment="1">
      <alignment horizontal="left" vertical="center"/>
    </xf>
    <xf numFmtId="38" fontId="12" fillId="0" borderId="49" xfId="1" applyFont="1" applyBorder="1" applyAlignment="1">
      <alignment horizontal="left" vertical="center"/>
    </xf>
    <xf numFmtId="38" fontId="12" fillId="0" borderId="50" xfId="1" applyFont="1" applyBorder="1" applyAlignment="1">
      <alignment horizontal="right" vertical="center"/>
    </xf>
    <xf numFmtId="38" fontId="12" fillId="0" borderId="66" xfId="1" applyFont="1" applyBorder="1" applyAlignment="1">
      <alignment horizontal="right" vertical="center"/>
    </xf>
    <xf numFmtId="38" fontId="11" fillId="0" borderId="30" xfId="1" applyFont="1" applyFill="1" applyBorder="1" applyAlignment="1">
      <alignment horizontal="center" vertical="center" wrapText="1"/>
    </xf>
    <xf numFmtId="38" fontId="11" fillId="0" borderId="33" xfId="1" applyFont="1" applyFill="1" applyBorder="1" applyAlignment="1">
      <alignment horizontal="center" vertical="center" wrapText="1"/>
    </xf>
    <xf numFmtId="38" fontId="11" fillId="0" borderId="29" xfId="1" applyFont="1" applyFill="1" applyBorder="1" applyAlignment="1">
      <alignment horizontal="center" vertical="center" wrapText="1"/>
    </xf>
    <xf numFmtId="38" fontId="12" fillId="0" borderId="30" xfId="1" applyFont="1" applyBorder="1" applyAlignment="1">
      <alignment horizontal="left" vertical="center"/>
    </xf>
    <xf numFmtId="38" fontId="12" fillId="0" borderId="33" xfId="1" applyFont="1" applyBorder="1" applyAlignment="1">
      <alignment horizontal="left" vertical="center"/>
    </xf>
    <xf numFmtId="38" fontId="12" fillId="0" borderId="29" xfId="1" applyFont="1" applyBorder="1" applyAlignment="1">
      <alignment horizontal="left" vertical="center"/>
    </xf>
    <xf numFmtId="38" fontId="16" fillId="0" borderId="30" xfId="1" applyFont="1" applyBorder="1" applyAlignment="1">
      <alignment horizontal="right" vertical="center" wrapText="1"/>
    </xf>
    <xf numFmtId="38" fontId="16" fillId="0" borderId="33" xfId="1" applyFont="1" applyBorder="1" applyAlignment="1">
      <alignment horizontal="right" vertical="center" wrapText="1"/>
    </xf>
    <xf numFmtId="38" fontId="11" fillId="0" borderId="30" xfId="1" applyFont="1" applyBorder="1" applyAlignment="1">
      <alignment horizontal="center" vertical="center"/>
    </xf>
    <xf numFmtId="38" fontId="11" fillId="0" borderId="29" xfId="1" applyFont="1" applyBorder="1" applyAlignment="1">
      <alignment horizontal="center" vertical="center"/>
    </xf>
    <xf numFmtId="38" fontId="11" fillId="0" borderId="30" xfId="1" applyFont="1" applyBorder="1" applyAlignment="1">
      <alignment horizontal="center" vertical="center" wrapText="1"/>
    </xf>
    <xf numFmtId="38" fontId="11" fillId="0" borderId="33" xfId="1" applyFont="1" applyBorder="1" applyAlignment="1">
      <alignment horizontal="center" vertical="center" wrapText="1"/>
    </xf>
    <xf numFmtId="38" fontId="11" fillId="0" borderId="29" xfId="1" applyFont="1" applyBorder="1" applyAlignment="1">
      <alignment horizontal="center" vertical="center" wrapText="1"/>
    </xf>
    <xf numFmtId="38" fontId="4" fillId="0" borderId="33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12" fillId="3" borderId="70" xfId="1" applyFont="1" applyFill="1" applyBorder="1" applyAlignment="1">
      <alignment horizontal="right" vertical="center"/>
    </xf>
    <xf numFmtId="38" fontId="12" fillId="3" borderId="71" xfId="1" applyFont="1" applyFill="1" applyBorder="1" applyAlignment="1">
      <alignment horizontal="right" vertical="center"/>
    </xf>
    <xf numFmtId="38" fontId="11" fillId="0" borderId="48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38" fontId="12" fillId="0" borderId="44" xfId="1" applyFont="1" applyBorder="1" applyAlignment="1">
      <alignment horizontal="left" vertical="center"/>
    </xf>
    <xf numFmtId="38" fontId="12" fillId="0" borderId="65" xfId="1" applyFont="1" applyBorder="1" applyAlignment="1">
      <alignment horizontal="left" vertical="center"/>
    </xf>
    <xf numFmtId="38" fontId="12" fillId="0" borderId="43" xfId="1" applyFont="1" applyBorder="1" applyAlignment="1">
      <alignment horizontal="left" vertical="center"/>
    </xf>
    <xf numFmtId="38" fontId="12" fillId="0" borderId="44" xfId="1" applyFont="1" applyBorder="1" applyAlignment="1">
      <alignment horizontal="right" vertical="center"/>
    </xf>
    <xf numFmtId="38" fontId="12" fillId="0" borderId="65" xfId="1" applyFont="1" applyBorder="1" applyAlignment="1">
      <alignment horizontal="right" vertical="center"/>
    </xf>
    <xf numFmtId="38" fontId="11" fillId="0" borderId="9" xfId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6" fillId="0" borderId="9" xfId="1" applyFont="1" applyBorder="1" applyAlignment="1">
      <alignment horizontal="right" vertical="top"/>
    </xf>
    <xf numFmtId="38" fontId="16" fillId="0" borderId="0" xfId="1" applyFont="1" applyBorder="1" applyAlignment="1">
      <alignment horizontal="right" vertical="top"/>
    </xf>
    <xf numFmtId="38" fontId="11" fillId="0" borderId="50" xfId="1" applyFont="1" applyBorder="1" applyAlignment="1">
      <alignment horizontal="center" vertical="center"/>
    </xf>
    <xf numFmtId="38" fontId="11" fillId="0" borderId="49" xfId="1" applyFont="1" applyBorder="1" applyAlignment="1">
      <alignment horizontal="center" vertical="center"/>
    </xf>
    <xf numFmtId="38" fontId="12" fillId="2" borderId="70" xfId="1" applyFont="1" applyFill="1" applyBorder="1" applyAlignment="1">
      <alignment horizontal="right" vertical="center"/>
    </xf>
    <xf numFmtId="38" fontId="12" fillId="2" borderId="71" xfId="1" applyFont="1" applyFill="1" applyBorder="1" applyAlignment="1">
      <alignment horizontal="right" vertical="center"/>
    </xf>
    <xf numFmtId="38" fontId="11" fillId="0" borderId="48" xfId="1" applyFont="1" applyBorder="1" applyAlignment="1">
      <alignment horizontal="center" vertical="center"/>
    </xf>
    <xf numFmtId="38" fontId="3" fillId="0" borderId="71" xfId="1" applyFont="1" applyFill="1" applyBorder="1" applyAlignment="1">
      <alignment horizontal="left" vertical="center" wrapText="1"/>
    </xf>
    <xf numFmtId="38" fontId="3" fillId="0" borderId="48" xfId="1" applyFont="1" applyFill="1" applyBorder="1" applyAlignment="1">
      <alignment horizontal="left" vertical="center" wrapText="1"/>
    </xf>
    <xf numFmtId="38" fontId="3" fillId="0" borderId="0" xfId="1" applyFont="1" applyFill="1" applyBorder="1" applyAlignment="1">
      <alignment horizontal="left" vertical="center" wrapText="1"/>
    </xf>
    <xf numFmtId="38" fontId="3" fillId="0" borderId="8" xfId="1" applyFont="1" applyFill="1" applyBorder="1" applyAlignment="1">
      <alignment horizontal="left" vertical="center" wrapText="1"/>
    </xf>
    <xf numFmtId="38" fontId="3" fillId="0" borderId="6" xfId="1" applyFont="1" applyFill="1" applyBorder="1" applyAlignment="1">
      <alignment horizontal="left" vertical="center" wrapText="1"/>
    </xf>
    <xf numFmtId="38" fontId="3" fillId="0" borderId="1" xfId="1" applyFont="1" applyFill="1" applyBorder="1" applyAlignment="1">
      <alignment horizontal="left" vertical="center" wrapText="1"/>
    </xf>
    <xf numFmtId="38" fontId="11" fillId="0" borderId="8" xfId="1" applyFont="1" applyBorder="1" applyAlignment="1">
      <alignment horizontal="center" vertical="top"/>
    </xf>
    <xf numFmtId="38" fontId="11" fillId="0" borderId="1" xfId="1" applyFont="1" applyBorder="1" applyAlignment="1">
      <alignment horizontal="center" vertical="top"/>
    </xf>
    <xf numFmtId="38" fontId="11" fillId="0" borderId="7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38" fontId="12" fillId="2" borderId="74" xfId="1" applyFont="1" applyFill="1" applyBorder="1" applyAlignment="1">
      <alignment horizontal="center" vertical="center"/>
    </xf>
    <xf numFmtId="38" fontId="12" fillId="2" borderId="76" xfId="1" applyFont="1" applyFill="1" applyBorder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4" fillId="0" borderId="64" xfId="1" applyFont="1" applyBorder="1" applyAlignment="1">
      <alignment horizontal="center" vertical="center"/>
    </xf>
    <xf numFmtId="38" fontId="14" fillId="0" borderId="63" xfId="1" applyFont="1" applyBorder="1" applyAlignment="1">
      <alignment horizontal="center" vertical="center"/>
    </xf>
    <xf numFmtId="38" fontId="14" fillId="0" borderId="64" xfId="1" applyFont="1" applyBorder="1" applyAlignment="1">
      <alignment horizontal="center" vertical="center" wrapText="1"/>
    </xf>
    <xf numFmtId="38" fontId="14" fillId="0" borderId="63" xfId="1" applyFont="1" applyBorder="1" applyAlignment="1">
      <alignment horizontal="center" vertical="center" wrapText="1"/>
    </xf>
    <xf numFmtId="38" fontId="12" fillId="0" borderId="58" xfId="1" applyFont="1" applyBorder="1" applyAlignment="1">
      <alignment horizontal="center" vertical="center"/>
    </xf>
    <xf numFmtId="38" fontId="12" fillId="0" borderId="0" xfId="1" applyFont="1" applyAlignment="1">
      <alignment horizontal="center" vertical="center"/>
    </xf>
    <xf numFmtId="38" fontId="12" fillId="0" borderId="60" xfId="1" applyFont="1" applyBorder="1" applyAlignment="1">
      <alignment horizontal="center" vertical="center" wrapText="1"/>
    </xf>
    <xf numFmtId="38" fontId="12" fillId="0" borderId="59" xfId="1" applyFont="1" applyBorder="1" applyAlignment="1">
      <alignment horizontal="center" vertical="center" wrapText="1"/>
    </xf>
    <xf numFmtId="38" fontId="12" fillId="0" borderId="9" xfId="1" applyFont="1" applyBorder="1" applyAlignment="1">
      <alignment horizontal="center" vertical="center" wrapText="1"/>
    </xf>
    <xf numFmtId="38" fontId="12" fillId="0" borderId="8" xfId="1" applyFont="1" applyBorder="1" applyAlignment="1">
      <alignment horizontal="center" vertical="center" wrapText="1"/>
    </xf>
    <xf numFmtId="38" fontId="12" fillId="0" borderId="54" xfId="1" applyFont="1" applyBorder="1" applyAlignment="1">
      <alignment horizontal="center" vertical="center" wrapText="1"/>
    </xf>
    <xf numFmtId="38" fontId="12" fillId="0" borderId="53" xfId="1" applyFont="1" applyBorder="1" applyAlignment="1">
      <alignment horizontal="center" vertical="center" wrapText="1"/>
    </xf>
    <xf numFmtId="38" fontId="12" fillId="0" borderId="0" xfId="1" applyFont="1" applyAlignment="1">
      <alignment horizontal="center" vertical="center" wrapText="1"/>
    </xf>
    <xf numFmtId="38" fontId="12" fillId="0" borderId="57" xfId="1" applyFont="1" applyBorder="1" applyAlignment="1">
      <alignment horizontal="center" vertical="center" wrapText="1"/>
    </xf>
    <xf numFmtId="38" fontId="12" fillId="0" borderId="0" xfId="1" applyFont="1" applyBorder="1" applyAlignment="1">
      <alignment horizontal="center" vertical="center" wrapText="1"/>
    </xf>
    <xf numFmtId="38" fontId="12" fillId="0" borderId="105" xfId="1" applyFont="1" applyBorder="1" applyAlignment="1">
      <alignment horizontal="center" vertical="center"/>
    </xf>
    <xf numFmtId="38" fontId="11" fillId="0" borderId="58" xfId="1" applyFont="1" applyBorder="1" applyAlignment="1">
      <alignment horizontal="center" vertical="center"/>
    </xf>
    <xf numFmtId="38" fontId="11" fillId="0" borderId="92" xfId="1" applyFont="1" applyBorder="1" applyAlignment="1">
      <alignment horizontal="center" vertical="center"/>
    </xf>
    <xf numFmtId="38" fontId="12" fillId="0" borderId="92" xfId="1" applyFont="1" applyBorder="1" applyAlignment="1">
      <alignment horizontal="center" vertical="center"/>
    </xf>
    <xf numFmtId="38" fontId="12" fillId="0" borderId="105" xfId="1" applyFont="1" applyBorder="1" applyAlignment="1">
      <alignment horizontal="right" vertical="center"/>
    </xf>
    <xf numFmtId="38" fontId="12" fillId="0" borderId="58" xfId="1" applyFont="1" applyBorder="1" applyAlignment="1">
      <alignment horizontal="right" vertical="center"/>
    </xf>
    <xf numFmtId="38" fontId="12" fillId="0" borderId="74" xfId="1" applyFont="1" applyBorder="1" applyAlignment="1">
      <alignment horizontal="right" vertical="center"/>
    </xf>
    <xf numFmtId="38" fontId="12" fillId="0" borderId="51" xfId="1" applyFont="1" applyBorder="1" applyAlignment="1">
      <alignment horizontal="center" vertical="center" wrapText="1"/>
    </xf>
    <xf numFmtId="38" fontId="12" fillId="0" borderId="92" xfId="1" applyFont="1" applyBorder="1" applyAlignment="1">
      <alignment horizontal="center" vertical="center" wrapText="1"/>
    </xf>
    <xf numFmtId="38" fontId="12" fillId="0" borderId="58" xfId="1" applyFont="1" applyBorder="1" applyAlignment="1">
      <alignment horizontal="center" vertical="center" wrapText="1"/>
    </xf>
    <xf numFmtId="38" fontId="12" fillId="0" borderId="2" xfId="1" applyFont="1" applyBorder="1" applyAlignment="1">
      <alignment horizontal="center" vertical="center" wrapText="1"/>
    </xf>
    <xf numFmtId="38" fontId="12" fillId="0" borderId="6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98" xfId="1" applyFont="1" applyBorder="1" applyAlignment="1">
      <alignment horizontal="center" vertical="center" wrapText="1"/>
    </xf>
    <xf numFmtId="38" fontId="12" fillId="0" borderId="99" xfId="1" applyFont="1" applyBorder="1" applyAlignment="1">
      <alignment horizontal="center" vertical="center" wrapText="1"/>
    </xf>
    <xf numFmtId="38" fontId="12" fillId="0" borderId="100" xfId="1" applyFont="1" applyBorder="1" applyAlignment="1">
      <alignment horizontal="center" vertical="center" wrapText="1"/>
    </xf>
    <xf numFmtId="38" fontId="12" fillId="0" borderId="7" xfId="1" applyFont="1" applyBorder="1" applyAlignment="1">
      <alignment horizontal="center" vertical="center" wrapText="1"/>
    </xf>
    <xf numFmtId="38" fontId="12" fillId="0" borderId="36" xfId="1" applyFont="1" applyBorder="1" applyAlignment="1">
      <alignment horizontal="center" vertical="center" wrapText="1"/>
    </xf>
    <xf numFmtId="38" fontId="12" fillId="0" borderId="3" xfId="1" applyFont="1" applyBorder="1" applyAlignment="1">
      <alignment horizontal="center" vertical="center" wrapText="1"/>
    </xf>
    <xf numFmtId="38" fontId="12" fillId="0" borderId="104" xfId="1" applyFont="1" applyBorder="1" applyAlignment="1">
      <alignment horizontal="center" vertical="center"/>
    </xf>
    <xf numFmtId="38" fontId="11" fillId="2" borderId="58" xfId="1" applyFont="1" applyFill="1" applyBorder="1" applyAlignment="1">
      <alignment horizontal="center" vertical="center"/>
    </xf>
    <xf numFmtId="38" fontId="11" fillId="2" borderId="104" xfId="1" applyFont="1" applyFill="1" applyBorder="1" applyAlignment="1">
      <alignment horizontal="center" vertical="center"/>
    </xf>
    <xf numFmtId="38" fontId="11" fillId="0" borderId="95" xfId="1" applyFont="1" applyBorder="1" applyAlignment="1">
      <alignment horizontal="center" vertical="center"/>
    </xf>
    <xf numFmtId="38" fontId="11" fillId="0" borderId="96" xfId="1" applyFont="1" applyBorder="1" applyAlignment="1">
      <alignment horizontal="center" vertical="center"/>
    </xf>
    <xf numFmtId="38" fontId="11" fillId="0" borderId="97" xfId="1" applyFont="1" applyBorder="1" applyAlignment="1">
      <alignment horizontal="center" vertical="center"/>
    </xf>
    <xf numFmtId="38" fontId="11" fillId="2" borderId="93" xfId="1" applyFont="1" applyFill="1" applyBorder="1" applyAlignment="1">
      <alignment horizontal="center" vertical="center"/>
    </xf>
    <xf numFmtId="38" fontId="11" fillId="2" borderId="94" xfId="1" applyFont="1" applyFill="1" applyBorder="1" applyAlignment="1">
      <alignment horizontal="center" vertical="center"/>
    </xf>
    <xf numFmtId="38" fontId="11" fillId="2" borderId="1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299357</xdr:colOff>
      <xdr:row>3</xdr:row>
      <xdr:rowOff>68035</xdr:rowOff>
    </xdr:from>
    <xdr:to>
      <xdr:col>19</xdr:col>
      <xdr:colOff>68036</xdr:colOff>
      <xdr:row>3</xdr:row>
      <xdr:rowOff>394607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FD193E3-1B1A-47F0-9002-420345CD523B}"/>
            </a:ext>
          </a:extLst>
        </xdr:cNvPr>
        <xdr:cNvSpPr/>
      </xdr:nvSpPr>
      <xdr:spPr>
        <a:xfrm>
          <a:off x="4728482" y="801460"/>
          <a:ext cx="1387929" cy="32657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56</xdr:col>
      <xdr:colOff>108857</xdr:colOff>
      <xdr:row>7</xdr:row>
      <xdr:rowOff>204107</xdr:rowOff>
    </xdr:from>
    <xdr:ext cx="5783035" cy="130628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4E1EEA-0470-4772-B365-11AC3912AD39}"/>
            </a:ext>
          </a:extLst>
        </xdr:cNvPr>
        <xdr:cNvSpPr txBox="1"/>
      </xdr:nvSpPr>
      <xdr:spPr>
        <a:xfrm>
          <a:off x="18655393" y="2095500"/>
          <a:ext cx="5783035" cy="130628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生物農薬費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（ボトキラー水和剤ダクト投入機除く）</a:t>
          </a: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については、見積合わせの結果、団体としての上限交付単価が交付要綱別表</a:t>
          </a:r>
          <a:r>
            <a:rPr kumimoji="1" lang="en-US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の上限交付単価を下回る場合、表中の上限交付単価を赤字で書き換えること。</a:t>
          </a:r>
          <a:endParaRPr kumimoji="1" lang="en-US" altLang="ja-JP" sz="18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56</xdr:col>
      <xdr:colOff>108859</xdr:colOff>
      <xdr:row>2</xdr:row>
      <xdr:rowOff>244926</xdr:rowOff>
    </xdr:from>
    <xdr:ext cx="5769426" cy="129266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BB0E18-12E8-4CDA-90B2-926C5AFA99E5}"/>
            </a:ext>
          </a:extLst>
        </xdr:cNvPr>
        <xdr:cNvSpPr txBox="1"/>
      </xdr:nvSpPr>
      <xdr:spPr>
        <a:xfrm>
          <a:off x="18655395" y="734783"/>
          <a:ext cx="5769426" cy="1292662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黄色のセル（該当部分）を全て入力すること。青色セルは資材の使用数量</a:t>
          </a:r>
          <a:r>
            <a:rPr kumimoji="1" lang="en-US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上限交付単価から算出される数値が自動で出力されるので、予算額・割当額に応じて減額する場合は、直接入力すること。</a:t>
          </a:r>
          <a:endParaRPr kumimoji="1" lang="en-US" altLang="ja-JP" sz="18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56</xdr:col>
      <xdr:colOff>108857</xdr:colOff>
      <xdr:row>12</xdr:row>
      <xdr:rowOff>95251</xdr:rowOff>
    </xdr:from>
    <xdr:ext cx="5783036" cy="6924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A66E0B4-FBF6-481A-9563-BEC42BB7473D}"/>
            </a:ext>
          </a:extLst>
        </xdr:cNvPr>
        <xdr:cNvSpPr txBox="1"/>
      </xdr:nvSpPr>
      <xdr:spPr>
        <a:xfrm>
          <a:off x="18655393" y="3469822"/>
          <a:ext cx="5783036" cy="692497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実績報告時</a:t>
          </a:r>
          <a:r>
            <a:rPr kumimoji="1" lang="en-US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実際の税抜購入単価が上限交付単価を下回る場合、青色セルには減額した額を記入すること。</a:t>
          </a:r>
          <a:endParaRPr kumimoji="1" lang="en-US" altLang="ja-JP" sz="18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56</xdr:col>
      <xdr:colOff>95249</xdr:colOff>
      <xdr:row>48</xdr:row>
      <xdr:rowOff>0</xdr:rowOff>
    </xdr:from>
    <xdr:ext cx="6229349" cy="149271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5E5DAF-52F8-4C9C-A877-2CD5B71C79F7}"/>
            </a:ext>
          </a:extLst>
        </xdr:cNvPr>
        <xdr:cNvSpPr txBox="1"/>
      </xdr:nvSpPr>
      <xdr:spPr>
        <a:xfrm>
          <a:off x="18641785" y="14818179"/>
          <a:ext cx="6229349" cy="1492716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粘着トラップ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…</a:t>
          </a:r>
        </a:p>
        <a:p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補助額の欄はホリバーロールブルーの場合を想定して数式を入力</a:t>
          </a:r>
          <a:endParaRPr kumimoji="1" lang="en-US" altLang="ja-JP" sz="14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ホリバーロールブルーの場合、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15㎡/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ロール　（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0.15㎡/m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kumimoji="1" lang="en-US" altLang="ja-JP" sz="14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ホリバーブルーの場合、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0.257㎡/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袋　（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0.0257㎡/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枚）</a:t>
          </a:r>
          <a:endParaRPr kumimoji="1" lang="en-US" altLang="ja-JP" sz="14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規格はロール状のものは幅（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cm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長さ（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）、板状のものは幅（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mm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長さ（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mm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）で記載し、使用数量の単位は 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 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または 枚</a:t>
          </a:r>
          <a:r>
            <a:rPr kumimoji="1" lang="ja-JP" altLang="en-US" sz="1400" b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とすること。</a:t>
          </a:r>
          <a:endParaRPr kumimoji="1" lang="en-US" altLang="ja-JP" sz="1400" b="0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268F-1FBF-4534-B972-A961913B52D6}">
  <sheetPr>
    <pageSetUpPr fitToPage="1"/>
  </sheetPr>
  <dimension ref="A1:BM68"/>
  <sheetViews>
    <sheetView showGridLines="0" tabSelected="1" view="pageBreakPreview" topLeftCell="A34" zoomScale="70" zoomScaleNormal="85" zoomScaleSheetLayoutView="70" workbookViewId="0">
      <selection activeCell="BI42" sqref="BI42"/>
    </sheetView>
  </sheetViews>
  <sheetFormatPr defaultRowHeight="13.5" x14ac:dyDescent="0.4"/>
  <cols>
    <col min="1" max="1" width="2.875" style="10" customWidth="1"/>
    <col min="2" max="20" width="4.25" style="10" customWidth="1"/>
    <col min="21" max="21" width="4.375" style="10" customWidth="1"/>
    <col min="22" max="47" width="4.25" style="10" customWidth="1"/>
    <col min="48" max="55" width="4.375" style="10" customWidth="1"/>
    <col min="56" max="56" width="7.5" style="10" customWidth="1"/>
    <col min="57" max="57" width="4.375" style="10" customWidth="1"/>
    <col min="58" max="58" width="2" style="10" customWidth="1"/>
    <col min="59" max="16384" width="9" style="10"/>
  </cols>
  <sheetData>
    <row r="1" spans="1:65" ht="17.25" x14ac:dyDescent="0.4">
      <c r="B1" s="1" t="s">
        <v>122</v>
      </c>
      <c r="C1" s="1"/>
      <c r="D1" s="1"/>
      <c r="E1" s="1"/>
      <c r="F1" s="1"/>
      <c r="BD1" s="11"/>
    </row>
    <row r="2" spans="1:65" ht="21" x14ac:dyDescent="0.4">
      <c r="A2" s="215" t="s">
        <v>41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12"/>
      <c r="BF2" s="12"/>
      <c r="BG2" s="12"/>
    </row>
    <row r="3" spans="1:65" ht="19.5" customHeight="1" thickBot="1" x14ac:dyDescent="0.45"/>
    <row r="4" spans="1:65" ht="35.25" customHeight="1" thickBot="1" x14ac:dyDescent="0.45">
      <c r="B4" s="216" t="s">
        <v>37</v>
      </c>
      <c r="C4" s="217"/>
      <c r="D4" s="217"/>
      <c r="E4" s="217"/>
      <c r="F4" s="217"/>
      <c r="G4" s="217"/>
      <c r="H4" s="217"/>
      <c r="I4" s="217"/>
      <c r="J4" s="217"/>
      <c r="K4" s="218"/>
      <c r="M4" s="13" t="s">
        <v>51</v>
      </c>
      <c r="Z4" s="216" t="s">
        <v>36</v>
      </c>
      <c r="AA4" s="217"/>
      <c r="AB4" s="217"/>
      <c r="AC4" s="217"/>
      <c r="AD4" s="217"/>
      <c r="AE4" s="217"/>
      <c r="AF4" s="217"/>
      <c r="AG4" s="217"/>
      <c r="AH4" s="217"/>
      <c r="AI4" s="218"/>
      <c r="AL4" s="219" t="s">
        <v>58</v>
      </c>
      <c r="AM4" s="220"/>
      <c r="AN4" s="220"/>
      <c r="AO4" s="220"/>
      <c r="AP4" s="220"/>
      <c r="AQ4" s="220"/>
      <c r="AR4" s="221"/>
      <c r="AS4" s="221"/>
      <c r="AT4" s="14" t="s">
        <v>35</v>
      </c>
      <c r="AU4" s="15"/>
      <c r="AV4" s="15"/>
      <c r="AW4" s="219" t="s">
        <v>97</v>
      </c>
      <c r="AX4" s="220"/>
      <c r="AY4" s="220"/>
      <c r="AZ4" s="220"/>
      <c r="BA4" s="221"/>
      <c r="BB4" s="221"/>
      <c r="BC4" s="14" t="s">
        <v>35</v>
      </c>
    </row>
    <row r="5" spans="1:65" ht="17.25" customHeight="1" x14ac:dyDescent="0.4"/>
    <row r="6" spans="1:65" ht="18.75" customHeight="1" x14ac:dyDescent="0.4">
      <c r="B6" s="13" t="s">
        <v>106</v>
      </c>
      <c r="AJ6" s="2"/>
      <c r="AK6" s="2"/>
      <c r="AM6" s="16"/>
      <c r="AP6" s="16"/>
      <c r="AQ6" s="16"/>
      <c r="AR6" s="16"/>
      <c r="AS6" s="16"/>
      <c r="AT6" s="16"/>
      <c r="AU6" s="16"/>
      <c r="AV6" s="16"/>
      <c r="AW6" s="16"/>
    </row>
    <row r="7" spans="1:65" ht="18.75" customHeight="1" x14ac:dyDescent="0.4">
      <c r="B7" s="13" t="s">
        <v>107</v>
      </c>
      <c r="AJ7" s="2"/>
      <c r="AK7" s="2"/>
      <c r="AM7" s="16"/>
      <c r="AP7" s="16"/>
      <c r="AQ7" s="16"/>
      <c r="AR7" s="16"/>
      <c r="AS7" s="16"/>
      <c r="AT7" s="16"/>
      <c r="AU7" s="16"/>
      <c r="AV7" s="16"/>
      <c r="AW7" s="16"/>
    </row>
    <row r="8" spans="1:65" ht="22.5" customHeight="1" x14ac:dyDescent="0.4">
      <c r="B8" s="222" t="s">
        <v>39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4"/>
      <c r="U8" s="237" t="s">
        <v>53</v>
      </c>
      <c r="V8" s="238"/>
      <c r="W8" s="239"/>
      <c r="X8" s="237" t="s">
        <v>43</v>
      </c>
      <c r="Y8" s="238"/>
      <c r="Z8" s="238"/>
      <c r="AA8" s="239"/>
      <c r="AB8" s="228" t="s">
        <v>50</v>
      </c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30"/>
      <c r="AQ8" s="237" t="s">
        <v>38</v>
      </c>
      <c r="AR8" s="239"/>
      <c r="AS8" s="237" t="s">
        <v>54</v>
      </c>
      <c r="AT8" s="238"/>
      <c r="AU8" s="239"/>
      <c r="AV8" s="222" t="s">
        <v>40</v>
      </c>
      <c r="AW8" s="223"/>
      <c r="AX8" s="223"/>
      <c r="AY8" s="223"/>
      <c r="AZ8" s="223"/>
      <c r="BA8" s="223"/>
      <c r="BB8" s="223"/>
      <c r="BC8" s="224"/>
      <c r="BD8" s="18"/>
      <c r="BE8" s="17"/>
      <c r="BF8" s="17"/>
      <c r="BG8" s="17"/>
      <c r="BH8" s="17"/>
      <c r="BI8" s="17"/>
    </row>
    <row r="9" spans="1:65" ht="22.5" customHeight="1" x14ac:dyDescent="0.4"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40"/>
      <c r="V9" s="241"/>
      <c r="W9" s="242"/>
      <c r="X9" s="240"/>
      <c r="Y9" s="241"/>
      <c r="Z9" s="241"/>
      <c r="AA9" s="242"/>
      <c r="AB9" s="228" t="s">
        <v>34</v>
      </c>
      <c r="AC9" s="229"/>
      <c r="AD9" s="230"/>
      <c r="AE9" s="228" t="s">
        <v>33</v>
      </c>
      <c r="AF9" s="229"/>
      <c r="AG9" s="230"/>
      <c r="AH9" s="228" t="s">
        <v>32</v>
      </c>
      <c r="AI9" s="229"/>
      <c r="AJ9" s="230"/>
      <c r="AK9" s="228" t="s">
        <v>31</v>
      </c>
      <c r="AL9" s="229"/>
      <c r="AM9" s="230"/>
      <c r="AN9" s="228" t="s">
        <v>30</v>
      </c>
      <c r="AO9" s="229"/>
      <c r="AP9" s="230"/>
      <c r="AQ9" s="240"/>
      <c r="AR9" s="242"/>
      <c r="AS9" s="240"/>
      <c r="AT9" s="241"/>
      <c r="AU9" s="242"/>
      <c r="AV9" s="225"/>
      <c r="AW9" s="226"/>
      <c r="AX9" s="226"/>
      <c r="AY9" s="226"/>
      <c r="AZ9" s="226"/>
      <c r="BA9" s="226"/>
      <c r="BB9" s="226"/>
      <c r="BC9" s="227"/>
      <c r="BD9" s="18"/>
      <c r="BE9" s="17"/>
      <c r="BF9" s="17"/>
      <c r="BG9" s="17"/>
      <c r="BH9" s="17"/>
      <c r="BI9" s="17"/>
    </row>
    <row r="10" spans="1:65" s="19" customFormat="1" ht="22.5" customHeight="1" thickBot="1" x14ac:dyDescent="0.45">
      <c r="B10" s="234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6"/>
      <c r="U10" s="243"/>
      <c r="V10" s="244"/>
      <c r="W10" s="245"/>
      <c r="X10" s="243"/>
      <c r="Y10" s="244"/>
      <c r="Z10" s="244"/>
      <c r="AA10" s="245"/>
      <c r="AB10" s="20" t="s">
        <v>29</v>
      </c>
      <c r="AC10" s="21" t="s">
        <v>28</v>
      </c>
      <c r="AD10" s="88" t="s">
        <v>27</v>
      </c>
      <c r="AE10" s="20" t="s">
        <v>29</v>
      </c>
      <c r="AF10" s="21" t="s">
        <v>28</v>
      </c>
      <c r="AG10" s="88" t="s">
        <v>27</v>
      </c>
      <c r="AH10" s="20" t="s">
        <v>29</v>
      </c>
      <c r="AI10" s="21" t="s">
        <v>28</v>
      </c>
      <c r="AJ10" s="88" t="s">
        <v>27</v>
      </c>
      <c r="AK10" s="20" t="s">
        <v>29</v>
      </c>
      <c r="AL10" s="21" t="s">
        <v>28</v>
      </c>
      <c r="AM10" s="88" t="s">
        <v>27</v>
      </c>
      <c r="AN10" s="20" t="s">
        <v>29</v>
      </c>
      <c r="AO10" s="21" t="s">
        <v>28</v>
      </c>
      <c r="AP10" s="88" t="s">
        <v>27</v>
      </c>
      <c r="AQ10" s="243"/>
      <c r="AR10" s="245"/>
      <c r="AS10" s="243"/>
      <c r="AT10" s="244"/>
      <c r="AU10" s="245"/>
      <c r="AV10" s="246" t="s">
        <v>52</v>
      </c>
      <c r="AW10" s="247"/>
      <c r="AX10" s="247"/>
      <c r="AY10" s="248"/>
      <c r="AZ10" s="246" t="s">
        <v>44</v>
      </c>
      <c r="BA10" s="247"/>
      <c r="BB10" s="247"/>
      <c r="BC10" s="248"/>
      <c r="BD10" s="18"/>
      <c r="BE10" s="17"/>
      <c r="BF10" s="17"/>
      <c r="BG10" s="17"/>
      <c r="BH10" s="17"/>
      <c r="BI10" s="17"/>
    </row>
    <row r="11" spans="1:65" ht="24.75" customHeight="1" thickTop="1" x14ac:dyDescent="0.4">
      <c r="B11" s="249" t="s">
        <v>25</v>
      </c>
      <c r="C11" s="250"/>
      <c r="D11" s="250"/>
      <c r="E11" s="250"/>
      <c r="F11" s="251"/>
      <c r="G11" s="255" t="s">
        <v>24</v>
      </c>
      <c r="H11" s="256"/>
      <c r="I11" s="256"/>
      <c r="J11" s="256"/>
      <c r="K11" s="256"/>
      <c r="L11" s="256"/>
      <c r="M11" s="257"/>
      <c r="N11" s="264" t="s">
        <v>127</v>
      </c>
      <c r="O11" s="265"/>
      <c r="P11" s="265"/>
      <c r="Q11" s="265"/>
      <c r="R11" s="265"/>
      <c r="S11" s="265"/>
      <c r="T11" s="266"/>
      <c r="U11" s="267">
        <v>5000</v>
      </c>
      <c r="V11" s="268"/>
      <c r="W11" s="22" t="s">
        <v>47</v>
      </c>
      <c r="X11" s="269">
        <v>280</v>
      </c>
      <c r="Y11" s="270"/>
      <c r="Z11" s="275" t="s">
        <v>56</v>
      </c>
      <c r="AA11" s="276"/>
      <c r="AB11" s="23"/>
      <c r="AC11" s="24"/>
      <c r="AD11" s="25"/>
      <c r="AE11" s="23"/>
      <c r="AF11" s="24"/>
      <c r="AG11" s="25"/>
      <c r="AH11" s="23"/>
      <c r="AI11" s="24"/>
      <c r="AJ11" s="25"/>
      <c r="AK11" s="23"/>
      <c r="AL11" s="24"/>
      <c r="AM11" s="25"/>
      <c r="AN11" s="23"/>
      <c r="AO11" s="24"/>
      <c r="AP11" s="26"/>
      <c r="AQ11" s="281"/>
      <c r="AR11" s="282"/>
      <c r="AS11" s="27"/>
      <c r="AT11" s="28"/>
      <c r="AU11" s="29"/>
      <c r="AV11" s="283"/>
      <c r="AW11" s="284"/>
      <c r="AX11" s="284"/>
      <c r="AY11" s="289" t="s">
        <v>0</v>
      </c>
      <c r="AZ11" s="283"/>
      <c r="BA11" s="284"/>
      <c r="BB11" s="284"/>
      <c r="BC11" s="289" t="s">
        <v>0</v>
      </c>
      <c r="BD11" s="30"/>
      <c r="BE11" s="30"/>
      <c r="BF11" s="30"/>
      <c r="BG11" s="30"/>
      <c r="BH11" s="30"/>
      <c r="BI11" s="30"/>
    </row>
    <row r="12" spans="1:65" ht="24.75" customHeight="1" x14ac:dyDescent="0.4">
      <c r="B12" s="231"/>
      <c r="C12" s="232"/>
      <c r="D12" s="232"/>
      <c r="E12" s="232"/>
      <c r="F12" s="233"/>
      <c r="G12" s="258"/>
      <c r="H12" s="259"/>
      <c r="I12" s="259"/>
      <c r="J12" s="259"/>
      <c r="K12" s="259"/>
      <c r="L12" s="259"/>
      <c r="M12" s="260"/>
      <c r="N12" s="313" t="s">
        <v>128</v>
      </c>
      <c r="O12" s="314"/>
      <c r="P12" s="314"/>
      <c r="Q12" s="314"/>
      <c r="R12" s="314"/>
      <c r="S12" s="314"/>
      <c r="T12" s="315"/>
      <c r="U12" s="316">
        <v>2000</v>
      </c>
      <c r="V12" s="317"/>
      <c r="W12" s="31" t="s">
        <v>47</v>
      </c>
      <c r="X12" s="271"/>
      <c r="Y12" s="272"/>
      <c r="Z12" s="277"/>
      <c r="AA12" s="278"/>
      <c r="AB12" s="23"/>
      <c r="AC12" s="24"/>
      <c r="AD12" s="25"/>
      <c r="AE12" s="23"/>
      <c r="AF12" s="24"/>
      <c r="AG12" s="25"/>
      <c r="AH12" s="23"/>
      <c r="AI12" s="24"/>
      <c r="AJ12" s="25"/>
      <c r="AK12" s="23"/>
      <c r="AL12" s="24"/>
      <c r="AM12" s="25"/>
      <c r="AN12" s="23"/>
      <c r="AO12" s="24"/>
      <c r="AP12" s="32"/>
      <c r="AQ12" s="318"/>
      <c r="AR12" s="319"/>
      <c r="AS12" s="33"/>
      <c r="AT12" s="34"/>
      <c r="AU12" s="35"/>
      <c r="AV12" s="285"/>
      <c r="AW12" s="286"/>
      <c r="AX12" s="286"/>
      <c r="AY12" s="290"/>
      <c r="AZ12" s="285"/>
      <c r="BA12" s="286"/>
      <c r="BB12" s="286"/>
      <c r="BC12" s="290"/>
      <c r="BD12" s="30"/>
      <c r="BE12" s="30"/>
      <c r="BF12" s="30"/>
      <c r="BG12" s="30"/>
      <c r="BH12" s="30"/>
      <c r="BI12" s="30"/>
      <c r="BM12" s="16"/>
    </row>
    <row r="13" spans="1:65" ht="24.75" customHeight="1" x14ac:dyDescent="0.4">
      <c r="B13" s="231"/>
      <c r="C13" s="232"/>
      <c r="D13" s="232"/>
      <c r="E13" s="232"/>
      <c r="F13" s="233"/>
      <c r="G13" s="258"/>
      <c r="H13" s="259"/>
      <c r="I13" s="259"/>
      <c r="J13" s="259"/>
      <c r="K13" s="259"/>
      <c r="L13" s="259"/>
      <c r="M13" s="260"/>
      <c r="N13" s="313" t="s">
        <v>23</v>
      </c>
      <c r="O13" s="314"/>
      <c r="P13" s="314"/>
      <c r="Q13" s="314"/>
      <c r="R13" s="314"/>
      <c r="S13" s="314"/>
      <c r="T13" s="315"/>
      <c r="U13" s="316">
        <v>2000</v>
      </c>
      <c r="V13" s="317"/>
      <c r="W13" s="31" t="s">
        <v>47</v>
      </c>
      <c r="X13" s="271"/>
      <c r="Y13" s="272"/>
      <c r="Z13" s="277"/>
      <c r="AA13" s="278"/>
      <c r="AB13" s="23"/>
      <c r="AC13" s="24"/>
      <c r="AD13" s="25"/>
      <c r="AE13" s="23"/>
      <c r="AF13" s="24"/>
      <c r="AG13" s="25"/>
      <c r="AH13" s="23"/>
      <c r="AI13" s="24"/>
      <c r="AJ13" s="25"/>
      <c r="AK13" s="23"/>
      <c r="AL13" s="24"/>
      <c r="AM13" s="25"/>
      <c r="AN13" s="23"/>
      <c r="AO13" s="24"/>
      <c r="AP13" s="32"/>
      <c r="AQ13" s="318"/>
      <c r="AR13" s="319"/>
      <c r="AS13" s="285"/>
      <c r="AT13" s="286"/>
      <c r="AU13" s="290" t="s">
        <v>45</v>
      </c>
      <c r="AV13" s="285"/>
      <c r="AW13" s="286"/>
      <c r="AX13" s="286"/>
      <c r="AY13" s="290"/>
      <c r="AZ13" s="285"/>
      <c r="BA13" s="286"/>
      <c r="BB13" s="286"/>
      <c r="BC13" s="290"/>
      <c r="BD13" s="30"/>
      <c r="BE13" s="30"/>
      <c r="BF13" s="30"/>
      <c r="BG13" s="30"/>
      <c r="BH13" s="30"/>
      <c r="BI13" s="30"/>
    </row>
    <row r="14" spans="1:65" ht="24.75" customHeight="1" x14ac:dyDescent="0.4">
      <c r="B14" s="231"/>
      <c r="C14" s="232"/>
      <c r="D14" s="232"/>
      <c r="E14" s="232"/>
      <c r="F14" s="233"/>
      <c r="G14" s="258"/>
      <c r="H14" s="259"/>
      <c r="I14" s="259"/>
      <c r="J14" s="259"/>
      <c r="K14" s="259"/>
      <c r="L14" s="259"/>
      <c r="M14" s="260"/>
      <c r="N14" s="313" t="s">
        <v>22</v>
      </c>
      <c r="O14" s="314"/>
      <c r="P14" s="314"/>
      <c r="Q14" s="314"/>
      <c r="R14" s="314"/>
      <c r="S14" s="314"/>
      <c r="T14" s="315"/>
      <c r="U14" s="316">
        <v>2000</v>
      </c>
      <c r="V14" s="317"/>
      <c r="W14" s="31" t="s">
        <v>47</v>
      </c>
      <c r="X14" s="271"/>
      <c r="Y14" s="272"/>
      <c r="Z14" s="277"/>
      <c r="AA14" s="278"/>
      <c r="AB14" s="23"/>
      <c r="AC14" s="24"/>
      <c r="AD14" s="25"/>
      <c r="AE14" s="23"/>
      <c r="AF14" s="24"/>
      <c r="AG14" s="25"/>
      <c r="AH14" s="23"/>
      <c r="AI14" s="24"/>
      <c r="AJ14" s="25"/>
      <c r="AK14" s="23"/>
      <c r="AL14" s="24"/>
      <c r="AM14" s="25"/>
      <c r="AN14" s="23"/>
      <c r="AO14" s="24"/>
      <c r="AP14" s="32"/>
      <c r="AQ14" s="318"/>
      <c r="AR14" s="319"/>
      <c r="AS14" s="285"/>
      <c r="AT14" s="286"/>
      <c r="AU14" s="290"/>
      <c r="AV14" s="285"/>
      <c r="AW14" s="286"/>
      <c r="AX14" s="286"/>
      <c r="AY14" s="290"/>
      <c r="AZ14" s="285"/>
      <c r="BA14" s="286"/>
      <c r="BB14" s="286"/>
      <c r="BC14" s="290"/>
      <c r="BD14" s="30"/>
      <c r="BE14" s="30"/>
      <c r="BF14" s="30"/>
      <c r="BG14" s="30"/>
      <c r="BH14" s="30"/>
      <c r="BI14" s="30"/>
    </row>
    <row r="15" spans="1:65" ht="24.75" customHeight="1" x14ac:dyDescent="0.4">
      <c r="B15" s="231"/>
      <c r="C15" s="232"/>
      <c r="D15" s="232"/>
      <c r="E15" s="232"/>
      <c r="F15" s="233"/>
      <c r="G15" s="258"/>
      <c r="H15" s="259"/>
      <c r="I15" s="259"/>
      <c r="J15" s="259"/>
      <c r="K15" s="259"/>
      <c r="L15" s="259"/>
      <c r="M15" s="260"/>
      <c r="N15" s="313" t="s">
        <v>21</v>
      </c>
      <c r="O15" s="314"/>
      <c r="P15" s="314"/>
      <c r="Q15" s="314"/>
      <c r="R15" s="314"/>
      <c r="S15" s="314"/>
      <c r="T15" s="315"/>
      <c r="U15" s="316">
        <v>5000</v>
      </c>
      <c r="V15" s="317"/>
      <c r="W15" s="31" t="s">
        <v>47</v>
      </c>
      <c r="X15" s="271"/>
      <c r="Y15" s="272"/>
      <c r="Z15" s="277"/>
      <c r="AA15" s="278"/>
      <c r="AB15" s="23"/>
      <c r="AC15" s="24"/>
      <c r="AD15" s="25"/>
      <c r="AE15" s="23"/>
      <c r="AF15" s="24"/>
      <c r="AG15" s="25"/>
      <c r="AH15" s="23"/>
      <c r="AI15" s="24"/>
      <c r="AJ15" s="25"/>
      <c r="AK15" s="23"/>
      <c r="AL15" s="24"/>
      <c r="AM15" s="25"/>
      <c r="AN15" s="23"/>
      <c r="AO15" s="24"/>
      <c r="AP15" s="32"/>
      <c r="AQ15" s="318"/>
      <c r="AR15" s="319"/>
      <c r="AS15" s="320" t="s">
        <v>46</v>
      </c>
      <c r="AT15" s="321"/>
      <c r="AU15" s="322"/>
      <c r="AV15" s="285"/>
      <c r="AW15" s="286"/>
      <c r="AX15" s="286"/>
      <c r="AY15" s="290"/>
      <c r="AZ15" s="285"/>
      <c r="BA15" s="286"/>
      <c r="BB15" s="286"/>
      <c r="BC15" s="290"/>
      <c r="BD15" s="30"/>
      <c r="BE15" s="30"/>
      <c r="BF15" s="30"/>
      <c r="BG15" s="30"/>
      <c r="BH15" s="30"/>
      <c r="BI15" s="30"/>
    </row>
    <row r="16" spans="1:65" ht="24.75" customHeight="1" x14ac:dyDescent="0.4">
      <c r="B16" s="231"/>
      <c r="C16" s="232"/>
      <c r="D16" s="232"/>
      <c r="E16" s="232"/>
      <c r="F16" s="233"/>
      <c r="G16" s="258"/>
      <c r="H16" s="259"/>
      <c r="I16" s="259"/>
      <c r="J16" s="259"/>
      <c r="K16" s="259"/>
      <c r="L16" s="259"/>
      <c r="M16" s="260"/>
      <c r="N16" s="313" t="s">
        <v>62</v>
      </c>
      <c r="O16" s="314"/>
      <c r="P16" s="314"/>
      <c r="Q16" s="314"/>
      <c r="R16" s="314"/>
      <c r="S16" s="314"/>
      <c r="T16" s="315"/>
      <c r="U16" s="316">
        <v>10000</v>
      </c>
      <c r="V16" s="317"/>
      <c r="W16" s="31" t="s">
        <v>47</v>
      </c>
      <c r="X16" s="271"/>
      <c r="Y16" s="272"/>
      <c r="Z16" s="277"/>
      <c r="AA16" s="278"/>
      <c r="AB16" s="23"/>
      <c r="AC16" s="24"/>
      <c r="AD16" s="25"/>
      <c r="AE16" s="23"/>
      <c r="AF16" s="24"/>
      <c r="AG16" s="25"/>
      <c r="AH16" s="23"/>
      <c r="AI16" s="24"/>
      <c r="AJ16" s="25"/>
      <c r="AK16" s="23"/>
      <c r="AL16" s="24"/>
      <c r="AM16" s="25"/>
      <c r="AN16" s="23"/>
      <c r="AO16" s="24"/>
      <c r="AP16" s="32"/>
      <c r="AQ16" s="318"/>
      <c r="AR16" s="319"/>
      <c r="AS16" s="36"/>
      <c r="AT16" s="37"/>
      <c r="AU16" s="38"/>
      <c r="AV16" s="285"/>
      <c r="AW16" s="286"/>
      <c r="AX16" s="286"/>
      <c r="AY16" s="290"/>
      <c r="AZ16" s="285"/>
      <c r="BA16" s="286"/>
      <c r="BB16" s="286"/>
      <c r="BC16" s="290"/>
      <c r="BD16" s="30"/>
      <c r="BE16" s="30"/>
      <c r="BF16" s="30"/>
      <c r="BG16" s="30"/>
      <c r="BH16" s="30"/>
      <c r="BI16" s="30"/>
    </row>
    <row r="17" spans="2:61" ht="24.75" customHeight="1" x14ac:dyDescent="0.4">
      <c r="B17" s="231"/>
      <c r="C17" s="232"/>
      <c r="D17" s="232"/>
      <c r="E17" s="232"/>
      <c r="F17" s="233"/>
      <c r="G17" s="258"/>
      <c r="H17" s="259"/>
      <c r="I17" s="259"/>
      <c r="J17" s="259"/>
      <c r="K17" s="259"/>
      <c r="L17" s="259"/>
      <c r="M17" s="260"/>
      <c r="N17" s="313" t="s">
        <v>129</v>
      </c>
      <c r="O17" s="314"/>
      <c r="P17" s="314"/>
      <c r="Q17" s="314"/>
      <c r="R17" s="314"/>
      <c r="S17" s="314"/>
      <c r="T17" s="315"/>
      <c r="U17" s="316">
        <v>10000</v>
      </c>
      <c r="V17" s="317"/>
      <c r="W17" s="31" t="s">
        <v>47</v>
      </c>
      <c r="X17" s="271"/>
      <c r="Y17" s="272"/>
      <c r="Z17" s="277"/>
      <c r="AA17" s="278"/>
      <c r="AB17" s="39"/>
      <c r="AC17" s="40"/>
      <c r="AD17" s="41"/>
      <c r="AE17" s="39"/>
      <c r="AF17" s="40"/>
      <c r="AG17" s="41"/>
      <c r="AH17" s="39"/>
      <c r="AI17" s="40"/>
      <c r="AJ17" s="41"/>
      <c r="AK17" s="39"/>
      <c r="AL17" s="40"/>
      <c r="AM17" s="41"/>
      <c r="AN17" s="39"/>
      <c r="AO17" s="40"/>
      <c r="AP17" s="42"/>
      <c r="AQ17" s="318"/>
      <c r="AR17" s="319"/>
      <c r="AS17" s="323"/>
      <c r="AT17" s="324"/>
      <c r="AU17" s="292" t="s">
        <v>45</v>
      </c>
      <c r="AV17" s="285"/>
      <c r="AW17" s="286"/>
      <c r="AX17" s="286"/>
      <c r="AY17" s="290"/>
      <c r="AZ17" s="285"/>
      <c r="BA17" s="286"/>
      <c r="BB17" s="286"/>
      <c r="BC17" s="290"/>
      <c r="BD17" s="30"/>
      <c r="BE17" s="30"/>
      <c r="BF17" s="30"/>
      <c r="BG17" s="30"/>
      <c r="BH17" s="30"/>
      <c r="BI17" s="30"/>
    </row>
    <row r="18" spans="2:61" ht="24.75" customHeight="1" x14ac:dyDescent="0.4">
      <c r="B18" s="231"/>
      <c r="C18" s="232"/>
      <c r="D18" s="232"/>
      <c r="E18" s="232"/>
      <c r="F18" s="233"/>
      <c r="G18" s="261"/>
      <c r="H18" s="262"/>
      <c r="I18" s="262"/>
      <c r="J18" s="262"/>
      <c r="K18" s="262"/>
      <c r="L18" s="262"/>
      <c r="M18" s="263"/>
      <c r="N18" s="294" t="s">
        <v>130</v>
      </c>
      <c r="O18" s="295"/>
      <c r="P18" s="295"/>
      <c r="Q18" s="295"/>
      <c r="R18" s="295"/>
      <c r="S18" s="295"/>
      <c r="T18" s="296"/>
      <c r="U18" s="297">
        <v>5000</v>
      </c>
      <c r="V18" s="298"/>
      <c r="W18" s="31" t="s">
        <v>47</v>
      </c>
      <c r="X18" s="273"/>
      <c r="Y18" s="274"/>
      <c r="Z18" s="279"/>
      <c r="AA18" s="280"/>
      <c r="AB18" s="43"/>
      <c r="AC18" s="44"/>
      <c r="AD18" s="45"/>
      <c r="AE18" s="43"/>
      <c r="AF18" s="44"/>
      <c r="AG18" s="46"/>
      <c r="AH18" s="43"/>
      <c r="AI18" s="44"/>
      <c r="AJ18" s="46"/>
      <c r="AK18" s="43"/>
      <c r="AL18" s="44"/>
      <c r="AM18" s="46"/>
      <c r="AN18" s="43"/>
      <c r="AO18" s="44"/>
      <c r="AP18" s="47"/>
      <c r="AQ18" s="299"/>
      <c r="AR18" s="300"/>
      <c r="AS18" s="325"/>
      <c r="AT18" s="326"/>
      <c r="AU18" s="293"/>
      <c r="AV18" s="287"/>
      <c r="AW18" s="288"/>
      <c r="AX18" s="288"/>
      <c r="AY18" s="291"/>
      <c r="AZ18" s="287"/>
      <c r="BA18" s="288"/>
      <c r="BB18" s="288"/>
      <c r="BC18" s="291"/>
      <c r="BD18" s="30"/>
      <c r="BE18" s="30"/>
      <c r="BF18" s="30"/>
      <c r="BG18" s="30"/>
      <c r="BH18" s="30"/>
      <c r="BI18" s="30"/>
    </row>
    <row r="19" spans="2:61" ht="24.75" customHeight="1" x14ac:dyDescent="0.4">
      <c r="B19" s="231"/>
      <c r="C19" s="232"/>
      <c r="D19" s="232"/>
      <c r="E19" s="232"/>
      <c r="F19" s="233"/>
      <c r="G19" s="301" t="s">
        <v>20</v>
      </c>
      <c r="H19" s="302"/>
      <c r="I19" s="302"/>
      <c r="J19" s="302"/>
      <c r="K19" s="302"/>
      <c r="L19" s="302"/>
      <c r="M19" s="303"/>
      <c r="N19" s="304" t="s">
        <v>19</v>
      </c>
      <c r="O19" s="305"/>
      <c r="P19" s="305"/>
      <c r="Q19" s="305"/>
      <c r="R19" s="305"/>
      <c r="S19" s="305"/>
      <c r="T19" s="306"/>
      <c r="U19" s="307">
        <v>2000</v>
      </c>
      <c r="V19" s="308"/>
      <c r="W19" s="48" t="s">
        <v>47</v>
      </c>
      <c r="X19" s="309">
        <v>252.5</v>
      </c>
      <c r="Y19" s="310"/>
      <c r="Z19" s="311" t="s">
        <v>57</v>
      </c>
      <c r="AA19" s="312"/>
      <c r="AB19" s="49"/>
      <c r="AC19" s="50"/>
      <c r="AD19" s="51"/>
      <c r="AE19" s="49"/>
      <c r="AF19" s="50"/>
      <c r="AG19" s="51"/>
      <c r="AH19" s="49"/>
      <c r="AI19" s="50"/>
      <c r="AJ19" s="51"/>
      <c r="AK19" s="49"/>
      <c r="AL19" s="50"/>
      <c r="AM19" s="51"/>
      <c r="AN19" s="49"/>
      <c r="AO19" s="50"/>
      <c r="AP19" s="52"/>
      <c r="AQ19" s="328"/>
      <c r="AR19" s="329"/>
      <c r="AS19" s="330"/>
      <c r="AT19" s="331"/>
      <c r="AU19" s="327" t="s">
        <v>45</v>
      </c>
      <c r="AV19" s="330"/>
      <c r="AW19" s="331"/>
      <c r="AX19" s="331"/>
      <c r="AY19" s="327" t="s">
        <v>0</v>
      </c>
      <c r="AZ19" s="330"/>
      <c r="BA19" s="331"/>
      <c r="BB19" s="331"/>
      <c r="BC19" s="327" t="s">
        <v>0</v>
      </c>
      <c r="BD19" s="30"/>
      <c r="BE19" s="30"/>
      <c r="BF19" s="30"/>
      <c r="BG19" s="30"/>
      <c r="BH19" s="30"/>
      <c r="BI19" s="30"/>
    </row>
    <row r="20" spans="2:61" ht="24.75" customHeight="1" x14ac:dyDescent="0.4">
      <c r="B20" s="231"/>
      <c r="C20" s="232"/>
      <c r="D20" s="232"/>
      <c r="E20" s="232"/>
      <c r="F20" s="233"/>
      <c r="G20" s="258"/>
      <c r="H20" s="259"/>
      <c r="I20" s="259"/>
      <c r="J20" s="259"/>
      <c r="K20" s="259"/>
      <c r="L20" s="259"/>
      <c r="M20" s="260"/>
      <c r="N20" s="313" t="s">
        <v>18</v>
      </c>
      <c r="O20" s="314"/>
      <c r="P20" s="314"/>
      <c r="Q20" s="314"/>
      <c r="R20" s="314"/>
      <c r="S20" s="314"/>
      <c r="T20" s="315"/>
      <c r="U20" s="316">
        <v>2000</v>
      </c>
      <c r="V20" s="317"/>
      <c r="W20" s="31" t="s">
        <v>47</v>
      </c>
      <c r="X20" s="271"/>
      <c r="Y20" s="272"/>
      <c r="Z20" s="277"/>
      <c r="AA20" s="278"/>
      <c r="AB20" s="23"/>
      <c r="AC20" s="24"/>
      <c r="AD20" s="99"/>
      <c r="AE20" s="23"/>
      <c r="AF20" s="24"/>
      <c r="AG20" s="25"/>
      <c r="AH20" s="23"/>
      <c r="AI20" s="24"/>
      <c r="AJ20" s="25"/>
      <c r="AK20" s="23"/>
      <c r="AL20" s="24"/>
      <c r="AM20" s="25"/>
      <c r="AN20" s="23"/>
      <c r="AO20" s="24"/>
      <c r="AP20" s="32"/>
      <c r="AQ20" s="318"/>
      <c r="AR20" s="319"/>
      <c r="AS20" s="285"/>
      <c r="AT20" s="286"/>
      <c r="AU20" s="290"/>
      <c r="AV20" s="285"/>
      <c r="AW20" s="286"/>
      <c r="AX20" s="286"/>
      <c r="AY20" s="290"/>
      <c r="AZ20" s="285"/>
      <c r="BA20" s="286"/>
      <c r="BB20" s="286"/>
      <c r="BC20" s="290"/>
      <c r="BD20" s="30"/>
      <c r="BE20" s="30"/>
      <c r="BF20" s="30"/>
      <c r="BG20" s="30"/>
      <c r="BH20" s="30"/>
      <c r="BI20" s="30"/>
    </row>
    <row r="21" spans="2:61" ht="24.75" customHeight="1" x14ac:dyDescent="0.4">
      <c r="B21" s="231"/>
      <c r="C21" s="232"/>
      <c r="D21" s="232"/>
      <c r="E21" s="232"/>
      <c r="F21" s="233"/>
      <c r="G21" s="258"/>
      <c r="H21" s="259"/>
      <c r="I21" s="259"/>
      <c r="J21" s="259"/>
      <c r="K21" s="259"/>
      <c r="L21" s="259"/>
      <c r="M21" s="260"/>
      <c r="N21" s="313" t="s">
        <v>17</v>
      </c>
      <c r="O21" s="314"/>
      <c r="P21" s="314"/>
      <c r="Q21" s="314"/>
      <c r="R21" s="314"/>
      <c r="S21" s="314"/>
      <c r="T21" s="315"/>
      <c r="U21" s="316">
        <v>2000</v>
      </c>
      <c r="V21" s="317"/>
      <c r="W21" s="31" t="s">
        <v>47</v>
      </c>
      <c r="X21" s="271"/>
      <c r="Y21" s="272"/>
      <c r="Z21" s="277"/>
      <c r="AA21" s="278"/>
      <c r="AB21" s="23"/>
      <c r="AC21" s="24"/>
      <c r="AD21" s="25"/>
      <c r="AE21" s="23"/>
      <c r="AF21" s="24"/>
      <c r="AG21" s="25"/>
      <c r="AH21" s="23"/>
      <c r="AI21" s="24"/>
      <c r="AJ21" s="25"/>
      <c r="AK21" s="23"/>
      <c r="AL21" s="24"/>
      <c r="AM21" s="25"/>
      <c r="AN21" s="23"/>
      <c r="AO21" s="24"/>
      <c r="AP21" s="32"/>
      <c r="AQ21" s="318"/>
      <c r="AR21" s="319"/>
      <c r="AS21" s="320" t="s">
        <v>46</v>
      </c>
      <c r="AT21" s="321"/>
      <c r="AU21" s="322"/>
      <c r="AV21" s="285"/>
      <c r="AW21" s="286"/>
      <c r="AX21" s="286"/>
      <c r="AY21" s="290"/>
      <c r="AZ21" s="285"/>
      <c r="BA21" s="286"/>
      <c r="BB21" s="286"/>
      <c r="BC21" s="290"/>
      <c r="BD21" s="30"/>
      <c r="BE21" s="30"/>
      <c r="BF21" s="30"/>
      <c r="BG21" s="30"/>
      <c r="BH21" s="30"/>
      <c r="BI21" s="30"/>
    </row>
    <row r="22" spans="2:61" ht="24.75" customHeight="1" x14ac:dyDescent="0.4">
      <c r="B22" s="231"/>
      <c r="C22" s="232"/>
      <c r="D22" s="232"/>
      <c r="E22" s="232"/>
      <c r="F22" s="233"/>
      <c r="G22" s="261"/>
      <c r="H22" s="262"/>
      <c r="I22" s="262"/>
      <c r="J22" s="262"/>
      <c r="K22" s="262"/>
      <c r="L22" s="262"/>
      <c r="M22" s="263"/>
      <c r="N22" s="294" t="s">
        <v>16</v>
      </c>
      <c r="O22" s="295"/>
      <c r="P22" s="295"/>
      <c r="Q22" s="295"/>
      <c r="R22" s="295"/>
      <c r="S22" s="295"/>
      <c r="T22" s="296"/>
      <c r="U22" s="297">
        <v>2000</v>
      </c>
      <c r="V22" s="298"/>
      <c r="W22" s="31" t="s">
        <v>47</v>
      </c>
      <c r="X22" s="273"/>
      <c r="Y22" s="274"/>
      <c r="Z22" s="279"/>
      <c r="AA22" s="280"/>
      <c r="AB22" s="43"/>
      <c r="AC22" s="44"/>
      <c r="AD22" s="46"/>
      <c r="AE22" s="43"/>
      <c r="AF22" s="44"/>
      <c r="AG22" s="46"/>
      <c r="AH22" s="43"/>
      <c r="AI22" s="44"/>
      <c r="AJ22" s="46"/>
      <c r="AK22" s="43"/>
      <c r="AL22" s="44"/>
      <c r="AM22" s="46"/>
      <c r="AN22" s="43"/>
      <c r="AO22" s="44"/>
      <c r="AP22" s="47"/>
      <c r="AQ22" s="299"/>
      <c r="AR22" s="300"/>
      <c r="AS22" s="325"/>
      <c r="AT22" s="326"/>
      <c r="AU22" s="53" t="s">
        <v>45</v>
      </c>
      <c r="AV22" s="287"/>
      <c r="AW22" s="288"/>
      <c r="AX22" s="288"/>
      <c r="AY22" s="291"/>
      <c r="AZ22" s="287"/>
      <c r="BA22" s="288"/>
      <c r="BB22" s="288"/>
      <c r="BC22" s="291"/>
      <c r="BD22" s="30"/>
      <c r="BE22" s="30"/>
      <c r="BF22" s="30"/>
      <c r="BG22" s="30"/>
      <c r="BH22" s="30"/>
      <c r="BI22" s="30"/>
    </row>
    <row r="23" spans="2:61" ht="33" customHeight="1" thickBot="1" x14ac:dyDescent="0.45">
      <c r="B23" s="252"/>
      <c r="C23" s="253"/>
      <c r="D23" s="253"/>
      <c r="E23" s="253"/>
      <c r="F23" s="254"/>
      <c r="G23" s="350" t="s">
        <v>15</v>
      </c>
      <c r="H23" s="351"/>
      <c r="I23" s="351"/>
      <c r="J23" s="351"/>
      <c r="K23" s="351"/>
      <c r="L23" s="351"/>
      <c r="M23" s="352"/>
      <c r="N23" s="350" t="s">
        <v>14</v>
      </c>
      <c r="O23" s="351"/>
      <c r="P23" s="351"/>
      <c r="Q23" s="351"/>
      <c r="R23" s="351"/>
      <c r="S23" s="351"/>
      <c r="T23" s="352"/>
      <c r="U23" s="353" t="s">
        <v>48</v>
      </c>
      <c r="V23" s="354"/>
      <c r="W23" s="54" t="s">
        <v>49</v>
      </c>
      <c r="X23" s="355" t="s">
        <v>125</v>
      </c>
      <c r="Y23" s="356"/>
      <c r="Z23" s="356"/>
      <c r="AA23" s="357"/>
      <c r="AB23" s="55"/>
      <c r="AC23" s="56"/>
      <c r="AD23" s="57"/>
      <c r="AE23" s="55"/>
      <c r="AF23" s="56"/>
      <c r="AG23" s="57"/>
      <c r="AH23" s="55"/>
      <c r="AI23" s="56"/>
      <c r="AJ23" s="57"/>
      <c r="AK23" s="55"/>
      <c r="AL23" s="56"/>
      <c r="AM23" s="57"/>
      <c r="AN23" s="55"/>
      <c r="AO23" s="56"/>
      <c r="AP23" s="58"/>
      <c r="AQ23" s="358"/>
      <c r="AR23" s="359"/>
      <c r="AS23" s="332" t="s">
        <v>55</v>
      </c>
      <c r="AT23" s="333"/>
      <c r="AU23" s="334"/>
      <c r="AV23" s="59"/>
      <c r="AW23" s="60"/>
      <c r="AX23" s="60"/>
      <c r="AY23" s="61" t="s">
        <v>0</v>
      </c>
      <c r="AZ23" s="332" t="s">
        <v>55</v>
      </c>
      <c r="BA23" s="333"/>
      <c r="BB23" s="333"/>
      <c r="BC23" s="334"/>
      <c r="BD23" s="30"/>
      <c r="BE23" s="30"/>
      <c r="BF23" s="30"/>
      <c r="BG23" s="30"/>
      <c r="BH23" s="30"/>
      <c r="BI23" s="30"/>
    </row>
    <row r="24" spans="2:61" ht="24.75" customHeight="1" x14ac:dyDescent="0.4">
      <c r="B24" s="335" t="s">
        <v>13</v>
      </c>
      <c r="C24" s="336"/>
      <c r="D24" s="336"/>
      <c r="E24" s="336"/>
      <c r="F24" s="337"/>
      <c r="G24" s="338" t="s">
        <v>12</v>
      </c>
      <c r="H24" s="339"/>
      <c r="I24" s="339"/>
      <c r="J24" s="339"/>
      <c r="K24" s="339"/>
      <c r="L24" s="339"/>
      <c r="M24" s="340"/>
      <c r="N24" s="338" t="s">
        <v>11</v>
      </c>
      <c r="O24" s="339"/>
      <c r="P24" s="339"/>
      <c r="Q24" s="339"/>
      <c r="R24" s="339"/>
      <c r="S24" s="339"/>
      <c r="T24" s="340"/>
      <c r="U24" s="341">
        <v>12500</v>
      </c>
      <c r="V24" s="342"/>
      <c r="W24" s="62" t="s">
        <v>47</v>
      </c>
      <c r="X24" s="341">
        <v>25600</v>
      </c>
      <c r="Y24" s="342"/>
      <c r="Z24" s="342"/>
      <c r="AA24" s="3" t="s">
        <v>0</v>
      </c>
      <c r="AB24" s="63"/>
      <c r="AC24" s="64"/>
      <c r="AD24" s="65"/>
      <c r="AE24" s="63"/>
      <c r="AF24" s="64"/>
      <c r="AG24" s="65"/>
      <c r="AH24" s="63"/>
      <c r="AI24" s="64"/>
      <c r="AJ24" s="65"/>
      <c r="AK24" s="63"/>
      <c r="AL24" s="64"/>
      <c r="AM24" s="65"/>
      <c r="AN24" s="63"/>
      <c r="AO24" s="64"/>
      <c r="AP24" s="66"/>
      <c r="AQ24" s="343"/>
      <c r="AR24" s="344"/>
      <c r="AS24" s="345"/>
      <c r="AT24" s="346"/>
      <c r="AU24" s="347"/>
      <c r="AV24" s="348"/>
      <c r="AW24" s="349"/>
      <c r="AX24" s="349"/>
      <c r="AY24" s="67" t="s">
        <v>0</v>
      </c>
      <c r="AZ24" s="341"/>
      <c r="BA24" s="342"/>
      <c r="BB24" s="342"/>
      <c r="BC24" s="67" t="s">
        <v>0</v>
      </c>
      <c r="BD24" s="30"/>
      <c r="BE24" s="30"/>
      <c r="BF24" s="30"/>
      <c r="BG24" s="30"/>
      <c r="BH24" s="30"/>
      <c r="BI24" s="30"/>
    </row>
    <row r="25" spans="2:61" ht="24.75" customHeight="1" x14ac:dyDescent="0.4">
      <c r="B25" s="231"/>
      <c r="C25" s="232"/>
      <c r="D25" s="232"/>
      <c r="E25" s="232"/>
      <c r="F25" s="233"/>
      <c r="G25" s="301" t="s">
        <v>10</v>
      </c>
      <c r="H25" s="302"/>
      <c r="I25" s="302"/>
      <c r="J25" s="302"/>
      <c r="K25" s="302"/>
      <c r="L25" s="302"/>
      <c r="M25" s="303"/>
      <c r="N25" s="304" t="s">
        <v>9</v>
      </c>
      <c r="O25" s="305"/>
      <c r="P25" s="305"/>
      <c r="Q25" s="305"/>
      <c r="R25" s="305"/>
      <c r="S25" s="305"/>
      <c r="T25" s="306"/>
      <c r="U25" s="307">
        <v>50000</v>
      </c>
      <c r="V25" s="308"/>
      <c r="W25" s="48" t="s">
        <v>47</v>
      </c>
      <c r="X25" s="307">
        <v>4500</v>
      </c>
      <c r="Y25" s="308"/>
      <c r="Z25" s="308"/>
      <c r="AA25" s="4" t="s">
        <v>0</v>
      </c>
      <c r="AB25" s="49"/>
      <c r="AC25" s="50"/>
      <c r="AD25" s="51"/>
      <c r="AE25" s="49"/>
      <c r="AF25" s="50"/>
      <c r="AG25" s="51"/>
      <c r="AH25" s="49"/>
      <c r="AI25" s="50"/>
      <c r="AJ25" s="51"/>
      <c r="AK25" s="49"/>
      <c r="AL25" s="50"/>
      <c r="AM25" s="51"/>
      <c r="AN25" s="49"/>
      <c r="AO25" s="50"/>
      <c r="AP25" s="52"/>
      <c r="AQ25" s="328"/>
      <c r="AR25" s="329"/>
      <c r="AS25" s="377"/>
      <c r="AT25" s="378"/>
      <c r="AU25" s="379"/>
      <c r="AV25" s="360"/>
      <c r="AW25" s="361"/>
      <c r="AX25" s="361"/>
      <c r="AY25" s="327" t="s">
        <v>0</v>
      </c>
      <c r="AZ25" s="330"/>
      <c r="BA25" s="331"/>
      <c r="BB25" s="331"/>
      <c r="BC25" s="327" t="s">
        <v>0</v>
      </c>
      <c r="BD25" s="30"/>
      <c r="BE25" s="30"/>
      <c r="BF25" s="30"/>
      <c r="BG25" s="30"/>
      <c r="BH25" s="30"/>
      <c r="BI25" s="30"/>
    </row>
    <row r="26" spans="2:61" ht="24.75" customHeight="1" thickBot="1" x14ac:dyDescent="0.45">
      <c r="B26" s="252"/>
      <c r="C26" s="253"/>
      <c r="D26" s="253"/>
      <c r="E26" s="253"/>
      <c r="F26" s="254"/>
      <c r="G26" s="374"/>
      <c r="H26" s="375"/>
      <c r="I26" s="375"/>
      <c r="J26" s="375"/>
      <c r="K26" s="375"/>
      <c r="L26" s="375"/>
      <c r="M26" s="376"/>
      <c r="N26" s="367" t="s">
        <v>8</v>
      </c>
      <c r="O26" s="368"/>
      <c r="P26" s="368"/>
      <c r="Q26" s="368"/>
      <c r="R26" s="368"/>
      <c r="S26" s="368"/>
      <c r="T26" s="369"/>
      <c r="U26" s="370">
        <v>50000</v>
      </c>
      <c r="V26" s="371"/>
      <c r="W26" s="68" t="s">
        <v>47</v>
      </c>
      <c r="X26" s="370">
        <v>4500</v>
      </c>
      <c r="Y26" s="371"/>
      <c r="Z26" s="371"/>
      <c r="AA26" s="5" t="s">
        <v>0</v>
      </c>
      <c r="AB26" s="69"/>
      <c r="AC26" s="70"/>
      <c r="AD26" s="71"/>
      <c r="AE26" s="69"/>
      <c r="AF26" s="70"/>
      <c r="AG26" s="71"/>
      <c r="AH26" s="69"/>
      <c r="AI26" s="70"/>
      <c r="AJ26" s="71"/>
      <c r="AK26" s="69"/>
      <c r="AL26" s="70"/>
      <c r="AM26" s="71"/>
      <c r="AN26" s="69"/>
      <c r="AO26" s="70"/>
      <c r="AP26" s="72"/>
      <c r="AQ26" s="372"/>
      <c r="AR26" s="373"/>
      <c r="AS26" s="380"/>
      <c r="AT26" s="381"/>
      <c r="AU26" s="382"/>
      <c r="AV26" s="362"/>
      <c r="AW26" s="363"/>
      <c r="AX26" s="363"/>
      <c r="AY26" s="364"/>
      <c r="AZ26" s="365"/>
      <c r="BA26" s="366"/>
      <c r="BB26" s="366"/>
      <c r="BC26" s="364"/>
      <c r="BD26" s="30"/>
      <c r="BE26" s="30"/>
      <c r="BF26" s="30"/>
      <c r="BG26" s="30"/>
      <c r="BH26" s="30"/>
      <c r="BI26" s="30"/>
    </row>
    <row r="27" spans="2:61" ht="24.75" customHeight="1" x14ac:dyDescent="0.4">
      <c r="B27" s="335" t="s">
        <v>7</v>
      </c>
      <c r="C27" s="336"/>
      <c r="D27" s="336"/>
      <c r="E27" s="336"/>
      <c r="F27" s="337"/>
      <c r="G27" s="388" t="s">
        <v>6</v>
      </c>
      <c r="H27" s="389"/>
      <c r="I27" s="389"/>
      <c r="J27" s="389"/>
      <c r="K27" s="389"/>
      <c r="L27" s="389"/>
      <c r="M27" s="390"/>
      <c r="N27" s="391" t="s">
        <v>5</v>
      </c>
      <c r="O27" s="392"/>
      <c r="P27" s="392"/>
      <c r="Q27" s="392"/>
      <c r="R27" s="392"/>
      <c r="S27" s="392"/>
      <c r="T27" s="393"/>
      <c r="U27" s="394">
        <v>500</v>
      </c>
      <c r="V27" s="395"/>
      <c r="W27" s="48" t="s">
        <v>47</v>
      </c>
      <c r="X27" s="394">
        <v>6600</v>
      </c>
      <c r="Y27" s="395"/>
      <c r="Z27" s="395"/>
      <c r="AA27" s="6" t="s">
        <v>0</v>
      </c>
      <c r="AB27" s="73"/>
      <c r="AC27" s="74"/>
      <c r="AD27" s="75"/>
      <c r="AE27" s="73"/>
      <c r="AF27" s="74"/>
      <c r="AG27" s="75"/>
      <c r="AH27" s="73"/>
      <c r="AI27" s="74"/>
      <c r="AJ27" s="75"/>
      <c r="AK27" s="73"/>
      <c r="AL27" s="74"/>
      <c r="AM27" s="75"/>
      <c r="AN27" s="73"/>
      <c r="AO27" s="74"/>
      <c r="AP27" s="76"/>
      <c r="AQ27" s="396"/>
      <c r="AR27" s="397"/>
      <c r="AS27" s="398"/>
      <c r="AT27" s="399"/>
      <c r="AU27" s="400"/>
      <c r="AV27" s="401"/>
      <c r="AW27" s="402"/>
      <c r="AX27" s="402"/>
      <c r="AY27" s="385" t="s">
        <v>0</v>
      </c>
      <c r="AZ27" s="383"/>
      <c r="BA27" s="384"/>
      <c r="BB27" s="384"/>
      <c r="BC27" s="385" t="s">
        <v>0</v>
      </c>
      <c r="BD27" s="30"/>
      <c r="BE27" s="30"/>
      <c r="BF27" s="30"/>
      <c r="BG27" s="30"/>
      <c r="BH27" s="30"/>
      <c r="BI27" s="30"/>
    </row>
    <row r="28" spans="2:61" ht="24.75" customHeight="1" thickBot="1" x14ac:dyDescent="0.45">
      <c r="B28" s="252"/>
      <c r="C28" s="253"/>
      <c r="D28" s="253"/>
      <c r="E28" s="253"/>
      <c r="F28" s="254"/>
      <c r="G28" s="374"/>
      <c r="H28" s="375"/>
      <c r="I28" s="375"/>
      <c r="J28" s="375"/>
      <c r="K28" s="375"/>
      <c r="L28" s="375"/>
      <c r="M28" s="376"/>
      <c r="N28" s="367" t="s">
        <v>4</v>
      </c>
      <c r="O28" s="368"/>
      <c r="P28" s="368"/>
      <c r="Q28" s="368"/>
      <c r="R28" s="368"/>
      <c r="S28" s="368"/>
      <c r="T28" s="369"/>
      <c r="U28" s="370">
        <v>250</v>
      </c>
      <c r="V28" s="371"/>
      <c r="W28" s="68" t="s">
        <v>47</v>
      </c>
      <c r="X28" s="370">
        <v>3300</v>
      </c>
      <c r="Y28" s="371"/>
      <c r="Z28" s="371"/>
      <c r="AA28" s="5" t="s">
        <v>0</v>
      </c>
      <c r="AB28" s="77"/>
      <c r="AC28" s="78"/>
      <c r="AD28" s="79"/>
      <c r="AE28" s="77"/>
      <c r="AF28" s="78"/>
      <c r="AG28" s="79"/>
      <c r="AH28" s="77"/>
      <c r="AI28" s="78"/>
      <c r="AJ28" s="79"/>
      <c r="AK28" s="77"/>
      <c r="AL28" s="78"/>
      <c r="AM28" s="79"/>
      <c r="AN28" s="77"/>
      <c r="AO28" s="78"/>
      <c r="AP28" s="80"/>
      <c r="AQ28" s="386"/>
      <c r="AR28" s="387"/>
      <c r="AS28" s="380"/>
      <c r="AT28" s="381"/>
      <c r="AU28" s="382"/>
      <c r="AV28" s="362"/>
      <c r="AW28" s="363"/>
      <c r="AX28" s="363"/>
      <c r="AY28" s="364"/>
      <c r="AZ28" s="365"/>
      <c r="BA28" s="366"/>
      <c r="BB28" s="366"/>
      <c r="BC28" s="364"/>
      <c r="BD28" s="30"/>
      <c r="BE28" s="30"/>
      <c r="BF28" s="30"/>
      <c r="BG28" s="30"/>
      <c r="BH28" s="30"/>
      <c r="BI28" s="30"/>
    </row>
    <row r="29" spans="2:61" ht="24.75" customHeight="1" x14ac:dyDescent="0.4">
      <c r="B29" s="335" t="s">
        <v>3</v>
      </c>
      <c r="C29" s="336"/>
      <c r="D29" s="336"/>
      <c r="E29" s="336"/>
      <c r="F29" s="337"/>
      <c r="G29" s="338" t="s">
        <v>2</v>
      </c>
      <c r="H29" s="339"/>
      <c r="I29" s="339"/>
      <c r="J29" s="339"/>
      <c r="K29" s="339"/>
      <c r="L29" s="339"/>
      <c r="M29" s="340"/>
      <c r="N29" s="338" t="s">
        <v>131</v>
      </c>
      <c r="O29" s="339"/>
      <c r="P29" s="339"/>
      <c r="Q29" s="339"/>
      <c r="R29" s="339"/>
      <c r="S29" s="339"/>
      <c r="T29" s="340"/>
      <c r="U29" s="9"/>
      <c r="V29" s="9"/>
      <c r="W29" s="81"/>
      <c r="X29" s="341">
        <v>2200</v>
      </c>
      <c r="Y29" s="342"/>
      <c r="Z29" s="342"/>
      <c r="AA29" s="3" t="s">
        <v>0</v>
      </c>
      <c r="AB29" s="63"/>
      <c r="AC29" s="64"/>
      <c r="AD29" s="65"/>
      <c r="AE29" s="63"/>
      <c r="AF29" s="64"/>
      <c r="AG29" s="65"/>
      <c r="AH29" s="63"/>
      <c r="AI29" s="64"/>
      <c r="AJ29" s="65"/>
      <c r="AK29" s="63"/>
      <c r="AL29" s="64"/>
      <c r="AM29" s="65"/>
      <c r="AN29" s="63"/>
      <c r="AO29" s="64"/>
      <c r="AP29" s="66"/>
      <c r="AQ29" s="343"/>
      <c r="AR29" s="344"/>
      <c r="AS29" s="345"/>
      <c r="AT29" s="346"/>
      <c r="AU29" s="347"/>
      <c r="AV29" s="348"/>
      <c r="AW29" s="349"/>
      <c r="AX29" s="349"/>
      <c r="AY29" s="67" t="s">
        <v>0</v>
      </c>
      <c r="AZ29" s="341"/>
      <c r="BA29" s="342"/>
      <c r="BB29" s="342"/>
      <c r="BC29" s="67" t="s">
        <v>0</v>
      </c>
      <c r="BD29" s="30"/>
      <c r="BE29" s="30"/>
      <c r="BF29" s="30"/>
      <c r="BG29" s="30"/>
      <c r="BH29" s="30"/>
      <c r="BI29" s="30"/>
    </row>
    <row r="30" spans="2:61" ht="24.75" customHeight="1" x14ac:dyDescent="0.4">
      <c r="B30" s="231"/>
      <c r="C30" s="232"/>
      <c r="D30" s="232"/>
      <c r="E30" s="232"/>
      <c r="F30" s="233"/>
      <c r="G30" s="301" t="s">
        <v>42</v>
      </c>
      <c r="H30" s="302"/>
      <c r="I30" s="302"/>
      <c r="J30" s="302"/>
      <c r="K30" s="302"/>
      <c r="L30" s="302"/>
      <c r="M30" s="303"/>
      <c r="N30" s="304" t="s">
        <v>132</v>
      </c>
      <c r="O30" s="305"/>
      <c r="P30" s="305"/>
      <c r="Q30" s="305"/>
      <c r="R30" s="305"/>
      <c r="S30" s="305"/>
      <c r="T30" s="306"/>
      <c r="U30" s="307">
        <v>800</v>
      </c>
      <c r="V30" s="308"/>
      <c r="W30" s="48" t="s">
        <v>47</v>
      </c>
      <c r="X30" s="307">
        <v>2200</v>
      </c>
      <c r="Y30" s="308"/>
      <c r="Z30" s="308"/>
      <c r="AA30" s="4" t="s">
        <v>0</v>
      </c>
      <c r="AB30" s="23"/>
      <c r="AC30" s="24"/>
      <c r="AD30" s="25"/>
      <c r="AE30" s="23"/>
      <c r="AF30" s="24"/>
      <c r="AG30" s="25"/>
      <c r="AH30" s="23"/>
      <c r="AI30" s="24"/>
      <c r="AJ30" s="25"/>
      <c r="AK30" s="23"/>
      <c r="AL30" s="24"/>
      <c r="AM30" s="25"/>
      <c r="AN30" s="23"/>
      <c r="AO30" s="24"/>
      <c r="AP30" s="32"/>
      <c r="AQ30" s="328"/>
      <c r="AR30" s="329"/>
      <c r="AS30" s="377"/>
      <c r="AT30" s="378"/>
      <c r="AU30" s="379"/>
      <c r="AV30" s="360"/>
      <c r="AW30" s="361"/>
      <c r="AX30" s="361"/>
      <c r="AY30" s="327" t="s">
        <v>0</v>
      </c>
      <c r="AZ30" s="330"/>
      <c r="BA30" s="331"/>
      <c r="BB30" s="331"/>
      <c r="BC30" s="327" t="s">
        <v>0</v>
      </c>
      <c r="BD30" s="30"/>
      <c r="BE30" s="30"/>
      <c r="BF30" s="30"/>
      <c r="BG30" s="30"/>
      <c r="BH30" s="30"/>
      <c r="BI30" s="30"/>
    </row>
    <row r="31" spans="2:61" ht="24.75" customHeight="1" thickBot="1" x14ac:dyDescent="0.45">
      <c r="B31" s="252"/>
      <c r="C31" s="253"/>
      <c r="D31" s="253"/>
      <c r="E31" s="253"/>
      <c r="F31" s="254"/>
      <c r="G31" s="374"/>
      <c r="H31" s="375"/>
      <c r="I31" s="375"/>
      <c r="J31" s="375"/>
      <c r="K31" s="375"/>
      <c r="L31" s="375"/>
      <c r="M31" s="376"/>
      <c r="N31" s="367" t="s">
        <v>1</v>
      </c>
      <c r="O31" s="368"/>
      <c r="P31" s="368"/>
      <c r="Q31" s="368"/>
      <c r="R31" s="368"/>
      <c r="S31" s="368"/>
      <c r="T31" s="369"/>
      <c r="U31" s="370">
        <v>500</v>
      </c>
      <c r="V31" s="371"/>
      <c r="W31" s="82" t="s">
        <v>47</v>
      </c>
      <c r="X31" s="370">
        <v>1375</v>
      </c>
      <c r="Y31" s="371"/>
      <c r="Z31" s="371"/>
      <c r="AA31" s="5" t="s">
        <v>0</v>
      </c>
      <c r="AB31" s="77"/>
      <c r="AC31" s="78"/>
      <c r="AD31" s="79"/>
      <c r="AE31" s="77"/>
      <c r="AF31" s="78"/>
      <c r="AG31" s="79"/>
      <c r="AH31" s="77"/>
      <c r="AI31" s="78"/>
      <c r="AJ31" s="79"/>
      <c r="AK31" s="77"/>
      <c r="AL31" s="78"/>
      <c r="AM31" s="79"/>
      <c r="AN31" s="77"/>
      <c r="AO31" s="78"/>
      <c r="AP31" s="80"/>
      <c r="AQ31" s="372"/>
      <c r="AR31" s="373"/>
      <c r="AS31" s="380"/>
      <c r="AT31" s="381"/>
      <c r="AU31" s="382"/>
      <c r="AV31" s="362"/>
      <c r="AW31" s="363"/>
      <c r="AX31" s="363"/>
      <c r="AY31" s="364"/>
      <c r="AZ31" s="365"/>
      <c r="BA31" s="366"/>
      <c r="BB31" s="366"/>
      <c r="BC31" s="364"/>
      <c r="BD31" s="30"/>
      <c r="BE31" s="30"/>
      <c r="BF31" s="30"/>
      <c r="BG31" s="30"/>
      <c r="BH31" s="30"/>
      <c r="BI31" s="30"/>
    </row>
    <row r="32" spans="2:61" ht="24.75" customHeight="1" x14ac:dyDescent="0.4">
      <c r="B32" s="403" t="s">
        <v>26</v>
      </c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5"/>
      <c r="U32" s="83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5"/>
      <c r="AV32" s="341"/>
      <c r="AW32" s="342"/>
      <c r="AX32" s="342"/>
      <c r="AY32" s="67" t="s">
        <v>0</v>
      </c>
      <c r="AZ32" s="341"/>
      <c r="BA32" s="342"/>
      <c r="BB32" s="342"/>
      <c r="BC32" s="67" t="s">
        <v>0</v>
      </c>
      <c r="BD32" s="86" t="s">
        <v>101</v>
      </c>
      <c r="BE32" s="30"/>
      <c r="BF32" s="30"/>
    </row>
    <row r="33" spans="2:55" ht="24" customHeight="1" x14ac:dyDescent="0.4">
      <c r="B33" s="87" t="s">
        <v>59</v>
      </c>
      <c r="AJ33" s="2"/>
      <c r="AK33" s="2"/>
      <c r="AM33" s="16"/>
      <c r="AP33" s="16"/>
      <c r="AQ33" s="16"/>
      <c r="AR33" s="16"/>
      <c r="AS33" s="16"/>
      <c r="AT33" s="16"/>
      <c r="AU33" s="16"/>
      <c r="AV33" s="16"/>
      <c r="AW33" s="16"/>
    </row>
    <row r="34" spans="2:55" ht="18" customHeight="1" x14ac:dyDescent="0.4">
      <c r="B34" s="87"/>
      <c r="AJ34" s="2"/>
      <c r="AK34" s="2"/>
      <c r="AM34" s="16"/>
      <c r="AP34" s="16"/>
      <c r="AQ34" s="16"/>
      <c r="AR34" s="16"/>
      <c r="AS34" s="16"/>
      <c r="AT34" s="16"/>
      <c r="AU34" s="16"/>
      <c r="AV34" s="16"/>
      <c r="AW34" s="16"/>
    </row>
    <row r="35" spans="2:55" ht="18.75" customHeight="1" x14ac:dyDescent="0.4">
      <c r="B35" s="13" t="s">
        <v>105</v>
      </c>
      <c r="AJ35" s="2"/>
      <c r="AK35" s="2"/>
      <c r="AM35" s="16"/>
      <c r="AP35" s="16"/>
      <c r="AQ35" s="16"/>
      <c r="AR35" s="16"/>
      <c r="AS35" s="16"/>
      <c r="AT35" s="16"/>
      <c r="AU35" s="16"/>
      <c r="AV35" s="16"/>
      <c r="AW35" s="16"/>
    </row>
    <row r="36" spans="2:55" ht="23.25" customHeight="1" x14ac:dyDescent="0.4">
      <c r="B36" s="222" t="s">
        <v>63</v>
      </c>
      <c r="C36" s="223"/>
      <c r="D36" s="223"/>
      <c r="E36" s="223"/>
      <c r="F36" s="224"/>
      <c r="G36" s="222" t="s">
        <v>65</v>
      </c>
      <c r="H36" s="223"/>
      <c r="I36" s="223"/>
      <c r="J36" s="224"/>
      <c r="K36" s="222" t="s">
        <v>78</v>
      </c>
      <c r="L36" s="223"/>
      <c r="M36" s="224"/>
      <c r="N36" s="222" t="s">
        <v>79</v>
      </c>
      <c r="O36" s="223"/>
      <c r="P36" s="223"/>
      <c r="Q36" s="223"/>
      <c r="R36" s="223"/>
      <c r="S36" s="223"/>
      <c r="T36" s="223"/>
      <c r="U36" s="224"/>
      <c r="V36" s="222" t="s">
        <v>70</v>
      </c>
      <c r="W36" s="223"/>
      <c r="X36" s="224"/>
      <c r="Y36" s="222" t="s">
        <v>72</v>
      </c>
      <c r="Z36" s="223"/>
      <c r="AA36" s="223"/>
      <c r="AB36" s="224"/>
      <c r="AC36" s="228" t="s">
        <v>74</v>
      </c>
      <c r="AD36" s="229"/>
      <c r="AE36" s="229"/>
      <c r="AF36" s="229"/>
      <c r="AG36" s="229"/>
      <c r="AH36" s="229"/>
      <c r="AI36" s="229"/>
      <c r="AJ36" s="230"/>
      <c r="AK36" s="2"/>
      <c r="AL36" s="1"/>
      <c r="AM36" s="1"/>
      <c r="AN36" s="2"/>
      <c r="AO36" s="2"/>
      <c r="AP36" s="2"/>
      <c r="AQ36" s="2"/>
      <c r="AR36" s="2"/>
      <c r="AS36" s="2"/>
      <c r="AT36" s="2"/>
      <c r="AU36" s="2"/>
      <c r="AV36" s="1"/>
      <c r="AW36" s="1"/>
      <c r="AX36" s="1"/>
      <c r="AY36" s="1"/>
      <c r="AZ36" s="1"/>
      <c r="BA36" s="1"/>
    </row>
    <row r="37" spans="2:55" ht="23.25" customHeight="1" thickBot="1" x14ac:dyDescent="0.45">
      <c r="B37" s="234"/>
      <c r="C37" s="235"/>
      <c r="D37" s="235"/>
      <c r="E37" s="235"/>
      <c r="F37" s="236"/>
      <c r="G37" s="234"/>
      <c r="H37" s="235"/>
      <c r="I37" s="235"/>
      <c r="J37" s="236"/>
      <c r="K37" s="234"/>
      <c r="L37" s="235"/>
      <c r="M37" s="236"/>
      <c r="N37" s="234"/>
      <c r="O37" s="235"/>
      <c r="P37" s="235"/>
      <c r="Q37" s="235"/>
      <c r="R37" s="235"/>
      <c r="S37" s="235"/>
      <c r="T37" s="235"/>
      <c r="U37" s="236"/>
      <c r="V37" s="234"/>
      <c r="W37" s="235"/>
      <c r="X37" s="236"/>
      <c r="Y37" s="234"/>
      <c r="Z37" s="235"/>
      <c r="AA37" s="235"/>
      <c r="AB37" s="236"/>
      <c r="AC37" s="246" t="s">
        <v>73</v>
      </c>
      <c r="AD37" s="247"/>
      <c r="AE37" s="247"/>
      <c r="AF37" s="248"/>
      <c r="AG37" s="246" t="s">
        <v>44</v>
      </c>
      <c r="AH37" s="247"/>
      <c r="AI37" s="247"/>
      <c r="AJ37" s="248"/>
      <c r="AK37" s="2"/>
      <c r="AL37" s="1"/>
      <c r="AM37" s="1"/>
      <c r="AN37" s="2"/>
      <c r="AO37" s="2"/>
      <c r="AP37" s="2"/>
      <c r="AQ37" s="2"/>
      <c r="AR37" s="2"/>
      <c r="AS37" s="2"/>
      <c r="AT37" s="2"/>
      <c r="AU37" s="2"/>
      <c r="AV37" s="1"/>
      <c r="AW37" s="1"/>
      <c r="AX37" s="1"/>
      <c r="AY37" s="1"/>
      <c r="AZ37" s="1"/>
      <c r="BA37" s="1"/>
    </row>
    <row r="38" spans="2:55" ht="33" customHeight="1" thickTop="1" x14ac:dyDescent="0.4">
      <c r="B38" s="411" t="s">
        <v>64</v>
      </c>
      <c r="C38" s="412"/>
      <c r="D38" s="412"/>
      <c r="E38" s="412"/>
      <c r="F38" s="413"/>
      <c r="G38" s="411" t="s">
        <v>66</v>
      </c>
      <c r="H38" s="412"/>
      <c r="I38" s="412"/>
      <c r="J38" s="413"/>
      <c r="K38" s="406"/>
      <c r="L38" s="407"/>
      <c r="M38" s="89" t="s">
        <v>35</v>
      </c>
      <c r="N38" s="414"/>
      <c r="O38" s="415"/>
      <c r="P38" s="90" t="s">
        <v>67</v>
      </c>
      <c r="Q38" s="416"/>
      <c r="R38" s="417"/>
      <c r="S38" s="406"/>
      <c r="T38" s="407"/>
      <c r="U38" s="89" t="s">
        <v>68</v>
      </c>
      <c r="V38" s="406"/>
      <c r="W38" s="407"/>
      <c r="X38" s="91" t="s">
        <v>69</v>
      </c>
      <c r="Y38" s="418">
        <v>8800</v>
      </c>
      <c r="Z38" s="419"/>
      <c r="AA38" s="420" t="s">
        <v>71</v>
      </c>
      <c r="AB38" s="421"/>
      <c r="AC38" s="406"/>
      <c r="AD38" s="407"/>
      <c r="AE38" s="407"/>
      <c r="AF38" s="89" t="s">
        <v>0</v>
      </c>
      <c r="AG38" s="406"/>
      <c r="AH38" s="407"/>
      <c r="AI38" s="407"/>
      <c r="AJ38" s="89" t="s">
        <v>0</v>
      </c>
      <c r="AK38" s="92" t="s">
        <v>102</v>
      </c>
      <c r="AL38" s="1"/>
      <c r="AM38" s="1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</row>
    <row r="39" spans="2:55" ht="18.75" customHeight="1" x14ac:dyDescent="0.4">
      <c r="AA39" s="1"/>
      <c r="AB39" s="1"/>
      <c r="AC39" s="1"/>
      <c r="AD39" s="1"/>
      <c r="AE39" s="1"/>
      <c r="AF39" s="1"/>
      <c r="AG39" s="1"/>
      <c r="AH39" s="1"/>
      <c r="AI39" s="1"/>
      <c r="AJ39" s="2"/>
      <c r="AK39" s="2"/>
      <c r="AL39" s="1"/>
      <c r="AM39" s="2"/>
      <c r="AN39" s="1"/>
      <c r="AO39" s="1"/>
      <c r="AP39" s="2"/>
      <c r="AQ39" s="2"/>
      <c r="AR39" s="2"/>
      <c r="AS39" s="2"/>
      <c r="AT39" s="2"/>
      <c r="AU39" s="2"/>
      <c r="AV39" s="2"/>
      <c r="AW39" s="2"/>
      <c r="AX39" s="1"/>
      <c r="AY39" s="1"/>
      <c r="AZ39" s="1"/>
      <c r="BA39" s="1"/>
      <c r="BB39" s="1"/>
      <c r="BC39" s="1"/>
    </row>
    <row r="40" spans="2:55" ht="23.25" customHeight="1" x14ac:dyDescent="0.4">
      <c r="B40" s="222" t="s">
        <v>76</v>
      </c>
      <c r="C40" s="223"/>
      <c r="D40" s="223"/>
      <c r="E40" s="223"/>
      <c r="F40" s="223"/>
      <c r="G40" s="223"/>
      <c r="H40" s="223"/>
      <c r="I40" s="223"/>
      <c r="J40" s="224"/>
      <c r="K40" s="222" t="s">
        <v>77</v>
      </c>
      <c r="L40" s="223"/>
      <c r="M40" s="224"/>
      <c r="N40" s="222" t="s">
        <v>78</v>
      </c>
      <c r="O40" s="223"/>
      <c r="P40" s="224"/>
      <c r="Q40" s="228" t="s">
        <v>80</v>
      </c>
      <c r="R40" s="229"/>
      <c r="S40" s="229"/>
      <c r="T40" s="229"/>
      <c r="U40" s="229"/>
      <c r="V40" s="229"/>
      <c r="W40" s="229"/>
      <c r="X40" s="230"/>
      <c r="Y40" s="1"/>
      <c r="Z40" s="1"/>
      <c r="AA40" s="1"/>
      <c r="AB40" s="1"/>
      <c r="AC40" s="1"/>
      <c r="AD40" s="1"/>
      <c r="AE40" s="1"/>
      <c r="AF40" s="1"/>
      <c r="AG40" s="1"/>
      <c r="AH40" s="2"/>
      <c r="AI40" s="2"/>
      <c r="AJ40" s="1"/>
      <c r="AK40" s="2"/>
      <c r="AL40" s="1"/>
      <c r="AM40" s="1"/>
      <c r="AN40" s="2"/>
      <c r="AO40" s="2"/>
      <c r="AP40" s="2"/>
      <c r="AQ40" s="2"/>
      <c r="AR40" s="2"/>
      <c r="AS40" s="2"/>
      <c r="AT40" s="2"/>
      <c r="AU40" s="2"/>
      <c r="AV40" s="1"/>
      <c r="AW40" s="1"/>
      <c r="AX40" s="1"/>
      <c r="AY40" s="1"/>
      <c r="AZ40" s="1"/>
      <c r="BA40" s="1"/>
    </row>
    <row r="41" spans="2:55" ht="23.25" customHeight="1" thickBot="1" x14ac:dyDescent="0.45">
      <c r="B41" s="234"/>
      <c r="C41" s="235"/>
      <c r="D41" s="235"/>
      <c r="E41" s="235"/>
      <c r="F41" s="235"/>
      <c r="G41" s="235"/>
      <c r="H41" s="235"/>
      <c r="I41" s="235"/>
      <c r="J41" s="236"/>
      <c r="K41" s="234"/>
      <c r="L41" s="235"/>
      <c r="M41" s="236"/>
      <c r="N41" s="234"/>
      <c r="O41" s="235"/>
      <c r="P41" s="236"/>
      <c r="Q41" s="246" t="s">
        <v>73</v>
      </c>
      <c r="R41" s="247"/>
      <c r="S41" s="247"/>
      <c r="T41" s="248"/>
      <c r="U41" s="246" t="s">
        <v>44</v>
      </c>
      <c r="V41" s="247"/>
      <c r="W41" s="247"/>
      <c r="X41" s="248"/>
      <c r="Y41" s="1"/>
      <c r="Z41" s="1"/>
      <c r="AA41" s="1"/>
      <c r="AB41" s="1"/>
      <c r="AC41" s="1"/>
      <c r="AD41" s="1"/>
      <c r="AE41" s="1"/>
      <c r="AF41" s="1"/>
      <c r="AG41" s="1"/>
      <c r="AH41" s="2"/>
      <c r="AI41" s="2"/>
      <c r="AJ41" s="1"/>
      <c r="AK41" s="2"/>
      <c r="AL41" s="1"/>
      <c r="AM41" s="1"/>
      <c r="AN41" s="2"/>
      <c r="AO41" s="2"/>
      <c r="AP41" s="2"/>
      <c r="AQ41" s="2"/>
      <c r="AR41" s="2"/>
      <c r="AS41" s="2"/>
      <c r="AT41" s="2"/>
      <c r="AU41" s="2"/>
      <c r="AV41" s="1"/>
      <c r="AW41" s="1"/>
      <c r="AX41" s="1"/>
      <c r="AY41" s="1"/>
      <c r="AZ41" s="1"/>
      <c r="BA41" s="1"/>
    </row>
    <row r="42" spans="2:55" ht="33" customHeight="1" thickTop="1" x14ac:dyDescent="0.4">
      <c r="B42" s="408" t="s">
        <v>133</v>
      </c>
      <c r="C42" s="409"/>
      <c r="D42" s="409"/>
      <c r="E42" s="409"/>
      <c r="F42" s="409"/>
      <c r="G42" s="409"/>
      <c r="H42" s="409"/>
      <c r="I42" s="409"/>
      <c r="J42" s="410"/>
      <c r="K42" s="406"/>
      <c r="L42" s="407"/>
      <c r="M42" s="89" t="s">
        <v>75</v>
      </c>
      <c r="N42" s="406"/>
      <c r="O42" s="407"/>
      <c r="P42" s="91" t="s">
        <v>35</v>
      </c>
      <c r="Q42" s="406"/>
      <c r="R42" s="407"/>
      <c r="S42" s="407"/>
      <c r="T42" s="89" t="s">
        <v>0</v>
      </c>
      <c r="U42" s="406"/>
      <c r="V42" s="407"/>
      <c r="W42" s="407"/>
      <c r="X42" s="89" t="s">
        <v>0</v>
      </c>
      <c r="Y42" s="92" t="s">
        <v>103</v>
      </c>
      <c r="AH42" s="2"/>
      <c r="AI42" s="2"/>
      <c r="AK42" s="16"/>
      <c r="AN42" s="16"/>
      <c r="AO42" s="16"/>
      <c r="AP42" s="16"/>
      <c r="AQ42" s="16"/>
      <c r="AR42" s="16"/>
      <c r="AS42" s="16"/>
      <c r="AT42" s="16"/>
      <c r="AU42" s="16"/>
    </row>
    <row r="43" spans="2:55" ht="24" customHeight="1" x14ac:dyDescent="0.4">
      <c r="B43" s="87"/>
      <c r="AJ43" s="2"/>
      <c r="AK43" s="2"/>
      <c r="AM43" s="16"/>
      <c r="AP43" s="16"/>
      <c r="AQ43" s="16"/>
      <c r="AR43" s="16"/>
      <c r="AS43" s="16"/>
      <c r="AT43" s="16"/>
      <c r="AU43" s="16"/>
      <c r="AV43" s="16"/>
      <c r="AW43" s="16"/>
    </row>
    <row r="44" spans="2:55" ht="18.75" customHeight="1" x14ac:dyDescent="0.4">
      <c r="B44" s="13" t="s">
        <v>91</v>
      </c>
      <c r="AJ44" s="2"/>
      <c r="AK44" s="2"/>
      <c r="AM44" s="16"/>
      <c r="AP44" s="16"/>
      <c r="AQ44" s="16"/>
      <c r="AR44" s="16"/>
      <c r="AS44" s="16"/>
      <c r="AT44" s="16"/>
      <c r="AU44" s="16"/>
      <c r="AV44" s="16"/>
      <c r="AW44" s="16"/>
    </row>
    <row r="45" spans="2:55" ht="24.75" customHeight="1" x14ac:dyDescent="0.4">
      <c r="B45" s="222" t="s">
        <v>82</v>
      </c>
      <c r="C45" s="223"/>
      <c r="D45" s="223"/>
      <c r="E45" s="223"/>
      <c r="F45" s="223"/>
      <c r="G45" s="224"/>
      <c r="H45" s="237" t="s">
        <v>83</v>
      </c>
      <c r="I45" s="238"/>
      <c r="J45" s="238"/>
      <c r="K45" s="238"/>
      <c r="L45" s="238"/>
      <c r="M45" s="238"/>
      <c r="N45" s="239"/>
      <c r="O45" s="222" t="s">
        <v>84</v>
      </c>
      <c r="P45" s="223"/>
      <c r="Q45" s="223"/>
      <c r="R45" s="224"/>
      <c r="S45" s="237" t="s">
        <v>81</v>
      </c>
      <c r="T45" s="238"/>
      <c r="U45" s="239"/>
      <c r="V45" s="222" t="s">
        <v>87</v>
      </c>
      <c r="W45" s="223"/>
      <c r="X45" s="224"/>
      <c r="Y45" s="222" t="s">
        <v>72</v>
      </c>
      <c r="Z45" s="223"/>
      <c r="AA45" s="223"/>
      <c r="AB45" s="224"/>
      <c r="AC45" s="228" t="s">
        <v>90</v>
      </c>
      <c r="AD45" s="229"/>
      <c r="AE45" s="229"/>
      <c r="AF45" s="229"/>
      <c r="AG45" s="229"/>
      <c r="AH45" s="229"/>
      <c r="AI45" s="229"/>
      <c r="AJ45" s="230"/>
      <c r="AL45" s="2"/>
      <c r="AM45" s="2"/>
      <c r="AO45" s="16"/>
      <c r="AR45" s="16"/>
      <c r="AS45" s="16"/>
      <c r="AT45" s="16"/>
      <c r="AU45" s="16"/>
      <c r="AV45" s="16"/>
      <c r="AW45" s="16"/>
      <c r="AX45" s="16"/>
      <c r="AY45" s="16"/>
    </row>
    <row r="46" spans="2:55" ht="24.75" customHeight="1" thickBot="1" x14ac:dyDescent="0.45">
      <c r="B46" s="234"/>
      <c r="C46" s="235"/>
      <c r="D46" s="235"/>
      <c r="E46" s="235"/>
      <c r="F46" s="235"/>
      <c r="G46" s="236"/>
      <c r="H46" s="243"/>
      <c r="I46" s="244"/>
      <c r="J46" s="244"/>
      <c r="K46" s="244"/>
      <c r="L46" s="244"/>
      <c r="M46" s="244"/>
      <c r="N46" s="245"/>
      <c r="O46" s="234"/>
      <c r="P46" s="235"/>
      <c r="Q46" s="235"/>
      <c r="R46" s="236"/>
      <c r="S46" s="243"/>
      <c r="T46" s="244"/>
      <c r="U46" s="245"/>
      <c r="V46" s="234"/>
      <c r="W46" s="235"/>
      <c r="X46" s="236"/>
      <c r="Y46" s="234"/>
      <c r="Z46" s="235"/>
      <c r="AA46" s="235"/>
      <c r="AB46" s="236"/>
      <c r="AC46" s="246" t="s">
        <v>73</v>
      </c>
      <c r="AD46" s="247"/>
      <c r="AE46" s="247"/>
      <c r="AF46" s="248"/>
      <c r="AG46" s="246" t="s">
        <v>44</v>
      </c>
      <c r="AH46" s="247"/>
      <c r="AI46" s="247"/>
      <c r="AJ46" s="248"/>
      <c r="AL46" s="2"/>
      <c r="AM46" s="2"/>
      <c r="AO46" s="16"/>
      <c r="AR46" s="16"/>
      <c r="AS46" s="16"/>
      <c r="AT46" s="16"/>
      <c r="AU46" s="16"/>
      <c r="AV46" s="16"/>
      <c r="AW46" s="16"/>
      <c r="AX46" s="16"/>
      <c r="AY46" s="16"/>
    </row>
    <row r="47" spans="2:55" ht="33" customHeight="1" thickTop="1" x14ac:dyDescent="0.4">
      <c r="B47" s="411" t="s">
        <v>92</v>
      </c>
      <c r="C47" s="412"/>
      <c r="D47" s="412"/>
      <c r="E47" s="412"/>
      <c r="F47" s="412"/>
      <c r="G47" s="413"/>
      <c r="H47" s="424"/>
      <c r="I47" s="425"/>
      <c r="J47" s="425"/>
      <c r="K47" s="425"/>
      <c r="L47" s="425"/>
      <c r="M47" s="425"/>
      <c r="N47" s="426"/>
      <c r="O47" s="93" t="s">
        <v>86</v>
      </c>
      <c r="P47" s="425"/>
      <c r="Q47" s="425"/>
      <c r="R47" s="46" t="s">
        <v>85</v>
      </c>
      <c r="S47" s="406"/>
      <c r="T47" s="407"/>
      <c r="U47" s="46" t="s">
        <v>35</v>
      </c>
      <c r="V47" s="406"/>
      <c r="W47" s="407"/>
      <c r="X47" s="46" t="s">
        <v>89</v>
      </c>
      <c r="Y47" s="406">
        <v>313</v>
      </c>
      <c r="Z47" s="407"/>
      <c r="AA47" s="420" t="s">
        <v>88</v>
      </c>
      <c r="AB47" s="421"/>
      <c r="AC47" s="406"/>
      <c r="AD47" s="407"/>
      <c r="AE47" s="407"/>
      <c r="AF47" s="94" t="s">
        <v>0</v>
      </c>
      <c r="AG47" s="406"/>
      <c r="AH47" s="407"/>
      <c r="AI47" s="407"/>
      <c r="AJ47" s="94" t="s">
        <v>0</v>
      </c>
      <c r="AL47" s="2"/>
      <c r="AM47" s="2"/>
      <c r="AO47" s="16"/>
      <c r="AR47" s="16"/>
      <c r="AS47" s="16"/>
      <c r="AT47" s="16"/>
      <c r="AU47" s="16"/>
      <c r="AV47" s="16"/>
      <c r="AW47" s="16"/>
      <c r="AX47" s="16"/>
      <c r="AY47" s="16"/>
    </row>
    <row r="48" spans="2:55" ht="33" customHeight="1" x14ac:dyDescent="0.4">
      <c r="B48" s="228" t="s">
        <v>93</v>
      </c>
      <c r="C48" s="229"/>
      <c r="D48" s="229"/>
      <c r="E48" s="229"/>
      <c r="F48" s="229"/>
      <c r="G48" s="230"/>
      <c r="H48" s="430"/>
      <c r="I48" s="431"/>
      <c r="J48" s="431"/>
      <c r="K48" s="431"/>
      <c r="L48" s="431"/>
      <c r="M48" s="431"/>
      <c r="N48" s="432"/>
      <c r="O48" s="95" t="s">
        <v>86</v>
      </c>
      <c r="P48" s="431"/>
      <c r="Q48" s="431"/>
      <c r="R48" s="96" t="s">
        <v>85</v>
      </c>
      <c r="S48" s="7"/>
      <c r="T48" s="8"/>
      <c r="U48" s="96" t="s">
        <v>35</v>
      </c>
      <c r="V48" s="7"/>
      <c r="W48" s="8"/>
      <c r="X48" s="96" t="s">
        <v>89</v>
      </c>
      <c r="Y48" s="422">
        <v>137</v>
      </c>
      <c r="Z48" s="423"/>
      <c r="AA48" s="433" t="s">
        <v>88</v>
      </c>
      <c r="AB48" s="434"/>
      <c r="AC48" s="422"/>
      <c r="AD48" s="423"/>
      <c r="AE48" s="423"/>
      <c r="AF48" s="97" t="s">
        <v>0</v>
      </c>
      <c r="AG48" s="422"/>
      <c r="AH48" s="423"/>
      <c r="AI48" s="423"/>
      <c r="AJ48" s="97" t="s">
        <v>0</v>
      </c>
      <c r="AL48" s="2"/>
      <c r="AM48" s="2"/>
      <c r="AO48" s="16"/>
      <c r="AR48" s="16"/>
      <c r="AS48" s="16"/>
      <c r="AT48" s="16"/>
      <c r="AU48" s="16"/>
      <c r="AV48" s="16"/>
      <c r="AW48" s="16"/>
      <c r="AX48" s="16"/>
      <c r="AY48" s="16"/>
    </row>
    <row r="49" spans="2:51" ht="33" customHeight="1" x14ac:dyDescent="0.4">
      <c r="B49" s="427" t="s">
        <v>115</v>
      </c>
      <c r="C49" s="428"/>
      <c r="D49" s="428"/>
      <c r="E49" s="428"/>
      <c r="F49" s="428"/>
      <c r="G49" s="429"/>
      <c r="H49" s="430"/>
      <c r="I49" s="431"/>
      <c r="J49" s="431"/>
      <c r="K49" s="431"/>
      <c r="L49" s="431"/>
      <c r="M49" s="431"/>
      <c r="N49" s="432"/>
      <c r="O49" s="430"/>
      <c r="P49" s="431"/>
      <c r="Q49" s="431"/>
      <c r="R49" s="432"/>
      <c r="S49" s="7"/>
      <c r="T49" s="8"/>
      <c r="U49" s="96" t="s">
        <v>35</v>
      </c>
      <c r="V49" s="228"/>
      <c r="W49" s="229"/>
      <c r="X49" s="98"/>
      <c r="Y49" s="422">
        <v>900</v>
      </c>
      <c r="Z49" s="423"/>
      <c r="AA49" s="433" t="s">
        <v>88</v>
      </c>
      <c r="AB49" s="434"/>
      <c r="AC49" s="422"/>
      <c r="AD49" s="423"/>
      <c r="AE49" s="423"/>
      <c r="AF49" s="97" t="s">
        <v>0</v>
      </c>
      <c r="AG49" s="422"/>
      <c r="AH49" s="423"/>
      <c r="AI49" s="423"/>
      <c r="AJ49" s="97" t="s">
        <v>0</v>
      </c>
      <c r="AL49" s="2"/>
      <c r="AM49" s="2"/>
      <c r="AO49" s="16"/>
      <c r="AR49" s="16"/>
      <c r="AS49" s="16"/>
      <c r="AT49" s="16"/>
      <c r="AU49" s="16"/>
      <c r="AV49" s="16"/>
      <c r="AW49" s="16"/>
      <c r="AX49" s="16"/>
      <c r="AY49" s="16"/>
    </row>
    <row r="50" spans="2:51" ht="33" customHeight="1" x14ac:dyDescent="0.4">
      <c r="B50" s="447" t="s">
        <v>119</v>
      </c>
      <c r="C50" s="448"/>
      <c r="D50" s="448"/>
      <c r="E50" s="448"/>
      <c r="F50" s="448"/>
      <c r="G50" s="449"/>
      <c r="H50" s="447"/>
      <c r="I50" s="448"/>
      <c r="J50" s="448"/>
      <c r="K50" s="448"/>
      <c r="L50" s="448"/>
      <c r="M50" s="448"/>
      <c r="N50" s="449"/>
      <c r="O50" s="450"/>
      <c r="P50" s="451"/>
      <c r="Q50" s="451"/>
      <c r="R50" s="452"/>
      <c r="S50" s="435"/>
      <c r="T50" s="436"/>
      <c r="U50" s="453" t="s">
        <v>35</v>
      </c>
      <c r="V50" s="450"/>
      <c r="W50" s="451"/>
      <c r="X50" s="452"/>
      <c r="Y50" s="456">
        <v>142500</v>
      </c>
      <c r="Z50" s="457"/>
      <c r="AA50" s="462" t="s">
        <v>126</v>
      </c>
      <c r="AB50" s="453"/>
      <c r="AC50" s="435"/>
      <c r="AD50" s="436"/>
      <c r="AE50" s="436"/>
      <c r="AF50" s="327" t="s">
        <v>0</v>
      </c>
      <c r="AG50" s="435"/>
      <c r="AH50" s="436"/>
      <c r="AI50" s="436"/>
      <c r="AJ50" s="327" t="s">
        <v>0</v>
      </c>
      <c r="AK50" s="2"/>
      <c r="AM50" s="16"/>
      <c r="AP50" s="16"/>
      <c r="AQ50" s="16"/>
      <c r="AR50" s="16"/>
      <c r="AS50" s="16"/>
      <c r="AT50" s="16"/>
      <c r="AU50" s="16"/>
      <c r="AV50" s="16"/>
      <c r="AW50" s="16"/>
    </row>
    <row r="51" spans="2:51" ht="33" customHeight="1" x14ac:dyDescent="0.4">
      <c r="B51" s="441" t="s">
        <v>118</v>
      </c>
      <c r="C51" s="442"/>
      <c r="D51" s="442"/>
      <c r="E51" s="442"/>
      <c r="F51" s="442"/>
      <c r="G51" s="443"/>
      <c r="H51" s="318"/>
      <c r="I51" s="444"/>
      <c r="J51" s="444"/>
      <c r="K51" s="444"/>
      <c r="L51" s="444"/>
      <c r="M51" s="444"/>
      <c r="N51" s="319"/>
      <c r="O51" s="318"/>
      <c r="P51" s="444"/>
      <c r="Q51" s="444"/>
      <c r="R51" s="319"/>
      <c r="S51" s="437"/>
      <c r="T51" s="438"/>
      <c r="U51" s="454"/>
      <c r="V51" s="445"/>
      <c r="W51" s="446"/>
      <c r="X51" s="41" t="s">
        <v>98</v>
      </c>
      <c r="Y51" s="458"/>
      <c r="Z51" s="459"/>
      <c r="AA51" s="463"/>
      <c r="AB51" s="454"/>
      <c r="AC51" s="437"/>
      <c r="AD51" s="438"/>
      <c r="AE51" s="438"/>
      <c r="AF51" s="290"/>
      <c r="AG51" s="437"/>
      <c r="AH51" s="438"/>
      <c r="AI51" s="438"/>
      <c r="AJ51" s="290"/>
      <c r="AK51" s="2"/>
      <c r="AM51" s="16"/>
      <c r="AP51" s="16"/>
      <c r="AQ51" s="16"/>
      <c r="AR51" s="16"/>
      <c r="AS51" s="16"/>
      <c r="AT51" s="16"/>
      <c r="AU51" s="16"/>
      <c r="AV51" s="16"/>
      <c r="AW51" s="16"/>
    </row>
    <row r="52" spans="2:51" ht="33" customHeight="1" x14ac:dyDescent="0.4">
      <c r="B52" s="441" t="s">
        <v>94</v>
      </c>
      <c r="C52" s="442"/>
      <c r="D52" s="442"/>
      <c r="E52" s="442"/>
      <c r="F52" s="442"/>
      <c r="G52" s="443"/>
      <c r="H52" s="318"/>
      <c r="I52" s="444"/>
      <c r="J52" s="444"/>
      <c r="K52" s="444"/>
      <c r="L52" s="444"/>
      <c r="M52" s="444"/>
      <c r="N52" s="319"/>
      <c r="O52" s="100" t="s">
        <v>117</v>
      </c>
      <c r="P52" s="101"/>
      <c r="Q52" s="470" t="s">
        <v>116</v>
      </c>
      <c r="R52" s="471"/>
      <c r="S52" s="437"/>
      <c r="T52" s="438"/>
      <c r="U52" s="454"/>
      <c r="V52" s="445"/>
      <c r="W52" s="446"/>
      <c r="X52" s="41" t="s">
        <v>89</v>
      </c>
      <c r="Y52" s="458"/>
      <c r="Z52" s="459"/>
      <c r="AA52" s="463"/>
      <c r="AB52" s="454"/>
      <c r="AC52" s="437"/>
      <c r="AD52" s="438"/>
      <c r="AE52" s="438"/>
      <c r="AF52" s="290"/>
      <c r="AG52" s="437"/>
      <c r="AH52" s="438"/>
      <c r="AI52" s="438"/>
      <c r="AJ52" s="290"/>
      <c r="AK52" s="2"/>
      <c r="AM52" s="16"/>
      <c r="AP52" s="16"/>
      <c r="AQ52" s="16"/>
      <c r="AR52" s="16"/>
      <c r="AS52" s="16"/>
      <c r="AT52" s="16"/>
      <c r="AU52" s="16"/>
      <c r="AV52" s="16"/>
      <c r="AW52" s="16"/>
    </row>
    <row r="53" spans="2:51" ht="33" customHeight="1" x14ac:dyDescent="0.4">
      <c r="B53" s="472" t="s">
        <v>95</v>
      </c>
      <c r="C53" s="473"/>
      <c r="D53" s="473"/>
      <c r="E53" s="473"/>
      <c r="F53" s="473"/>
      <c r="G53" s="474"/>
      <c r="H53" s="299"/>
      <c r="I53" s="475"/>
      <c r="J53" s="475"/>
      <c r="K53" s="475"/>
      <c r="L53" s="475"/>
      <c r="M53" s="475"/>
      <c r="N53" s="300"/>
      <c r="O53" s="299"/>
      <c r="P53" s="475"/>
      <c r="Q53" s="475"/>
      <c r="R53" s="300"/>
      <c r="S53" s="439"/>
      <c r="T53" s="440"/>
      <c r="U53" s="455"/>
      <c r="V53" s="476"/>
      <c r="W53" s="477"/>
      <c r="X53" s="46" t="s">
        <v>75</v>
      </c>
      <c r="Y53" s="460"/>
      <c r="Z53" s="461"/>
      <c r="AA53" s="464"/>
      <c r="AB53" s="455"/>
      <c r="AC53" s="439"/>
      <c r="AD53" s="440"/>
      <c r="AE53" s="440"/>
      <c r="AF53" s="291"/>
      <c r="AG53" s="439"/>
      <c r="AH53" s="440"/>
      <c r="AI53" s="440"/>
      <c r="AJ53" s="291"/>
      <c r="AK53" s="2"/>
      <c r="AM53" s="16"/>
      <c r="AP53" s="16"/>
      <c r="AQ53" s="16"/>
      <c r="AR53" s="16"/>
      <c r="AS53" s="16"/>
      <c r="AT53" s="16"/>
      <c r="AU53" s="16"/>
      <c r="AV53" s="16"/>
      <c r="AW53" s="16"/>
    </row>
    <row r="54" spans="2:51" ht="23.25" customHeight="1" x14ac:dyDescent="0.4">
      <c r="B54" s="222" t="s">
        <v>96</v>
      </c>
      <c r="C54" s="223"/>
      <c r="D54" s="223"/>
      <c r="E54" s="223"/>
      <c r="F54" s="223"/>
      <c r="G54" s="224"/>
      <c r="H54" s="478"/>
      <c r="I54" s="479"/>
      <c r="J54" s="479"/>
      <c r="K54" s="479"/>
      <c r="L54" s="479"/>
      <c r="M54" s="479"/>
      <c r="N54" s="327"/>
      <c r="O54" s="102" t="s">
        <v>99</v>
      </c>
      <c r="P54" s="479"/>
      <c r="Q54" s="479"/>
      <c r="R54" s="103" t="s">
        <v>100</v>
      </c>
      <c r="S54" s="435"/>
      <c r="T54" s="436"/>
      <c r="U54" s="453" t="s">
        <v>35</v>
      </c>
      <c r="V54" s="466"/>
      <c r="W54" s="467"/>
      <c r="X54" s="327" t="s">
        <v>89</v>
      </c>
      <c r="Y54" s="435">
        <v>448</v>
      </c>
      <c r="Z54" s="436"/>
      <c r="AA54" s="462" t="s">
        <v>88</v>
      </c>
      <c r="AB54" s="453"/>
      <c r="AC54" s="435"/>
      <c r="AD54" s="436"/>
      <c r="AE54" s="436"/>
      <c r="AF54" s="327" t="s">
        <v>0</v>
      </c>
      <c r="AG54" s="435"/>
      <c r="AH54" s="436"/>
      <c r="AI54" s="436"/>
      <c r="AJ54" s="327" t="s">
        <v>0</v>
      </c>
      <c r="AK54" s="2"/>
      <c r="AM54" s="16"/>
      <c r="AP54" s="16"/>
      <c r="AQ54" s="16"/>
      <c r="AR54" s="16"/>
      <c r="AS54" s="16"/>
      <c r="AT54" s="16"/>
      <c r="AU54" s="16"/>
      <c r="AV54" s="16"/>
      <c r="AW54" s="16"/>
    </row>
    <row r="55" spans="2:51" ht="23.25" customHeight="1" thickBot="1" x14ac:dyDescent="0.45">
      <c r="B55" s="252"/>
      <c r="C55" s="253"/>
      <c r="D55" s="253"/>
      <c r="E55" s="253"/>
      <c r="F55" s="253"/>
      <c r="G55" s="254"/>
      <c r="H55" s="497"/>
      <c r="I55" s="488"/>
      <c r="J55" s="488"/>
      <c r="K55" s="488"/>
      <c r="L55" s="488"/>
      <c r="M55" s="488"/>
      <c r="N55" s="364"/>
      <c r="O55" s="104" t="s">
        <v>86</v>
      </c>
      <c r="P55" s="488"/>
      <c r="Q55" s="488"/>
      <c r="R55" s="79" t="s">
        <v>85</v>
      </c>
      <c r="S55" s="494"/>
      <c r="T55" s="495"/>
      <c r="U55" s="465"/>
      <c r="V55" s="468"/>
      <c r="W55" s="469"/>
      <c r="X55" s="364"/>
      <c r="Y55" s="494"/>
      <c r="Z55" s="495"/>
      <c r="AA55" s="496"/>
      <c r="AB55" s="465"/>
      <c r="AC55" s="494"/>
      <c r="AD55" s="495"/>
      <c r="AE55" s="495"/>
      <c r="AF55" s="364"/>
      <c r="AG55" s="494"/>
      <c r="AH55" s="495"/>
      <c r="AI55" s="495"/>
      <c r="AJ55" s="364"/>
      <c r="AK55" s="2"/>
      <c r="AM55" s="16"/>
      <c r="AP55" s="16"/>
      <c r="AQ55" s="16"/>
      <c r="AR55" s="16"/>
      <c r="AS55" s="16"/>
      <c r="AT55" s="16"/>
      <c r="AU55" s="16"/>
      <c r="AV55" s="16"/>
      <c r="AW55" s="16"/>
    </row>
    <row r="56" spans="2:51" ht="33" customHeight="1" x14ac:dyDescent="0.4">
      <c r="B56" s="489" t="s">
        <v>26</v>
      </c>
      <c r="C56" s="490"/>
      <c r="D56" s="490"/>
      <c r="E56" s="490"/>
      <c r="F56" s="490"/>
      <c r="G56" s="491"/>
      <c r="H56" s="345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7"/>
      <c r="AC56" s="492"/>
      <c r="AD56" s="493"/>
      <c r="AE56" s="493"/>
      <c r="AF56" s="94" t="s">
        <v>0</v>
      </c>
      <c r="AG56" s="492"/>
      <c r="AH56" s="493"/>
      <c r="AI56" s="493"/>
      <c r="AJ56" s="94" t="s">
        <v>0</v>
      </c>
      <c r="AK56" s="92" t="s">
        <v>104</v>
      </c>
      <c r="AM56" s="16"/>
      <c r="AP56" s="16"/>
      <c r="AQ56" s="16"/>
      <c r="AR56" s="16"/>
      <c r="AS56" s="16"/>
      <c r="AT56" s="16"/>
      <c r="AU56" s="16"/>
      <c r="AV56" s="16"/>
      <c r="AW56" s="16"/>
    </row>
    <row r="57" spans="2:51" ht="18.75" customHeight="1" x14ac:dyDescent="0.4">
      <c r="AJ57" s="2"/>
      <c r="AK57" s="2"/>
      <c r="AM57" s="16"/>
      <c r="AP57" s="16"/>
      <c r="AQ57" s="16"/>
      <c r="AR57" s="16"/>
      <c r="AS57" s="16"/>
      <c r="AT57" s="16"/>
      <c r="AU57" s="16"/>
      <c r="AV57" s="16"/>
      <c r="AW57" s="16"/>
    </row>
    <row r="58" spans="2:51" ht="18.75" customHeight="1" x14ac:dyDescent="0.4">
      <c r="B58" s="13" t="s">
        <v>114</v>
      </c>
      <c r="AJ58" s="2"/>
      <c r="AK58" s="2"/>
      <c r="AM58" s="16"/>
      <c r="AP58" s="16"/>
      <c r="AQ58" s="16"/>
      <c r="AR58" s="16"/>
      <c r="AS58" s="16"/>
      <c r="AT58" s="16"/>
      <c r="AU58" s="16"/>
      <c r="AV58" s="16"/>
      <c r="AW58" s="16"/>
    </row>
    <row r="59" spans="2:51" ht="21.75" customHeight="1" x14ac:dyDescent="0.4">
      <c r="B59" s="478"/>
      <c r="C59" s="479"/>
      <c r="D59" s="479"/>
      <c r="E59" s="479"/>
      <c r="F59" s="327"/>
      <c r="G59" s="228" t="s">
        <v>109</v>
      </c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30"/>
      <c r="V59" s="237" t="s">
        <v>112</v>
      </c>
      <c r="W59" s="238"/>
      <c r="X59" s="238"/>
      <c r="Y59" s="238"/>
      <c r="Z59" s="239"/>
      <c r="AA59" s="222" t="s">
        <v>26</v>
      </c>
      <c r="AB59" s="223"/>
      <c r="AC59" s="223"/>
      <c r="AD59" s="223"/>
      <c r="AE59" s="224"/>
      <c r="AJ59" s="2"/>
      <c r="AK59" s="2"/>
      <c r="AM59" s="16"/>
      <c r="AP59" s="16"/>
      <c r="AQ59" s="16"/>
      <c r="AR59" s="16"/>
      <c r="AS59" s="16"/>
      <c r="AT59" s="16"/>
      <c r="AU59" s="16"/>
      <c r="AV59" s="16"/>
      <c r="AW59" s="16"/>
    </row>
    <row r="60" spans="2:51" ht="21.75" customHeight="1" x14ac:dyDescent="0.4">
      <c r="B60" s="480"/>
      <c r="C60" s="481"/>
      <c r="D60" s="481"/>
      <c r="E60" s="481"/>
      <c r="F60" s="290"/>
      <c r="G60" s="237" t="s">
        <v>120</v>
      </c>
      <c r="H60" s="238"/>
      <c r="I60" s="238"/>
      <c r="J60" s="238"/>
      <c r="K60" s="239"/>
      <c r="L60" s="228" t="s">
        <v>121</v>
      </c>
      <c r="M60" s="229"/>
      <c r="N60" s="229"/>
      <c r="O60" s="229"/>
      <c r="P60" s="229"/>
      <c r="Q60" s="229"/>
      <c r="R60" s="229"/>
      <c r="S60" s="229"/>
      <c r="T60" s="229"/>
      <c r="U60" s="230"/>
      <c r="V60" s="240"/>
      <c r="W60" s="241"/>
      <c r="X60" s="241"/>
      <c r="Y60" s="241"/>
      <c r="Z60" s="242"/>
      <c r="AA60" s="231"/>
      <c r="AB60" s="232"/>
      <c r="AC60" s="232"/>
      <c r="AD60" s="232"/>
      <c r="AE60" s="233"/>
      <c r="AJ60" s="2"/>
      <c r="AK60" s="2"/>
      <c r="AM60" s="16"/>
      <c r="AP60" s="16"/>
      <c r="AQ60" s="16"/>
      <c r="AR60" s="16"/>
      <c r="AS60" s="16"/>
      <c r="AT60" s="16"/>
      <c r="AU60" s="16"/>
      <c r="AV60" s="16"/>
      <c r="AW60" s="16"/>
    </row>
    <row r="61" spans="2:51" ht="33.75" customHeight="1" thickBot="1" x14ac:dyDescent="0.45">
      <c r="B61" s="482"/>
      <c r="C61" s="483"/>
      <c r="D61" s="483"/>
      <c r="E61" s="483"/>
      <c r="F61" s="484"/>
      <c r="G61" s="243"/>
      <c r="H61" s="244"/>
      <c r="I61" s="244"/>
      <c r="J61" s="244"/>
      <c r="K61" s="245"/>
      <c r="L61" s="485" t="s">
        <v>110</v>
      </c>
      <c r="M61" s="486"/>
      <c r="N61" s="486"/>
      <c r="O61" s="486"/>
      <c r="P61" s="487"/>
      <c r="Q61" s="485" t="s">
        <v>111</v>
      </c>
      <c r="R61" s="486"/>
      <c r="S61" s="486"/>
      <c r="T61" s="486"/>
      <c r="U61" s="487"/>
      <c r="V61" s="243"/>
      <c r="W61" s="244"/>
      <c r="X61" s="244"/>
      <c r="Y61" s="244"/>
      <c r="Z61" s="245"/>
      <c r="AA61" s="234"/>
      <c r="AB61" s="235"/>
      <c r="AC61" s="235"/>
      <c r="AD61" s="235"/>
      <c r="AE61" s="236"/>
      <c r="AJ61" s="2"/>
      <c r="AK61" s="2"/>
      <c r="AM61" s="16"/>
      <c r="AP61" s="16"/>
      <c r="AQ61" s="16"/>
      <c r="AR61" s="16"/>
      <c r="AS61" s="16"/>
      <c r="AT61" s="16"/>
      <c r="AU61" s="16"/>
      <c r="AV61" s="16"/>
      <c r="AW61" s="16"/>
    </row>
    <row r="62" spans="2:51" ht="33" customHeight="1" thickTop="1" x14ac:dyDescent="0.4">
      <c r="B62" s="411" t="s">
        <v>108</v>
      </c>
      <c r="C62" s="412"/>
      <c r="D62" s="412"/>
      <c r="E62" s="412"/>
      <c r="F62" s="413"/>
      <c r="G62" s="500"/>
      <c r="H62" s="501"/>
      <c r="I62" s="501"/>
      <c r="J62" s="501"/>
      <c r="K62" s="46" t="s">
        <v>0</v>
      </c>
      <c r="L62" s="500"/>
      <c r="M62" s="501"/>
      <c r="N62" s="501"/>
      <c r="O62" s="501"/>
      <c r="P62" s="46" t="s">
        <v>0</v>
      </c>
      <c r="Q62" s="500"/>
      <c r="R62" s="501"/>
      <c r="S62" s="501"/>
      <c r="T62" s="501"/>
      <c r="U62" s="46" t="s">
        <v>0</v>
      </c>
      <c r="V62" s="500"/>
      <c r="W62" s="501"/>
      <c r="X62" s="501"/>
      <c r="Y62" s="501"/>
      <c r="Z62" s="46" t="s">
        <v>0</v>
      </c>
      <c r="AA62" s="500"/>
      <c r="AB62" s="501"/>
      <c r="AC62" s="501"/>
      <c r="AD62" s="501"/>
      <c r="AE62" s="46" t="s">
        <v>0</v>
      </c>
      <c r="AJ62" s="2"/>
      <c r="AK62" s="2"/>
      <c r="AM62" s="16"/>
      <c r="AP62" s="16"/>
      <c r="AQ62" s="16"/>
      <c r="AR62" s="16"/>
      <c r="AS62" s="16"/>
      <c r="AT62" s="16"/>
      <c r="AU62" s="16"/>
      <c r="AV62" s="16"/>
      <c r="AW62" s="16"/>
    </row>
    <row r="63" spans="2:51" ht="33" customHeight="1" x14ac:dyDescent="0.4">
      <c r="B63" s="228" t="s">
        <v>44</v>
      </c>
      <c r="C63" s="229"/>
      <c r="D63" s="229"/>
      <c r="E63" s="229"/>
      <c r="F63" s="230"/>
      <c r="G63" s="498"/>
      <c r="H63" s="499"/>
      <c r="I63" s="499"/>
      <c r="J63" s="499"/>
      <c r="K63" s="96" t="s">
        <v>0</v>
      </c>
      <c r="L63" s="498"/>
      <c r="M63" s="499"/>
      <c r="N63" s="499"/>
      <c r="O63" s="499"/>
      <c r="P63" s="96" t="s">
        <v>0</v>
      </c>
      <c r="Q63" s="498"/>
      <c r="R63" s="499"/>
      <c r="S63" s="499"/>
      <c r="T63" s="499"/>
      <c r="U63" s="96" t="s">
        <v>0</v>
      </c>
      <c r="V63" s="498"/>
      <c r="W63" s="499"/>
      <c r="X63" s="499"/>
      <c r="Y63" s="499"/>
      <c r="Z63" s="96" t="s">
        <v>0</v>
      </c>
      <c r="AA63" s="498"/>
      <c r="AB63" s="499"/>
      <c r="AC63" s="499"/>
      <c r="AD63" s="499"/>
      <c r="AE63" s="96" t="s">
        <v>0</v>
      </c>
      <c r="AJ63" s="2"/>
      <c r="AK63" s="2"/>
      <c r="AM63" s="16"/>
      <c r="AP63" s="16"/>
      <c r="AQ63" s="16"/>
      <c r="AR63" s="16"/>
      <c r="AS63" s="16"/>
      <c r="AT63" s="16"/>
      <c r="AU63" s="16"/>
      <c r="AV63" s="16"/>
      <c r="AW63" s="16"/>
    </row>
    <row r="64" spans="2:51" ht="18.75" customHeight="1" x14ac:dyDescent="0.4">
      <c r="B64" s="1" t="s">
        <v>113</v>
      </c>
      <c r="AJ64" s="2"/>
      <c r="AK64" s="2"/>
      <c r="AM64" s="16"/>
      <c r="AP64" s="16"/>
      <c r="AQ64" s="16"/>
      <c r="AR64" s="16"/>
      <c r="AS64" s="16"/>
      <c r="AT64" s="16"/>
      <c r="AU64" s="16"/>
      <c r="AV64" s="16"/>
      <c r="AW64" s="16"/>
    </row>
    <row r="65" spans="2:49" ht="18.75" customHeight="1" x14ac:dyDescent="0.4">
      <c r="AJ65" s="2"/>
      <c r="AK65" s="2"/>
      <c r="AM65" s="16"/>
      <c r="AP65" s="16"/>
      <c r="AQ65" s="16"/>
      <c r="AR65" s="16"/>
      <c r="AS65" s="16"/>
      <c r="AT65" s="16"/>
      <c r="AU65" s="16"/>
      <c r="AV65" s="16"/>
      <c r="AW65" s="16"/>
    </row>
    <row r="66" spans="2:49" ht="17.25" x14ac:dyDescent="0.4">
      <c r="B66" s="105" t="s">
        <v>60</v>
      </c>
    </row>
    <row r="67" spans="2:49" ht="17.25" x14ac:dyDescent="0.4">
      <c r="B67" s="2" t="s">
        <v>124</v>
      </c>
    </row>
    <row r="68" spans="2:49" ht="17.25" x14ac:dyDescent="0.4">
      <c r="B68" s="2" t="s">
        <v>123</v>
      </c>
    </row>
  </sheetData>
  <mergeCells count="279">
    <mergeCell ref="B63:F63"/>
    <mergeCell ref="G63:J63"/>
    <mergeCell ref="L63:O63"/>
    <mergeCell ref="Q63:T63"/>
    <mergeCell ref="V63:Y63"/>
    <mergeCell ref="AA63:AD63"/>
    <mergeCell ref="B62:F62"/>
    <mergeCell ref="G62:J62"/>
    <mergeCell ref="L62:O62"/>
    <mergeCell ref="Q62:T62"/>
    <mergeCell ref="V62:Y62"/>
    <mergeCell ref="AA62:AD62"/>
    <mergeCell ref="B59:F61"/>
    <mergeCell ref="G59:U59"/>
    <mergeCell ref="V59:Z61"/>
    <mergeCell ref="AA59:AE61"/>
    <mergeCell ref="G60:K61"/>
    <mergeCell ref="L60:U60"/>
    <mergeCell ref="L61:P61"/>
    <mergeCell ref="Q61:U61"/>
    <mergeCell ref="AJ54:AJ55"/>
    <mergeCell ref="P55:Q55"/>
    <mergeCell ref="B56:G56"/>
    <mergeCell ref="H56:AB56"/>
    <mergeCell ref="AC56:AE56"/>
    <mergeCell ref="AG56:AI56"/>
    <mergeCell ref="X54:X55"/>
    <mergeCell ref="Y54:Z55"/>
    <mergeCell ref="AA54:AB55"/>
    <mergeCell ref="AC54:AE55"/>
    <mergeCell ref="AF54:AF55"/>
    <mergeCell ref="AG54:AI55"/>
    <mergeCell ref="B54:G55"/>
    <mergeCell ref="H54:N55"/>
    <mergeCell ref="P54:Q54"/>
    <mergeCell ref="S54:T55"/>
    <mergeCell ref="U54:U55"/>
    <mergeCell ref="V54:W55"/>
    <mergeCell ref="Q52:R52"/>
    <mergeCell ref="V52:W52"/>
    <mergeCell ref="B53:G53"/>
    <mergeCell ref="H53:N53"/>
    <mergeCell ref="O53:R53"/>
    <mergeCell ref="V53:W53"/>
    <mergeCell ref="AC50:AE53"/>
    <mergeCell ref="AF50:AF53"/>
    <mergeCell ref="AG50:AI53"/>
    <mergeCell ref="AJ50:AJ53"/>
    <mergeCell ref="B51:G51"/>
    <mergeCell ref="H51:N51"/>
    <mergeCell ref="O51:R51"/>
    <mergeCell ref="V51:W51"/>
    <mergeCell ref="B52:G52"/>
    <mergeCell ref="H52:N52"/>
    <mergeCell ref="B50:G50"/>
    <mergeCell ref="H50:N50"/>
    <mergeCell ref="O50:R50"/>
    <mergeCell ref="S50:T53"/>
    <mergeCell ref="U50:U53"/>
    <mergeCell ref="V50:X50"/>
    <mergeCell ref="Y50:Z53"/>
    <mergeCell ref="AA50:AB53"/>
    <mergeCell ref="AC48:AE48"/>
    <mergeCell ref="AG48:AI48"/>
    <mergeCell ref="AC49:AE49"/>
    <mergeCell ref="AG49:AI49"/>
    <mergeCell ref="B47:G47"/>
    <mergeCell ref="H47:N47"/>
    <mergeCell ref="P47:Q47"/>
    <mergeCell ref="S47:T47"/>
    <mergeCell ref="V47:W47"/>
    <mergeCell ref="Y47:Z47"/>
    <mergeCell ref="AA47:AB47"/>
    <mergeCell ref="AC47:AE47"/>
    <mergeCell ref="AG47:AI47"/>
    <mergeCell ref="B49:G49"/>
    <mergeCell ref="H49:N49"/>
    <mergeCell ref="O49:R49"/>
    <mergeCell ref="V49:W49"/>
    <mergeCell ref="Y49:Z49"/>
    <mergeCell ref="AA49:AB49"/>
    <mergeCell ref="B48:G48"/>
    <mergeCell ref="H48:N48"/>
    <mergeCell ref="P48:Q48"/>
    <mergeCell ref="Y48:Z48"/>
    <mergeCell ref="AA48:AB48"/>
    <mergeCell ref="B45:G46"/>
    <mergeCell ref="H45:N46"/>
    <mergeCell ref="O45:R46"/>
    <mergeCell ref="S45:U46"/>
    <mergeCell ref="V45:X46"/>
    <mergeCell ref="Y45:AB46"/>
    <mergeCell ref="AC45:AJ45"/>
    <mergeCell ref="AC46:AF46"/>
    <mergeCell ref="AG46:AJ46"/>
    <mergeCell ref="AC38:AE38"/>
    <mergeCell ref="AG38:AI38"/>
    <mergeCell ref="B40:J41"/>
    <mergeCell ref="K40:M41"/>
    <mergeCell ref="N40:P41"/>
    <mergeCell ref="Q40:X40"/>
    <mergeCell ref="Q41:T41"/>
    <mergeCell ref="U41:X41"/>
    <mergeCell ref="B42:J42"/>
    <mergeCell ref="K42:L42"/>
    <mergeCell ref="N42:O42"/>
    <mergeCell ref="Q42:S42"/>
    <mergeCell ref="U42:W42"/>
    <mergeCell ref="B38:F38"/>
    <mergeCell ref="G38:J38"/>
    <mergeCell ref="K38:L38"/>
    <mergeCell ref="N38:O38"/>
    <mergeCell ref="Q38:R38"/>
    <mergeCell ref="S38:T38"/>
    <mergeCell ref="V38:W38"/>
    <mergeCell ref="Y38:Z38"/>
    <mergeCell ref="AA38:AB38"/>
    <mergeCell ref="B32:T32"/>
    <mergeCell ref="AV32:AX32"/>
    <mergeCell ref="AZ32:BB32"/>
    <mergeCell ref="B36:F37"/>
    <mergeCell ref="G36:J37"/>
    <mergeCell ref="K36:M37"/>
    <mergeCell ref="N36:U37"/>
    <mergeCell ref="V36:X37"/>
    <mergeCell ref="Y36:AB37"/>
    <mergeCell ref="AC36:AJ36"/>
    <mergeCell ref="AC37:AF37"/>
    <mergeCell ref="AG37:AJ37"/>
    <mergeCell ref="AS29:AU29"/>
    <mergeCell ref="AS27:AU28"/>
    <mergeCell ref="AV27:AX28"/>
    <mergeCell ref="AY27:AY28"/>
    <mergeCell ref="AZ30:BB31"/>
    <mergeCell ref="BC30:BC31"/>
    <mergeCell ref="N31:T31"/>
    <mergeCell ref="U31:V31"/>
    <mergeCell ref="X31:Z31"/>
    <mergeCell ref="AQ31:AR31"/>
    <mergeCell ref="AV29:AX29"/>
    <mergeCell ref="AZ29:BB29"/>
    <mergeCell ref="N30:T30"/>
    <mergeCell ref="U30:V30"/>
    <mergeCell ref="X30:Z30"/>
    <mergeCell ref="AQ30:AR30"/>
    <mergeCell ref="AS30:AU31"/>
    <mergeCell ref="AV30:AX31"/>
    <mergeCell ref="AY30:AY31"/>
    <mergeCell ref="B27:F28"/>
    <mergeCell ref="G27:M28"/>
    <mergeCell ref="N27:T27"/>
    <mergeCell ref="U27:V27"/>
    <mergeCell ref="X27:Z27"/>
    <mergeCell ref="AQ27:AR27"/>
    <mergeCell ref="B29:F31"/>
    <mergeCell ref="G29:M29"/>
    <mergeCell ref="N29:T29"/>
    <mergeCell ref="X29:Z29"/>
    <mergeCell ref="AQ29:AR29"/>
    <mergeCell ref="G30:M31"/>
    <mergeCell ref="G25:M26"/>
    <mergeCell ref="N25:T25"/>
    <mergeCell ref="U25:V25"/>
    <mergeCell ref="X25:Z25"/>
    <mergeCell ref="AQ25:AR25"/>
    <mergeCell ref="AS25:AU26"/>
    <mergeCell ref="AZ27:BB28"/>
    <mergeCell ref="BC27:BC28"/>
    <mergeCell ref="N28:T28"/>
    <mergeCell ref="U28:V28"/>
    <mergeCell ref="X28:Z28"/>
    <mergeCell ref="AQ28:AR28"/>
    <mergeCell ref="AZ23:BC23"/>
    <mergeCell ref="B24:F26"/>
    <mergeCell ref="G24:M24"/>
    <mergeCell ref="N24:T24"/>
    <mergeCell ref="U24:V24"/>
    <mergeCell ref="X24:Z24"/>
    <mergeCell ref="AQ24:AR24"/>
    <mergeCell ref="AS24:AU24"/>
    <mergeCell ref="AV24:AX24"/>
    <mergeCell ref="AZ24:BB24"/>
    <mergeCell ref="G23:M23"/>
    <mergeCell ref="N23:T23"/>
    <mergeCell ref="U23:V23"/>
    <mergeCell ref="X23:AA23"/>
    <mergeCell ref="AQ23:AR23"/>
    <mergeCell ref="AS23:AU23"/>
    <mergeCell ref="AV25:AX26"/>
    <mergeCell ref="AY25:AY26"/>
    <mergeCell ref="AZ25:BB26"/>
    <mergeCell ref="BC25:BC26"/>
    <mergeCell ref="N26:T26"/>
    <mergeCell ref="U26:V26"/>
    <mergeCell ref="X26:Z26"/>
    <mergeCell ref="AQ26:AR26"/>
    <mergeCell ref="BC19:BC22"/>
    <mergeCell ref="N20:T20"/>
    <mergeCell ref="U20:V20"/>
    <mergeCell ref="AQ20:AR20"/>
    <mergeCell ref="N21:T21"/>
    <mergeCell ref="U21:V21"/>
    <mergeCell ref="AQ21:AR21"/>
    <mergeCell ref="AS21:AU21"/>
    <mergeCell ref="N22:T22"/>
    <mergeCell ref="U22:V22"/>
    <mergeCell ref="AQ19:AR19"/>
    <mergeCell ref="AS19:AT20"/>
    <mergeCell ref="AU19:AU20"/>
    <mergeCell ref="AV19:AX22"/>
    <mergeCell ref="AY19:AY22"/>
    <mergeCell ref="AZ19:BB22"/>
    <mergeCell ref="AQ22:AR22"/>
    <mergeCell ref="AS22:AT22"/>
    <mergeCell ref="AZ11:BB18"/>
    <mergeCell ref="BC11:BC18"/>
    <mergeCell ref="N12:T12"/>
    <mergeCell ref="U12:V12"/>
    <mergeCell ref="AQ12:AR12"/>
    <mergeCell ref="N13:T13"/>
    <mergeCell ref="U13:V13"/>
    <mergeCell ref="AQ13:AR13"/>
    <mergeCell ref="AS13:AT14"/>
    <mergeCell ref="N16:T16"/>
    <mergeCell ref="U16:V16"/>
    <mergeCell ref="AQ16:AR16"/>
    <mergeCell ref="N17:T17"/>
    <mergeCell ref="U17:V17"/>
    <mergeCell ref="AQ17:AR17"/>
    <mergeCell ref="AU13:AU14"/>
    <mergeCell ref="N14:T14"/>
    <mergeCell ref="U14:V14"/>
    <mergeCell ref="AQ14:AR14"/>
    <mergeCell ref="N15:T15"/>
    <mergeCell ref="U15:V15"/>
    <mergeCell ref="AQ15:AR15"/>
    <mergeCell ref="AS15:AU15"/>
    <mergeCell ref="AS17:AT18"/>
    <mergeCell ref="B11:F23"/>
    <mergeCell ref="G11:M18"/>
    <mergeCell ref="N11:T11"/>
    <mergeCell ref="U11:V11"/>
    <mergeCell ref="X11:Y18"/>
    <mergeCell ref="Z11:AA18"/>
    <mergeCell ref="AQ11:AR11"/>
    <mergeCell ref="AV11:AX18"/>
    <mergeCell ref="AY11:AY18"/>
    <mergeCell ref="AU17:AU18"/>
    <mergeCell ref="N18:T18"/>
    <mergeCell ref="U18:V18"/>
    <mergeCell ref="AQ18:AR18"/>
    <mergeCell ref="G19:M22"/>
    <mergeCell ref="N19:T19"/>
    <mergeCell ref="U19:V19"/>
    <mergeCell ref="X19:Y22"/>
    <mergeCell ref="Z19:AA22"/>
    <mergeCell ref="AV8:BC9"/>
    <mergeCell ref="AB9:AD9"/>
    <mergeCell ref="AE9:AG9"/>
    <mergeCell ref="AH9:AJ9"/>
    <mergeCell ref="AK9:AM9"/>
    <mergeCell ref="AN9:AP9"/>
    <mergeCell ref="B8:T10"/>
    <mergeCell ref="U8:W10"/>
    <mergeCell ref="X8:AA10"/>
    <mergeCell ref="AB8:AP8"/>
    <mergeCell ref="AQ8:AR10"/>
    <mergeCell ref="AS8:AU10"/>
    <mergeCell ref="AV10:AY10"/>
    <mergeCell ref="AZ10:BC10"/>
    <mergeCell ref="A2:BD2"/>
    <mergeCell ref="B4:D4"/>
    <mergeCell ref="E4:K4"/>
    <mergeCell ref="Z4:AC4"/>
    <mergeCell ref="AD4:AI4"/>
    <mergeCell ref="AL4:AQ4"/>
    <mergeCell ref="AR4:AS4"/>
    <mergeCell ref="AW4:AZ4"/>
    <mergeCell ref="BA4:BB4"/>
  </mergeCells>
  <phoneticPr fontId="1"/>
  <pageMargins left="0.7" right="0.7" top="0.75" bottom="0.75" header="0.3" footer="0.3"/>
  <pageSetup paperSize="9" scale="49" fitToHeight="0" orientation="landscape" r:id="rId1"/>
  <rowBreaks count="1" manualBreakCount="1">
    <brk id="42" max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6364-16D4-44ED-B219-C8CA593DB664}">
  <sheetPr>
    <pageSetUpPr fitToPage="1"/>
  </sheetPr>
  <dimension ref="A1:BM69"/>
  <sheetViews>
    <sheetView showGridLines="0" view="pageBreakPreview" zoomScale="70" zoomScaleNormal="85" zoomScaleSheetLayoutView="70" workbookViewId="0">
      <selection activeCell="BI22" sqref="BI22"/>
    </sheetView>
  </sheetViews>
  <sheetFormatPr defaultRowHeight="13.5" x14ac:dyDescent="0.4"/>
  <cols>
    <col min="1" max="1" width="2.875" style="106" customWidth="1"/>
    <col min="2" max="20" width="4.25" style="106" customWidth="1"/>
    <col min="21" max="21" width="4.375" style="106" customWidth="1"/>
    <col min="22" max="47" width="4.25" style="106" customWidth="1"/>
    <col min="48" max="55" width="4.375" style="106" customWidth="1"/>
    <col min="56" max="56" width="7.5" style="106" customWidth="1"/>
    <col min="57" max="57" width="4.375" style="106" customWidth="1"/>
    <col min="58" max="58" width="2" style="106" customWidth="1"/>
    <col min="59" max="16384" width="9" style="106"/>
  </cols>
  <sheetData>
    <row r="1" spans="1:65" ht="17.25" x14ac:dyDescent="0.4">
      <c r="A1" s="112"/>
      <c r="B1" s="113" t="s">
        <v>122</v>
      </c>
      <c r="C1" s="114"/>
      <c r="D1" s="114"/>
      <c r="E1" s="114"/>
      <c r="F1" s="114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5" t="s">
        <v>61</v>
      </c>
    </row>
    <row r="2" spans="1:65" ht="21" x14ac:dyDescent="0.4">
      <c r="A2" s="764" t="s">
        <v>41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  <c r="W2" s="764"/>
      <c r="X2" s="764"/>
      <c r="Y2" s="764"/>
      <c r="Z2" s="764"/>
      <c r="AA2" s="764"/>
      <c r="AB2" s="764"/>
      <c r="AC2" s="764"/>
      <c r="AD2" s="764"/>
      <c r="AE2" s="764"/>
      <c r="AF2" s="764"/>
      <c r="AG2" s="764"/>
      <c r="AH2" s="764"/>
      <c r="AI2" s="764"/>
      <c r="AJ2" s="764"/>
      <c r="AK2" s="764"/>
      <c r="AL2" s="764"/>
      <c r="AM2" s="764"/>
      <c r="AN2" s="764"/>
      <c r="AO2" s="764"/>
      <c r="AP2" s="764"/>
      <c r="AQ2" s="764"/>
      <c r="AR2" s="764"/>
      <c r="AS2" s="764"/>
      <c r="AT2" s="764"/>
      <c r="AU2" s="764"/>
      <c r="AV2" s="764"/>
      <c r="AW2" s="764"/>
      <c r="AX2" s="764"/>
      <c r="AY2" s="764"/>
      <c r="AZ2" s="764"/>
      <c r="BA2" s="764"/>
      <c r="BB2" s="764"/>
      <c r="BC2" s="764"/>
      <c r="BD2" s="764"/>
      <c r="BE2" s="107"/>
      <c r="BF2" s="107"/>
      <c r="BG2" s="107"/>
    </row>
    <row r="3" spans="1:65" ht="19.5" customHeight="1" thickBot="1" x14ac:dyDescent="0.4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</row>
    <row r="4" spans="1:65" ht="35.25" customHeight="1" thickBot="1" x14ac:dyDescent="0.45">
      <c r="A4" s="112"/>
      <c r="B4" s="765" t="s">
        <v>37</v>
      </c>
      <c r="C4" s="766"/>
      <c r="D4" s="766"/>
      <c r="E4" s="601"/>
      <c r="F4" s="601"/>
      <c r="G4" s="601"/>
      <c r="H4" s="601"/>
      <c r="I4" s="601"/>
      <c r="J4" s="601"/>
      <c r="K4" s="602"/>
      <c r="L4" s="112"/>
      <c r="M4" s="116" t="s">
        <v>51</v>
      </c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765" t="s">
        <v>36</v>
      </c>
      <c r="AA4" s="766"/>
      <c r="AB4" s="766"/>
      <c r="AC4" s="766"/>
      <c r="AD4" s="601"/>
      <c r="AE4" s="601"/>
      <c r="AF4" s="601"/>
      <c r="AG4" s="601"/>
      <c r="AH4" s="601"/>
      <c r="AI4" s="602"/>
      <c r="AJ4" s="112"/>
      <c r="AK4" s="112"/>
      <c r="AL4" s="767" t="s">
        <v>58</v>
      </c>
      <c r="AM4" s="768"/>
      <c r="AN4" s="768"/>
      <c r="AO4" s="768"/>
      <c r="AP4" s="768"/>
      <c r="AQ4" s="768"/>
      <c r="AR4" s="600"/>
      <c r="AS4" s="600"/>
      <c r="AT4" s="117" t="s">
        <v>35</v>
      </c>
      <c r="AU4" s="118"/>
      <c r="AV4" s="118"/>
      <c r="AW4" s="767" t="s">
        <v>97</v>
      </c>
      <c r="AX4" s="768"/>
      <c r="AY4" s="768"/>
      <c r="AZ4" s="768"/>
      <c r="BA4" s="600"/>
      <c r="BB4" s="600"/>
      <c r="BC4" s="117" t="s">
        <v>35</v>
      </c>
      <c r="BD4" s="112"/>
    </row>
    <row r="5" spans="1:65" ht="17.25" customHeight="1" x14ac:dyDescent="0.4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</row>
    <row r="6" spans="1:65" ht="18.75" customHeight="1" x14ac:dyDescent="0.4">
      <c r="A6" s="112"/>
      <c r="B6" s="116" t="s">
        <v>106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9"/>
      <c r="AK6" s="119"/>
      <c r="AL6" s="112"/>
      <c r="AM6" s="120"/>
      <c r="AN6" s="112"/>
      <c r="AO6" s="112"/>
      <c r="AP6" s="120"/>
      <c r="AQ6" s="120"/>
      <c r="AR6" s="120"/>
      <c r="AS6" s="120"/>
      <c r="AT6" s="120"/>
      <c r="AU6" s="120"/>
      <c r="AV6" s="120"/>
      <c r="AW6" s="120"/>
      <c r="AX6" s="112"/>
      <c r="AY6" s="112"/>
      <c r="AZ6" s="112"/>
      <c r="BA6" s="112"/>
      <c r="BB6" s="112"/>
      <c r="BC6" s="112"/>
      <c r="BD6" s="112"/>
    </row>
    <row r="7" spans="1:65" ht="18.75" customHeight="1" x14ac:dyDescent="0.4">
      <c r="A7" s="112"/>
      <c r="B7" s="116" t="s">
        <v>107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9"/>
      <c r="AK7" s="119"/>
      <c r="AL7" s="112"/>
      <c r="AM7" s="120"/>
      <c r="AN7" s="112"/>
      <c r="AO7" s="112"/>
      <c r="AP7" s="120"/>
      <c r="AQ7" s="120"/>
      <c r="AR7" s="120"/>
      <c r="AS7" s="120"/>
      <c r="AT7" s="120"/>
      <c r="AU7" s="120"/>
      <c r="AV7" s="120"/>
      <c r="AW7" s="120"/>
      <c r="AX7" s="112"/>
      <c r="AY7" s="112"/>
      <c r="AZ7" s="112"/>
      <c r="BA7" s="112"/>
      <c r="BB7" s="112"/>
      <c r="BC7" s="112"/>
      <c r="BD7" s="112"/>
    </row>
    <row r="8" spans="1:65" ht="22.5" customHeight="1" x14ac:dyDescent="0.4">
      <c r="A8" s="112"/>
      <c r="B8" s="536" t="s">
        <v>39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8"/>
      <c r="U8" s="556" t="s">
        <v>53</v>
      </c>
      <c r="V8" s="771"/>
      <c r="W8" s="538"/>
      <c r="X8" s="556" t="s">
        <v>43</v>
      </c>
      <c r="Y8" s="771"/>
      <c r="Z8" s="771"/>
      <c r="AA8" s="772"/>
      <c r="AB8" s="769" t="s">
        <v>50</v>
      </c>
      <c r="AC8" s="769"/>
      <c r="AD8" s="769"/>
      <c r="AE8" s="769"/>
      <c r="AF8" s="769"/>
      <c r="AG8" s="769"/>
      <c r="AH8" s="769"/>
      <c r="AI8" s="769"/>
      <c r="AJ8" s="769"/>
      <c r="AK8" s="769"/>
      <c r="AL8" s="769"/>
      <c r="AM8" s="769"/>
      <c r="AN8" s="769"/>
      <c r="AO8" s="769"/>
      <c r="AP8" s="769"/>
      <c r="AQ8" s="556" t="s">
        <v>38</v>
      </c>
      <c r="AR8" s="772"/>
      <c r="AS8" s="556" t="s">
        <v>54</v>
      </c>
      <c r="AT8" s="771"/>
      <c r="AU8" s="772"/>
      <c r="AV8" s="536" t="s">
        <v>40</v>
      </c>
      <c r="AW8" s="537"/>
      <c r="AX8" s="537"/>
      <c r="AY8" s="537"/>
      <c r="AZ8" s="537"/>
      <c r="BA8" s="537"/>
      <c r="BB8" s="537"/>
      <c r="BC8" s="538"/>
      <c r="BD8" s="121"/>
      <c r="BE8" s="109"/>
      <c r="BF8" s="109"/>
      <c r="BG8" s="109"/>
      <c r="BH8" s="109"/>
      <c r="BI8" s="109"/>
    </row>
    <row r="9" spans="1:65" ht="22.5" customHeight="1" x14ac:dyDescent="0.4">
      <c r="A9" s="112"/>
      <c r="B9" s="595"/>
      <c r="C9" s="596"/>
      <c r="D9" s="596"/>
      <c r="E9" s="596"/>
      <c r="F9" s="596"/>
      <c r="G9" s="770"/>
      <c r="H9" s="770"/>
      <c r="I9" s="770"/>
      <c r="J9" s="770"/>
      <c r="K9" s="770"/>
      <c r="L9" s="770"/>
      <c r="M9" s="770"/>
      <c r="N9" s="770"/>
      <c r="O9" s="770"/>
      <c r="P9" s="770"/>
      <c r="Q9" s="770"/>
      <c r="R9" s="770"/>
      <c r="S9" s="770"/>
      <c r="T9" s="597"/>
      <c r="U9" s="595"/>
      <c r="V9" s="770"/>
      <c r="W9" s="597"/>
      <c r="X9" s="773"/>
      <c r="Y9" s="779"/>
      <c r="Z9" s="779"/>
      <c r="AA9" s="774"/>
      <c r="AB9" s="769" t="s">
        <v>34</v>
      </c>
      <c r="AC9" s="769"/>
      <c r="AD9" s="769"/>
      <c r="AE9" s="769" t="s">
        <v>33</v>
      </c>
      <c r="AF9" s="769"/>
      <c r="AG9" s="769"/>
      <c r="AH9" s="769" t="s">
        <v>32</v>
      </c>
      <c r="AI9" s="769"/>
      <c r="AJ9" s="769"/>
      <c r="AK9" s="769" t="s">
        <v>31</v>
      </c>
      <c r="AL9" s="769"/>
      <c r="AM9" s="769"/>
      <c r="AN9" s="769" t="s">
        <v>30</v>
      </c>
      <c r="AO9" s="769"/>
      <c r="AP9" s="769"/>
      <c r="AQ9" s="773"/>
      <c r="AR9" s="774"/>
      <c r="AS9" s="773"/>
      <c r="AT9" s="777"/>
      <c r="AU9" s="774"/>
      <c r="AV9" s="604"/>
      <c r="AW9" s="605"/>
      <c r="AX9" s="605"/>
      <c r="AY9" s="605"/>
      <c r="AZ9" s="605"/>
      <c r="BA9" s="605"/>
      <c r="BB9" s="605"/>
      <c r="BC9" s="606"/>
      <c r="BD9" s="121"/>
      <c r="BE9" s="109"/>
      <c r="BF9" s="109"/>
      <c r="BG9" s="109"/>
      <c r="BH9" s="109"/>
      <c r="BI9" s="109"/>
    </row>
    <row r="10" spans="1:65" s="110" customFormat="1" ht="22.5" customHeight="1" thickBot="1" x14ac:dyDescent="0.45">
      <c r="A10" s="122"/>
      <c r="B10" s="539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1"/>
      <c r="U10" s="539"/>
      <c r="V10" s="540"/>
      <c r="W10" s="541"/>
      <c r="X10" s="775"/>
      <c r="Y10" s="778"/>
      <c r="Z10" s="778"/>
      <c r="AA10" s="776"/>
      <c r="AB10" s="123" t="s">
        <v>29</v>
      </c>
      <c r="AC10" s="124" t="s">
        <v>28</v>
      </c>
      <c r="AD10" s="125" t="s">
        <v>27</v>
      </c>
      <c r="AE10" s="123" t="s">
        <v>29</v>
      </c>
      <c r="AF10" s="124" t="s">
        <v>28</v>
      </c>
      <c r="AG10" s="125" t="s">
        <v>27</v>
      </c>
      <c r="AH10" s="123" t="s">
        <v>29</v>
      </c>
      <c r="AI10" s="124" t="s">
        <v>28</v>
      </c>
      <c r="AJ10" s="125" t="s">
        <v>27</v>
      </c>
      <c r="AK10" s="123" t="s">
        <v>29</v>
      </c>
      <c r="AL10" s="124" t="s">
        <v>28</v>
      </c>
      <c r="AM10" s="125" t="s">
        <v>27</v>
      </c>
      <c r="AN10" s="123" t="s">
        <v>29</v>
      </c>
      <c r="AO10" s="124" t="s">
        <v>28</v>
      </c>
      <c r="AP10" s="125" t="s">
        <v>27</v>
      </c>
      <c r="AQ10" s="775"/>
      <c r="AR10" s="776"/>
      <c r="AS10" s="775"/>
      <c r="AT10" s="778"/>
      <c r="AU10" s="776"/>
      <c r="AV10" s="539" t="s">
        <v>52</v>
      </c>
      <c r="AW10" s="540"/>
      <c r="AX10" s="540"/>
      <c r="AY10" s="541"/>
      <c r="AZ10" s="539" t="s">
        <v>44</v>
      </c>
      <c r="BA10" s="540"/>
      <c r="BB10" s="540"/>
      <c r="BC10" s="541"/>
      <c r="BD10" s="121"/>
      <c r="BE10" s="109"/>
      <c r="BF10" s="109"/>
      <c r="BG10" s="109"/>
      <c r="BH10" s="109"/>
      <c r="BI10" s="109"/>
    </row>
    <row r="11" spans="1:65" ht="24.75" customHeight="1" thickTop="1" x14ac:dyDescent="0.4">
      <c r="A11" s="112"/>
      <c r="B11" s="706" t="s">
        <v>25</v>
      </c>
      <c r="C11" s="707"/>
      <c r="D11" s="707"/>
      <c r="E11" s="707"/>
      <c r="F11" s="708"/>
      <c r="G11" s="709" t="s">
        <v>24</v>
      </c>
      <c r="H11" s="710"/>
      <c r="I11" s="710"/>
      <c r="J11" s="710"/>
      <c r="K11" s="710"/>
      <c r="L11" s="710"/>
      <c r="M11" s="710"/>
      <c r="N11" s="713" t="s">
        <v>134</v>
      </c>
      <c r="O11" s="714"/>
      <c r="P11" s="714"/>
      <c r="Q11" s="714"/>
      <c r="R11" s="714"/>
      <c r="S11" s="714"/>
      <c r="T11" s="715"/>
      <c r="U11" s="716">
        <v>5000</v>
      </c>
      <c r="V11" s="717"/>
      <c r="W11" s="126" t="s">
        <v>47</v>
      </c>
      <c r="X11" s="269">
        <v>280</v>
      </c>
      <c r="Y11" s="270"/>
      <c r="Z11" s="752" t="s">
        <v>56</v>
      </c>
      <c r="AA11" s="753"/>
      <c r="AB11" s="127"/>
      <c r="AC11" s="128"/>
      <c r="AD11" s="129"/>
      <c r="AE11" s="127"/>
      <c r="AF11" s="128"/>
      <c r="AG11" s="129"/>
      <c r="AH11" s="127"/>
      <c r="AI11" s="128"/>
      <c r="AJ11" s="129"/>
      <c r="AK11" s="127"/>
      <c r="AL11" s="128"/>
      <c r="AM11" s="129"/>
      <c r="AN11" s="127"/>
      <c r="AO11" s="128"/>
      <c r="AP11" s="130"/>
      <c r="AQ11" s="747">
        <f>SUM(AB11:AP11)</f>
        <v>0</v>
      </c>
      <c r="AR11" s="748"/>
      <c r="AS11" s="131"/>
      <c r="AT11" s="132"/>
      <c r="AU11" s="133"/>
      <c r="AV11" s="749"/>
      <c r="AW11" s="750"/>
      <c r="AX11" s="750"/>
      <c r="AY11" s="751" t="s">
        <v>0</v>
      </c>
      <c r="AZ11" s="733">
        <f>X11*AS17/100</f>
        <v>0</v>
      </c>
      <c r="BA11" s="734"/>
      <c r="BB11" s="734"/>
      <c r="BC11" s="735" t="s">
        <v>0</v>
      </c>
      <c r="BD11" s="134"/>
      <c r="BE11" s="111"/>
      <c r="BF11" s="111"/>
      <c r="BG11" s="111"/>
      <c r="BH11" s="111"/>
      <c r="BI11" s="111"/>
    </row>
    <row r="12" spans="1:65" ht="24.75" customHeight="1" x14ac:dyDescent="0.4">
      <c r="A12" s="112"/>
      <c r="B12" s="595"/>
      <c r="C12" s="596"/>
      <c r="D12" s="596"/>
      <c r="E12" s="596"/>
      <c r="F12" s="597"/>
      <c r="G12" s="711"/>
      <c r="H12" s="712"/>
      <c r="I12" s="712"/>
      <c r="J12" s="712"/>
      <c r="K12" s="712"/>
      <c r="L12" s="712"/>
      <c r="M12" s="712"/>
      <c r="N12" s="738" t="s">
        <v>135</v>
      </c>
      <c r="O12" s="739"/>
      <c r="P12" s="739"/>
      <c r="Q12" s="739"/>
      <c r="R12" s="739"/>
      <c r="S12" s="739"/>
      <c r="T12" s="740"/>
      <c r="U12" s="741">
        <v>2000</v>
      </c>
      <c r="V12" s="742"/>
      <c r="W12" s="135" t="s">
        <v>47</v>
      </c>
      <c r="X12" s="271"/>
      <c r="Y12" s="272"/>
      <c r="Z12" s="754"/>
      <c r="AA12" s="755"/>
      <c r="AB12" s="127"/>
      <c r="AC12" s="128"/>
      <c r="AD12" s="129"/>
      <c r="AE12" s="127"/>
      <c r="AF12" s="128"/>
      <c r="AG12" s="129"/>
      <c r="AH12" s="127"/>
      <c r="AI12" s="128"/>
      <c r="AJ12" s="129"/>
      <c r="AK12" s="127"/>
      <c r="AL12" s="128"/>
      <c r="AM12" s="129"/>
      <c r="AN12" s="127"/>
      <c r="AO12" s="128"/>
      <c r="AP12" s="136"/>
      <c r="AQ12" s="689">
        <f t="shared" ref="AQ12:AQ31" si="0">SUM(AB12:AP12)</f>
        <v>0</v>
      </c>
      <c r="AR12" s="690"/>
      <c r="AS12" s="137"/>
      <c r="AT12" s="138"/>
      <c r="AU12" s="139"/>
      <c r="AV12" s="509"/>
      <c r="AW12" s="510"/>
      <c r="AX12" s="510"/>
      <c r="AY12" s="514"/>
      <c r="AZ12" s="518"/>
      <c r="BA12" s="519"/>
      <c r="BB12" s="519"/>
      <c r="BC12" s="736"/>
      <c r="BD12" s="134"/>
      <c r="BE12" s="111"/>
      <c r="BF12" s="111"/>
      <c r="BG12" s="111"/>
      <c r="BH12" s="111"/>
      <c r="BI12" s="111"/>
      <c r="BM12" s="108"/>
    </row>
    <row r="13" spans="1:65" ht="24.75" customHeight="1" x14ac:dyDescent="0.4">
      <c r="A13" s="112"/>
      <c r="B13" s="595"/>
      <c r="C13" s="596"/>
      <c r="D13" s="596"/>
      <c r="E13" s="596"/>
      <c r="F13" s="597"/>
      <c r="G13" s="711"/>
      <c r="H13" s="712"/>
      <c r="I13" s="712"/>
      <c r="J13" s="712"/>
      <c r="K13" s="712"/>
      <c r="L13" s="712"/>
      <c r="M13" s="712"/>
      <c r="N13" s="738" t="s">
        <v>23</v>
      </c>
      <c r="O13" s="739"/>
      <c r="P13" s="739"/>
      <c r="Q13" s="739"/>
      <c r="R13" s="739"/>
      <c r="S13" s="739"/>
      <c r="T13" s="740"/>
      <c r="U13" s="741">
        <v>2000</v>
      </c>
      <c r="V13" s="742"/>
      <c r="W13" s="135" t="s">
        <v>47</v>
      </c>
      <c r="X13" s="271"/>
      <c r="Y13" s="272"/>
      <c r="Z13" s="754"/>
      <c r="AA13" s="755"/>
      <c r="AB13" s="127"/>
      <c r="AC13" s="128"/>
      <c r="AD13" s="129"/>
      <c r="AE13" s="127"/>
      <c r="AF13" s="128"/>
      <c r="AG13" s="129"/>
      <c r="AH13" s="127"/>
      <c r="AI13" s="128"/>
      <c r="AJ13" s="129"/>
      <c r="AK13" s="127"/>
      <c r="AL13" s="128"/>
      <c r="AM13" s="129"/>
      <c r="AN13" s="127"/>
      <c r="AO13" s="128"/>
      <c r="AP13" s="136"/>
      <c r="AQ13" s="689">
        <f t="shared" si="0"/>
        <v>0</v>
      </c>
      <c r="AR13" s="690"/>
      <c r="AS13" s="693">
        <f>U11*AQ11+U12*AQ12+U13*AQ13+U14*AQ14+U15*AQ15+U16*AQ16+U17*AQ17+U18*AQ18+1600*AQ23</f>
        <v>0</v>
      </c>
      <c r="AT13" s="694"/>
      <c r="AU13" s="514" t="s">
        <v>45</v>
      </c>
      <c r="AV13" s="509"/>
      <c r="AW13" s="510"/>
      <c r="AX13" s="510"/>
      <c r="AY13" s="514"/>
      <c r="AZ13" s="518"/>
      <c r="BA13" s="519"/>
      <c r="BB13" s="519"/>
      <c r="BC13" s="736"/>
      <c r="BD13" s="134"/>
      <c r="BE13" s="111"/>
      <c r="BF13" s="111"/>
      <c r="BG13" s="111"/>
      <c r="BH13" s="111"/>
      <c r="BI13" s="111"/>
    </row>
    <row r="14" spans="1:65" ht="24.75" customHeight="1" x14ac:dyDescent="0.4">
      <c r="A14" s="112"/>
      <c r="B14" s="595"/>
      <c r="C14" s="596"/>
      <c r="D14" s="596"/>
      <c r="E14" s="596"/>
      <c r="F14" s="597"/>
      <c r="G14" s="711"/>
      <c r="H14" s="712"/>
      <c r="I14" s="712"/>
      <c r="J14" s="712"/>
      <c r="K14" s="712"/>
      <c r="L14" s="712"/>
      <c r="M14" s="712"/>
      <c r="N14" s="738" t="s">
        <v>22</v>
      </c>
      <c r="O14" s="739"/>
      <c r="P14" s="739"/>
      <c r="Q14" s="739"/>
      <c r="R14" s="739"/>
      <c r="S14" s="739"/>
      <c r="T14" s="740"/>
      <c r="U14" s="741">
        <v>2000</v>
      </c>
      <c r="V14" s="742"/>
      <c r="W14" s="135" t="s">
        <v>47</v>
      </c>
      <c r="X14" s="271"/>
      <c r="Y14" s="272"/>
      <c r="Z14" s="754"/>
      <c r="AA14" s="755"/>
      <c r="AB14" s="127"/>
      <c r="AC14" s="128"/>
      <c r="AD14" s="129"/>
      <c r="AE14" s="127"/>
      <c r="AF14" s="128"/>
      <c r="AG14" s="129"/>
      <c r="AH14" s="127"/>
      <c r="AI14" s="128"/>
      <c r="AJ14" s="129"/>
      <c r="AK14" s="127"/>
      <c r="AL14" s="128"/>
      <c r="AM14" s="129"/>
      <c r="AN14" s="127"/>
      <c r="AO14" s="128"/>
      <c r="AP14" s="136"/>
      <c r="AQ14" s="689">
        <f t="shared" si="0"/>
        <v>0</v>
      </c>
      <c r="AR14" s="690"/>
      <c r="AS14" s="693"/>
      <c r="AT14" s="694"/>
      <c r="AU14" s="514"/>
      <c r="AV14" s="509"/>
      <c r="AW14" s="510"/>
      <c r="AX14" s="510"/>
      <c r="AY14" s="514"/>
      <c r="AZ14" s="518"/>
      <c r="BA14" s="519"/>
      <c r="BB14" s="519"/>
      <c r="BC14" s="736"/>
      <c r="BD14" s="134"/>
      <c r="BE14" s="111"/>
      <c r="BF14" s="111"/>
      <c r="BG14" s="111"/>
      <c r="BH14" s="111"/>
      <c r="BI14" s="111"/>
    </row>
    <row r="15" spans="1:65" ht="24.75" customHeight="1" x14ac:dyDescent="0.4">
      <c r="A15" s="112"/>
      <c r="B15" s="595"/>
      <c r="C15" s="596"/>
      <c r="D15" s="596"/>
      <c r="E15" s="596"/>
      <c r="F15" s="597"/>
      <c r="G15" s="711"/>
      <c r="H15" s="712"/>
      <c r="I15" s="712"/>
      <c r="J15" s="712"/>
      <c r="K15" s="712"/>
      <c r="L15" s="712"/>
      <c r="M15" s="712"/>
      <c r="N15" s="738" t="s">
        <v>21</v>
      </c>
      <c r="O15" s="739"/>
      <c r="P15" s="739"/>
      <c r="Q15" s="739"/>
      <c r="R15" s="739"/>
      <c r="S15" s="739"/>
      <c r="T15" s="740"/>
      <c r="U15" s="741">
        <v>5000</v>
      </c>
      <c r="V15" s="742"/>
      <c r="W15" s="135" t="s">
        <v>47</v>
      </c>
      <c r="X15" s="271"/>
      <c r="Y15" s="272"/>
      <c r="Z15" s="754"/>
      <c r="AA15" s="755"/>
      <c r="AB15" s="127"/>
      <c r="AC15" s="128"/>
      <c r="AD15" s="129"/>
      <c r="AE15" s="127"/>
      <c r="AF15" s="128"/>
      <c r="AG15" s="129"/>
      <c r="AH15" s="127"/>
      <c r="AI15" s="128"/>
      <c r="AJ15" s="129"/>
      <c r="AK15" s="127"/>
      <c r="AL15" s="128"/>
      <c r="AM15" s="129"/>
      <c r="AN15" s="127"/>
      <c r="AO15" s="128"/>
      <c r="AP15" s="136"/>
      <c r="AQ15" s="689">
        <f t="shared" si="0"/>
        <v>0</v>
      </c>
      <c r="AR15" s="690"/>
      <c r="AS15" s="743" t="s">
        <v>46</v>
      </c>
      <c r="AT15" s="744"/>
      <c r="AU15" s="514"/>
      <c r="AV15" s="509"/>
      <c r="AW15" s="510"/>
      <c r="AX15" s="510"/>
      <c r="AY15" s="514"/>
      <c r="AZ15" s="518"/>
      <c r="BA15" s="519"/>
      <c r="BB15" s="519"/>
      <c r="BC15" s="736"/>
      <c r="BD15" s="134"/>
      <c r="BE15" s="111"/>
      <c r="BF15" s="111"/>
      <c r="BG15" s="111"/>
      <c r="BH15" s="111"/>
      <c r="BI15" s="111"/>
    </row>
    <row r="16" spans="1:65" ht="24.75" customHeight="1" x14ac:dyDescent="0.4">
      <c r="A16" s="112"/>
      <c r="B16" s="595"/>
      <c r="C16" s="596"/>
      <c r="D16" s="596"/>
      <c r="E16" s="596"/>
      <c r="F16" s="597"/>
      <c r="G16" s="711"/>
      <c r="H16" s="712"/>
      <c r="I16" s="712"/>
      <c r="J16" s="712"/>
      <c r="K16" s="712"/>
      <c r="L16" s="712"/>
      <c r="M16" s="712"/>
      <c r="N16" s="738" t="s">
        <v>62</v>
      </c>
      <c r="O16" s="739"/>
      <c r="P16" s="739"/>
      <c r="Q16" s="739"/>
      <c r="R16" s="739"/>
      <c r="S16" s="739"/>
      <c r="T16" s="740"/>
      <c r="U16" s="741">
        <v>10000</v>
      </c>
      <c r="V16" s="742"/>
      <c r="W16" s="135" t="s">
        <v>47</v>
      </c>
      <c r="X16" s="271"/>
      <c r="Y16" s="272"/>
      <c r="Z16" s="754"/>
      <c r="AA16" s="755"/>
      <c r="AB16" s="127"/>
      <c r="AC16" s="128"/>
      <c r="AD16" s="129"/>
      <c r="AE16" s="127"/>
      <c r="AF16" s="128"/>
      <c r="AG16" s="129"/>
      <c r="AH16" s="127"/>
      <c r="AI16" s="128"/>
      <c r="AJ16" s="129"/>
      <c r="AK16" s="127"/>
      <c r="AL16" s="128"/>
      <c r="AM16" s="129"/>
      <c r="AN16" s="127"/>
      <c r="AO16" s="128"/>
      <c r="AP16" s="136"/>
      <c r="AQ16" s="689">
        <f>SUM(AB16:AP16)</f>
        <v>0</v>
      </c>
      <c r="AR16" s="690"/>
      <c r="AS16" s="140"/>
      <c r="AT16" s="134"/>
      <c r="AU16" s="141"/>
      <c r="AV16" s="509"/>
      <c r="AW16" s="510"/>
      <c r="AX16" s="510"/>
      <c r="AY16" s="514"/>
      <c r="AZ16" s="518"/>
      <c r="BA16" s="519"/>
      <c r="BB16" s="519"/>
      <c r="BC16" s="736"/>
      <c r="BD16" s="134"/>
      <c r="BE16" s="111"/>
      <c r="BF16" s="111"/>
      <c r="BG16" s="111"/>
      <c r="BH16" s="111"/>
      <c r="BI16" s="111"/>
    </row>
    <row r="17" spans="1:61" ht="24.75" customHeight="1" x14ac:dyDescent="0.4">
      <c r="A17" s="112"/>
      <c r="B17" s="595"/>
      <c r="C17" s="596"/>
      <c r="D17" s="596"/>
      <c r="E17" s="596"/>
      <c r="F17" s="597"/>
      <c r="G17" s="711"/>
      <c r="H17" s="712"/>
      <c r="I17" s="712"/>
      <c r="J17" s="712"/>
      <c r="K17" s="712"/>
      <c r="L17" s="712"/>
      <c r="M17" s="712"/>
      <c r="N17" s="738" t="s">
        <v>136</v>
      </c>
      <c r="O17" s="739"/>
      <c r="P17" s="739"/>
      <c r="Q17" s="739"/>
      <c r="R17" s="739"/>
      <c r="S17" s="739"/>
      <c r="T17" s="740"/>
      <c r="U17" s="741">
        <v>10000</v>
      </c>
      <c r="V17" s="742"/>
      <c r="W17" s="135" t="s">
        <v>47</v>
      </c>
      <c r="X17" s="271"/>
      <c r="Y17" s="272"/>
      <c r="Z17" s="754"/>
      <c r="AA17" s="755"/>
      <c r="AB17" s="142"/>
      <c r="AC17" s="143"/>
      <c r="AD17" s="144"/>
      <c r="AE17" s="142"/>
      <c r="AF17" s="143"/>
      <c r="AG17" s="144"/>
      <c r="AH17" s="142"/>
      <c r="AI17" s="143"/>
      <c r="AJ17" s="144"/>
      <c r="AK17" s="142"/>
      <c r="AL17" s="143"/>
      <c r="AM17" s="144"/>
      <c r="AN17" s="142"/>
      <c r="AO17" s="143"/>
      <c r="AP17" s="145"/>
      <c r="AQ17" s="689">
        <f t="shared" si="0"/>
        <v>0</v>
      </c>
      <c r="AR17" s="690"/>
      <c r="AS17" s="745">
        <f>IF(AS13-AR4*1000&lt;0,0,AS13-AR4*500)</f>
        <v>0</v>
      </c>
      <c r="AT17" s="746"/>
      <c r="AU17" s="758" t="s">
        <v>45</v>
      </c>
      <c r="AV17" s="509"/>
      <c r="AW17" s="510"/>
      <c r="AX17" s="510"/>
      <c r="AY17" s="514"/>
      <c r="AZ17" s="518"/>
      <c r="BA17" s="519"/>
      <c r="BB17" s="519"/>
      <c r="BC17" s="736"/>
      <c r="BD17" s="134"/>
      <c r="BE17" s="111"/>
      <c r="BF17" s="111"/>
      <c r="BG17" s="111"/>
      <c r="BH17" s="111"/>
      <c r="BI17" s="111"/>
    </row>
    <row r="18" spans="1:61" ht="24.75" customHeight="1" x14ac:dyDescent="0.4">
      <c r="A18" s="112"/>
      <c r="B18" s="595"/>
      <c r="C18" s="596"/>
      <c r="D18" s="596"/>
      <c r="E18" s="596"/>
      <c r="F18" s="597"/>
      <c r="G18" s="635"/>
      <c r="H18" s="636"/>
      <c r="I18" s="636"/>
      <c r="J18" s="636"/>
      <c r="K18" s="636"/>
      <c r="L18" s="636"/>
      <c r="M18" s="636"/>
      <c r="N18" s="703" t="s">
        <v>137</v>
      </c>
      <c r="O18" s="704"/>
      <c r="P18" s="704"/>
      <c r="Q18" s="704"/>
      <c r="R18" s="704"/>
      <c r="S18" s="704"/>
      <c r="T18" s="705"/>
      <c r="U18" s="653">
        <v>5000</v>
      </c>
      <c r="V18" s="654"/>
      <c r="W18" s="135" t="s">
        <v>47</v>
      </c>
      <c r="X18" s="273"/>
      <c r="Y18" s="274"/>
      <c r="Z18" s="756"/>
      <c r="AA18" s="757"/>
      <c r="AB18" s="146"/>
      <c r="AC18" s="147"/>
      <c r="AD18" s="148"/>
      <c r="AE18" s="146"/>
      <c r="AF18" s="147"/>
      <c r="AG18" s="149"/>
      <c r="AH18" s="146"/>
      <c r="AI18" s="147"/>
      <c r="AJ18" s="149"/>
      <c r="AK18" s="146"/>
      <c r="AL18" s="147"/>
      <c r="AM18" s="149"/>
      <c r="AN18" s="146"/>
      <c r="AO18" s="147"/>
      <c r="AP18" s="150"/>
      <c r="AQ18" s="760">
        <f t="shared" si="0"/>
        <v>0</v>
      </c>
      <c r="AR18" s="761"/>
      <c r="AS18" s="695"/>
      <c r="AT18" s="696"/>
      <c r="AU18" s="759"/>
      <c r="AV18" s="511"/>
      <c r="AW18" s="512"/>
      <c r="AX18" s="512"/>
      <c r="AY18" s="515"/>
      <c r="AZ18" s="520"/>
      <c r="BA18" s="521"/>
      <c r="BB18" s="521"/>
      <c r="BC18" s="737"/>
      <c r="BD18" s="134"/>
      <c r="BE18" s="111"/>
      <c r="BF18" s="111"/>
      <c r="BG18" s="111"/>
      <c r="BH18" s="111"/>
      <c r="BI18" s="111"/>
    </row>
    <row r="19" spans="1:61" ht="24.75" customHeight="1" x14ac:dyDescent="0.4">
      <c r="A19" s="112"/>
      <c r="B19" s="595"/>
      <c r="C19" s="596"/>
      <c r="D19" s="596"/>
      <c r="E19" s="596"/>
      <c r="F19" s="597"/>
      <c r="G19" s="633" t="s">
        <v>20</v>
      </c>
      <c r="H19" s="634"/>
      <c r="I19" s="634"/>
      <c r="J19" s="634"/>
      <c r="K19" s="634"/>
      <c r="L19" s="634"/>
      <c r="M19" s="634"/>
      <c r="N19" s="637" t="s">
        <v>19</v>
      </c>
      <c r="O19" s="638"/>
      <c r="P19" s="638"/>
      <c r="Q19" s="638"/>
      <c r="R19" s="638"/>
      <c r="S19" s="638"/>
      <c r="T19" s="639"/>
      <c r="U19" s="640">
        <v>2000</v>
      </c>
      <c r="V19" s="641"/>
      <c r="W19" s="151" t="s">
        <v>47</v>
      </c>
      <c r="X19" s="309">
        <v>252.5</v>
      </c>
      <c r="Y19" s="310"/>
      <c r="Z19" s="697" t="s">
        <v>57</v>
      </c>
      <c r="AA19" s="698"/>
      <c r="AB19" s="152"/>
      <c r="AC19" s="153"/>
      <c r="AD19" s="154"/>
      <c r="AE19" s="152"/>
      <c r="AF19" s="153"/>
      <c r="AG19" s="154"/>
      <c r="AH19" s="152"/>
      <c r="AI19" s="153"/>
      <c r="AJ19" s="154"/>
      <c r="AK19" s="152"/>
      <c r="AL19" s="153"/>
      <c r="AM19" s="154"/>
      <c r="AN19" s="152"/>
      <c r="AO19" s="153"/>
      <c r="AP19" s="155"/>
      <c r="AQ19" s="642">
        <f t="shared" si="0"/>
        <v>0</v>
      </c>
      <c r="AR19" s="643"/>
      <c r="AS19" s="691">
        <f>U19*AQ19+U20*AQ20+U21*AQ21+U22*AQ22+400*AQ23</f>
        <v>0</v>
      </c>
      <c r="AT19" s="692"/>
      <c r="AU19" s="513" t="s">
        <v>45</v>
      </c>
      <c r="AV19" s="507"/>
      <c r="AW19" s="508"/>
      <c r="AX19" s="508"/>
      <c r="AY19" s="513" t="s">
        <v>0</v>
      </c>
      <c r="AZ19" s="516">
        <f>X19*AS22/100</f>
        <v>0</v>
      </c>
      <c r="BA19" s="517"/>
      <c r="BB19" s="517"/>
      <c r="BC19" s="612" t="s">
        <v>0</v>
      </c>
      <c r="BD19" s="134"/>
      <c r="BE19" s="111"/>
      <c r="BF19" s="111"/>
      <c r="BG19" s="111"/>
      <c r="BH19" s="111"/>
      <c r="BI19" s="111"/>
    </row>
    <row r="20" spans="1:61" ht="24.75" customHeight="1" x14ac:dyDescent="0.4">
      <c r="A20" s="112"/>
      <c r="B20" s="595"/>
      <c r="C20" s="596"/>
      <c r="D20" s="596"/>
      <c r="E20" s="596"/>
      <c r="F20" s="597"/>
      <c r="G20" s="711"/>
      <c r="H20" s="712"/>
      <c r="I20" s="712"/>
      <c r="J20" s="712"/>
      <c r="K20" s="712"/>
      <c r="L20" s="712"/>
      <c r="M20" s="712"/>
      <c r="N20" s="738" t="s">
        <v>18</v>
      </c>
      <c r="O20" s="739"/>
      <c r="P20" s="739"/>
      <c r="Q20" s="739"/>
      <c r="R20" s="739"/>
      <c r="S20" s="739"/>
      <c r="T20" s="740"/>
      <c r="U20" s="741">
        <v>2000</v>
      </c>
      <c r="V20" s="742"/>
      <c r="W20" s="135" t="s">
        <v>47</v>
      </c>
      <c r="X20" s="271"/>
      <c r="Y20" s="272"/>
      <c r="Z20" s="699"/>
      <c r="AA20" s="700"/>
      <c r="AB20" s="127"/>
      <c r="AC20" s="128"/>
      <c r="AD20" s="156"/>
      <c r="AE20" s="127"/>
      <c r="AF20" s="128"/>
      <c r="AG20" s="129"/>
      <c r="AH20" s="127"/>
      <c r="AI20" s="128"/>
      <c r="AJ20" s="129"/>
      <c r="AK20" s="127"/>
      <c r="AL20" s="128"/>
      <c r="AM20" s="129"/>
      <c r="AN20" s="127"/>
      <c r="AO20" s="128"/>
      <c r="AP20" s="136"/>
      <c r="AQ20" s="689">
        <f t="shared" si="0"/>
        <v>0</v>
      </c>
      <c r="AR20" s="690"/>
      <c r="AS20" s="693"/>
      <c r="AT20" s="694"/>
      <c r="AU20" s="514"/>
      <c r="AV20" s="509"/>
      <c r="AW20" s="510"/>
      <c r="AX20" s="510"/>
      <c r="AY20" s="514"/>
      <c r="AZ20" s="518"/>
      <c r="BA20" s="519"/>
      <c r="BB20" s="519"/>
      <c r="BC20" s="736"/>
      <c r="BD20" s="134"/>
      <c r="BE20" s="111"/>
      <c r="BF20" s="111"/>
      <c r="BG20" s="111"/>
      <c r="BH20" s="111"/>
      <c r="BI20" s="111"/>
    </row>
    <row r="21" spans="1:61" ht="24.75" customHeight="1" x14ac:dyDescent="0.4">
      <c r="A21" s="112"/>
      <c r="B21" s="595"/>
      <c r="C21" s="596"/>
      <c r="D21" s="596"/>
      <c r="E21" s="596"/>
      <c r="F21" s="597"/>
      <c r="G21" s="711"/>
      <c r="H21" s="712"/>
      <c r="I21" s="712"/>
      <c r="J21" s="712"/>
      <c r="K21" s="712"/>
      <c r="L21" s="712"/>
      <c r="M21" s="712"/>
      <c r="N21" s="738" t="s">
        <v>17</v>
      </c>
      <c r="O21" s="739"/>
      <c r="P21" s="739"/>
      <c r="Q21" s="739"/>
      <c r="R21" s="739"/>
      <c r="S21" s="739"/>
      <c r="T21" s="740"/>
      <c r="U21" s="741">
        <v>2000</v>
      </c>
      <c r="V21" s="742"/>
      <c r="W21" s="135" t="s">
        <v>47</v>
      </c>
      <c r="X21" s="271"/>
      <c r="Y21" s="272"/>
      <c r="Z21" s="699"/>
      <c r="AA21" s="700"/>
      <c r="AB21" s="127"/>
      <c r="AC21" s="128"/>
      <c r="AD21" s="129"/>
      <c r="AE21" s="127"/>
      <c r="AF21" s="128"/>
      <c r="AG21" s="129"/>
      <c r="AH21" s="127"/>
      <c r="AI21" s="128"/>
      <c r="AJ21" s="129"/>
      <c r="AK21" s="127"/>
      <c r="AL21" s="128"/>
      <c r="AM21" s="129"/>
      <c r="AN21" s="127"/>
      <c r="AO21" s="128"/>
      <c r="AP21" s="136"/>
      <c r="AQ21" s="689">
        <f t="shared" si="0"/>
        <v>0</v>
      </c>
      <c r="AR21" s="690"/>
      <c r="AS21" s="743" t="s">
        <v>46</v>
      </c>
      <c r="AT21" s="744"/>
      <c r="AU21" s="514"/>
      <c r="AV21" s="509"/>
      <c r="AW21" s="510"/>
      <c r="AX21" s="510"/>
      <c r="AY21" s="514"/>
      <c r="AZ21" s="518"/>
      <c r="BA21" s="519"/>
      <c r="BB21" s="519"/>
      <c r="BC21" s="736"/>
      <c r="BD21" s="134"/>
      <c r="BE21" s="111"/>
      <c r="BF21" s="111"/>
      <c r="BG21" s="111"/>
      <c r="BH21" s="111"/>
      <c r="BI21" s="111"/>
    </row>
    <row r="22" spans="1:61" ht="24.75" customHeight="1" x14ac:dyDescent="0.4">
      <c r="A22" s="112"/>
      <c r="B22" s="595"/>
      <c r="C22" s="596"/>
      <c r="D22" s="596"/>
      <c r="E22" s="596"/>
      <c r="F22" s="597"/>
      <c r="G22" s="635"/>
      <c r="H22" s="636"/>
      <c r="I22" s="636"/>
      <c r="J22" s="636"/>
      <c r="K22" s="636"/>
      <c r="L22" s="636"/>
      <c r="M22" s="636"/>
      <c r="N22" s="703" t="s">
        <v>16</v>
      </c>
      <c r="O22" s="704"/>
      <c r="P22" s="704"/>
      <c r="Q22" s="704"/>
      <c r="R22" s="704"/>
      <c r="S22" s="704"/>
      <c r="T22" s="705"/>
      <c r="U22" s="653">
        <v>2000</v>
      </c>
      <c r="V22" s="654"/>
      <c r="W22" s="135" t="s">
        <v>47</v>
      </c>
      <c r="X22" s="273"/>
      <c r="Y22" s="274"/>
      <c r="Z22" s="701"/>
      <c r="AA22" s="702"/>
      <c r="AB22" s="146"/>
      <c r="AC22" s="147"/>
      <c r="AD22" s="149"/>
      <c r="AE22" s="146"/>
      <c r="AF22" s="147"/>
      <c r="AG22" s="149"/>
      <c r="AH22" s="146"/>
      <c r="AI22" s="147"/>
      <c r="AJ22" s="149"/>
      <c r="AK22" s="146"/>
      <c r="AL22" s="147"/>
      <c r="AM22" s="149"/>
      <c r="AN22" s="146"/>
      <c r="AO22" s="147"/>
      <c r="AP22" s="150"/>
      <c r="AQ22" s="760">
        <f t="shared" si="0"/>
        <v>0</v>
      </c>
      <c r="AR22" s="761"/>
      <c r="AS22" s="695">
        <f>IF(AS19-AR4*1200&lt;0,0,AS19-AR4*600)</f>
        <v>0</v>
      </c>
      <c r="AT22" s="696"/>
      <c r="AU22" s="157" t="s">
        <v>45</v>
      </c>
      <c r="AV22" s="511"/>
      <c r="AW22" s="512"/>
      <c r="AX22" s="512"/>
      <c r="AY22" s="515"/>
      <c r="AZ22" s="520"/>
      <c r="BA22" s="521"/>
      <c r="BB22" s="521"/>
      <c r="BC22" s="737"/>
      <c r="BD22" s="134"/>
      <c r="BE22" s="111"/>
      <c r="BF22" s="111"/>
      <c r="BG22" s="111"/>
      <c r="BH22" s="111"/>
      <c r="BI22" s="111"/>
    </row>
    <row r="23" spans="1:61" ht="33" customHeight="1" thickBot="1" x14ac:dyDescent="0.45">
      <c r="A23" s="112"/>
      <c r="B23" s="626"/>
      <c r="C23" s="627"/>
      <c r="D23" s="627"/>
      <c r="E23" s="627"/>
      <c r="F23" s="628"/>
      <c r="G23" s="721" t="s">
        <v>15</v>
      </c>
      <c r="H23" s="722"/>
      <c r="I23" s="722"/>
      <c r="J23" s="722"/>
      <c r="K23" s="722"/>
      <c r="L23" s="722"/>
      <c r="M23" s="722"/>
      <c r="N23" s="721" t="s">
        <v>14</v>
      </c>
      <c r="O23" s="722"/>
      <c r="P23" s="722"/>
      <c r="Q23" s="722"/>
      <c r="R23" s="722"/>
      <c r="S23" s="722"/>
      <c r="T23" s="723"/>
      <c r="U23" s="724" t="s">
        <v>48</v>
      </c>
      <c r="V23" s="725"/>
      <c r="W23" s="158" t="s">
        <v>49</v>
      </c>
      <c r="X23" s="355" t="s">
        <v>125</v>
      </c>
      <c r="Y23" s="731"/>
      <c r="Z23" s="731"/>
      <c r="AA23" s="732"/>
      <c r="AB23" s="159"/>
      <c r="AC23" s="160"/>
      <c r="AD23" s="161"/>
      <c r="AE23" s="159"/>
      <c r="AF23" s="160"/>
      <c r="AG23" s="161"/>
      <c r="AH23" s="159"/>
      <c r="AI23" s="160"/>
      <c r="AJ23" s="161"/>
      <c r="AK23" s="159"/>
      <c r="AL23" s="160"/>
      <c r="AM23" s="161"/>
      <c r="AN23" s="159"/>
      <c r="AO23" s="160"/>
      <c r="AP23" s="162"/>
      <c r="AQ23" s="726">
        <f t="shared" si="0"/>
        <v>0</v>
      </c>
      <c r="AR23" s="727"/>
      <c r="AS23" s="728" t="s">
        <v>55</v>
      </c>
      <c r="AT23" s="729"/>
      <c r="AU23" s="730"/>
      <c r="AV23" s="163"/>
      <c r="AW23" s="164"/>
      <c r="AX23" s="164"/>
      <c r="AY23" s="165" t="s">
        <v>0</v>
      </c>
      <c r="AZ23" s="718" t="s">
        <v>55</v>
      </c>
      <c r="BA23" s="719"/>
      <c r="BB23" s="719"/>
      <c r="BC23" s="720"/>
      <c r="BD23" s="134"/>
      <c r="BE23" s="111"/>
      <c r="BF23" s="111"/>
      <c r="BG23" s="111"/>
      <c r="BH23" s="111"/>
      <c r="BI23" s="111"/>
    </row>
    <row r="24" spans="1:61" ht="24.75" customHeight="1" x14ac:dyDescent="0.4">
      <c r="A24" s="112"/>
      <c r="B24" s="592" t="s">
        <v>13</v>
      </c>
      <c r="C24" s="593"/>
      <c r="D24" s="593"/>
      <c r="E24" s="593"/>
      <c r="F24" s="594"/>
      <c r="G24" s="598" t="s">
        <v>12</v>
      </c>
      <c r="H24" s="599"/>
      <c r="I24" s="599"/>
      <c r="J24" s="599"/>
      <c r="K24" s="599"/>
      <c r="L24" s="599"/>
      <c r="M24" s="599"/>
      <c r="N24" s="598" t="s">
        <v>11</v>
      </c>
      <c r="O24" s="599"/>
      <c r="P24" s="599"/>
      <c r="Q24" s="599"/>
      <c r="R24" s="599"/>
      <c r="S24" s="599"/>
      <c r="T24" s="671"/>
      <c r="U24" s="619">
        <v>12500</v>
      </c>
      <c r="V24" s="620"/>
      <c r="W24" s="166" t="s">
        <v>47</v>
      </c>
      <c r="X24" s="341">
        <v>25600</v>
      </c>
      <c r="Y24" s="342"/>
      <c r="Z24" s="342"/>
      <c r="AA24" s="62" t="s">
        <v>0</v>
      </c>
      <c r="AB24" s="167"/>
      <c r="AC24" s="168"/>
      <c r="AD24" s="169"/>
      <c r="AE24" s="167"/>
      <c r="AF24" s="168"/>
      <c r="AG24" s="169"/>
      <c r="AH24" s="167"/>
      <c r="AI24" s="168"/>
      <c r="AJ24" s="169"/>
      <c r="AK24" s="167"/>
      <c r="AL24" s="168"/>
      <c r="AM24" s="169"/>
      <c r="AN24" s="167"/>
      <c r="AO24" s="168"/>
      <c r="AP24" s="170"/>
      <c r="AQ24" s="672">
        <f t="shared" si="0"/>
        <v>0</v>
      </c>
      <c r="AR24" s="673"/>
      <c r="AS24" s="504"/>
      <c r="AT24" s="505"/>
      <c r="AU24" s="506"/>
      <c r="AV24" s="655"/>
      <c r="AW24" s="656"/>
      <c r="AX24" s="656"/>
      <c r="AY24" s="171" t="s">
        <v>0</v>
      </c>
      <c r="AZ24" s="657">
        <f>X24*AQ24</f>
        <v>0</v>
      </c>
      <c r="BA24" s="658"/>
      <c r="BB24" s="658"/>
      <c r="BC24" s="172" t="s">
        <v>0</v>
      </c>
      <c r="BD24" s="134"/>
      <c r="BE24" s="111"/>
      <c r="BF24" s="111"/>
      <c r="BG24" s="111"/>
      <c r="BH24" s="111"/>
      <c r="BI24" s="111"/>
    </row>
    <row r="25" spans="1:61" ht="24.75" customHeight="1" x14ac:dyDescent="0.4">
      <c r="A25" s="112"/>
      <c r="B25" s="595"/>
      <c r="C25" s="596"/>
      <c r="D25" s="596"/>
      <c r="E25" s="596"/>
      <c r="F25" s="597"/>
      <c r="G25" s="633" t="s">
        <v>10</v>
      </c>
      <c r="H25" s="634"/>
      <c r="I25" s="634"/>
      <c r="J25" s="634"/>
      <c r="K25" s="634"/>
      <c r="L25" s="634"/>
      <c r="M25" s="634"/>
      <c r="N25" s="637" t="s">
        <v>9</v>
      </c>
      <c r="O25" s="638"/>
      <c r="P25" s="638"/>
      <c r="Q25" s="638"/>
      <c r="R25" s="638"/>
      <c r="S25" s="638"/>
      <c r="T25" s="639"/>
      <c r="U25" s="640">
        <v>50000</v>
      </c>
      <c r="V25" s="641"/>
      <c r="W25" s="151" t="s">
        <v>47</v>
      </c>
      <c r="X25" s="307">
        <v>4500</v>
      </c>
      <c r="Y25" s="308"/>
      <c r="Z25" s="308"/>
      <c r="AA25" s="48" t="s">
        <v>0</v>
      </c>
      <c r="AB25" s="152"/>
      <c r="AC25" s="153"/>
      <c r="AD25" s="154"/>
      <c r="AE25" s="152"/>
      <c r="AF25" s="153"/>
      <c r="AG25" s="154"/>
      <c r="AH25" s="152"/>
      <c r="AI25" s="153"/>
      <c r="AJ25" s="154"/>
      <c r="AK25" s="152"/>
      <c r="AL25" s="153"/>
      <c r="AM25" s="154"/>
      <c r="AN25" s="152"/>
      <c r="AO25" s="153"/>
      <c r="AP25" s="155"/>
      <c r="AQ25" s="642">
        <f t="shared" si="0"/>
        <v>0</v>
      </c>
      <c r="AR25" s="643"/>
      <c r="AS25" s="644"/>
      <c r="AT25" s="645"/>
      <c r="AU25" s="646"/>
      <c r="AV25" s="667"/>
      <c r="AW25" s="668"/>
      <c r="AX25" s="668"/>
      <c r="AY25" s="513" t="s">
        <v>0</v>
      </c>
      <c r="AZ25" s="516">
        <f>X25*AQ25+X26*AQ26</f>
        <v>0</v>
      </c>
      <c r="BA25" s="517"/>
      <c r="BB25" s="517"/>
      <c r="BC25" s="612" t="s">
        <v>0</v>
      </c>
      <c r="BD25" s="134"/>
      <c r="BE25" s="111"/>
      <c r="BF25" s="111"/>
      <c r="BG25" s="111"/>
      <c r="BH25" s="111"/>
      <c r="BI25" s="111"/>
    </row>
    <row r="26" spans="1:61" ht="24.75" customHeight="1" thickBot="1" x14ac:dyDescent="0.45">
      <c r="A26" s="112"/>
      <c r="B26" s="595"/>
      <c r="C26" s="596"/>
      <c r="D26" s="596"/>
      <c r="E26" s="596"/>
      <c r="F26" s="597"/>
      <c r="G26" s="635"/>
      <c r="H26" s="636"/>
      <c r="I26" s="636"/>
      <c r="J26" s="636"/>
      <c r="K26" s="636"/>
      <c r="L26" s="636"/>
      <c r="M26" s="636"/>
      <c r="N26" s="703" t="s">
        <v>8</v>
      </c>
      <c r="O26" s="704"/>
      <c r="P26" s="704"/>
      <c r="Q26" s="704"/>
      <c r="R26" s="704"/>
      <c r="S26" s="704"/>
      <c r="T26" s="705"/>
      <c r="U26" s="660">
        <v>50000</v>
      </c>
      <c r="V26" s="661"/>
      <c r="W26" s="173" t="s">
        <v>47</v>
      </c>
      <c r="X26" s="370">
        <v>4500</v>
      </c>
      <c r="Y26" s="371"/>
      <c r="Z26" s="371"/>
      <c r="AA26" s="68" t="s">
        <v>0</v>
      </c>
      <c r="AB26" s="174"/>
      <c r="AC26" s="175"/>
      <c r="AD26" s="176"/>
      <c r="AE26" s="174"/>
      <c r="AF26" s="175"/>
      <c r="AG26" s="176"/>
      <c r="AH26" s="174"/>
      <c r="AI26" s="175"/>
      <c r="AJ26" s="176"/>
      <c r="AK26" s="174"/>
      <c r="AL26" s="175"/>
      <c r="AM26" s="176"/>
      <c r="AN26" s="174"/>
      <c r="AO26" s="175"/>
      <c r="AP26" s="177"/>
      <c r="AQ26" s="631">
        <f t="shared" si="0"/>
        <v>0</v>
      </c>
      <c r="AR26" s="632"/>
      <c r="AS26" s="647"/>
      <c r="AT26" s="648"/>
      <c r="AU26" s="649"/>
      <c r="AV26" s="669"/>
      <c r="AW26" s="670"/>
      <c r="AX26" s="670"/>
      <c r="AY26" s="535"/>
      <c r="AZ26" s="565"/>
      <c r="BA26" s="566"/>
      <c r="BB26" s="566"/>
      <c r="BC26" s="613"/>
      <c r="BD26" s="134"/>
      <c r="BE26" s="111"/>
      <c r="BF26" s="111"/>
      <c r="BG26" s="111"/>
      <c r="BH26" s="111"/>
      <c r="BI26" s="111"/>
    </row>
    <row r="27" spans="1:61" ht="24.75" customHeight="1" x14ac:dyDescent="0.4">
      <c r="A27" s="112"/>
      <c r="B27" s="592" t="s">
        <v>7</v>
      </c>
      <c r="C27" s="593"/>
      <c r="D27" s="593"/>
      <c r="E27" s="593"/>
      <c r="F27" s="594"/>
      <c r="G27" s="674" t="s">
        <v>6</v>
      </c>
      <c r="H27" s="675"/>
      <c r="I27" s="675"/>
      <c r="J27" s="675"/>
      <c r="K27" s="675"/>
      <c r="L27" s="675"/>
      <c r="M27" s="675"/>
      <c r="N27" s="676" t="s">
        <v>5</v>
      </c>
      <c r="O27" s="677"/>
      <c r="P27" s="677"/>
      <c r="Q27" s="677"/>
      <c r="R27" s="677"/>
      <c r="S27" s="677"/>
      <c r="T27" s="678"/>
      <c r="U27" s="679">
        <v>500</v>
      </c>
      <c r="V27" s="680"/>
      <c r="W27" s="151" t="s">
        <v>47</v>
      </c>
      <c r="X27" s="394">
        <v>6600</v>
      </c>
      <c r="Y27" s="395"/>
      <c r="Z27" s="395"/>
      <c r="AA27" s="178" t="s">
        <v>0</v>
      </c>
      <c r="AB27" s="179"/>
      <c r="AC27" s="180"/>
      <c r="AD27" s="181"/>
      <c r="AE27" s="179"/>
      <c r="AF27" s="180"/>
      <c r="AG27" s="181"/>
      <c r="AH27" s="179"/>
      <c r="AI27" s="180"/>
      <c r="AJ27" s="181"/>
      <c r="AK27" s="179"/>
      <c r="AL27" s="180"/>
      <c r="AM27" s="181"/>
      <c r="AN27" s="179"/>
      <c r="AO27" s="180"/>
      <c r="AP27" s="182"/>
      <c r="AQ27" s="681">
        <f t="shared" si="0"/>
        <v>0</v>
      </c>
      <c r="AR27" s="682"/>
      <c r="AS27" s="683"/>
      <c r="AT27" s="684"/>
      <c r="AU27" s="685"/>
      <c r="AV27" s="686"/>
      <c r="AW27" s="687"/>
      <c r="AX27" s="687"/>
      <c r="AY27" s="688" t="s">
        <v>0</v>
      </c>
      <c r="AZ27" s="629">
        <f>X27*AQ27+X28*AQ28</f>
        <v>0</v>
      </c>
      <c r="BA27" s="630"/>
      <c r="BB27" s="630"/>
      <c r="BC27" s="659" t="s">
        <v>0</v>
      </c>
      <c r="BD27" s="134"/>
      <c r="BE27" s="111"/>
      <c r="BF27" s="111"/>
      <c r="BG27" s="111"/>
      <c r="BH27" s="111"/>
      <c r="BI27" s="111"/>
    </row>
    <row r="28" spans="1:61" ht="24.75" customHeight="1" thickBot="1" x14ac:dyDescent="0.45">
      <c r="A28" s="112"/>
      <c r="B28" s="626"/>
      <c r="C28" s="627"/>
      <c r="D28" s="627"/>
      <c r="E28" s="627"/>
      <c r="F28" s="628"/>
      <c r="G28" s="662"/>
      <c r="H28" s="663"/>
      <c r="I28" s="663"/>
      <c r="J28" s="663"/>
      <c r="K28" s="663"/>
      <c r="L28" s="663"/>
      <c r="M28" s="663"/>
      <c r="N28" s="650" t="s">
        <v>4</v>
      </c>
      <c r="O28" s="651"/>
      <c r="P28" s="651"/>
      <c r="Q28" s="651"/>
      <c r="R28" s="651"/>
      <c r="S28" s="651"/>
      <c r="T28" s="652"/>
      <c r="U28" s="660">
        <v>250</v>
      </c>
      <c r="V28" s="661"/>
      <c r="W28" s="173" t="s">
        <v>47</v>
      </c>
      <c r="X28" s="370">
        <v>3300</v>
      </c>
      <c r="Y28" s="371"/>
      <c r="Z28" s="371"/>
      <c r="AA28" s="68" t="s">
        <v>0</v>
      </c>
      <c r="AB28" s="183"/>
      <c r="AC28" s="184"/>
      <c r="AD28" s="185"/>
      <c r="AE28" s="183"/>
      <c r="AF28" s="184"/>
      <c r="AG28" s="185"/>
      <c r="AH28" s="183"/>
      <c r="AI28" s="184"/>
      <c r="AJ28" s="185"/>
      <c r="AK28" s="183"/>
      <c r="AL28" s="184"/>
      <c r="AM28" s="185"/>
      <c r="AN28" s="183"/>
      <c r="AO28" s="184"/>
      <c r="AP28" s="186"/>
      <c r="AQ28" s="631">
        <f t="shared" si="0"/>
        <v>0</v>
      </c>
      <c r="AR28" s="632"/>
      <c r="AS28" s="647"/>
      <c r="AT28" s="648"/>
      <c r="AU28" s="649"/>
      <c r="AV28" s="669"/>
      <c r="AW28" s="670"/>
      <c r="AX28" s="670"/>
      <c r="AY28" s="535"/>
      <c r="AZ28" s="565"/>
      <c r="BA28" s="566"/>
      <c r="BB28" s="566"/>
      <c r="BC28" s="613"/>
      <c r="BD28" s="134"/>
      <c r="BE28" s="111"/>
      <c r="BF28" s="111"/>
      <c r="BG28" s="111"/>
      <c r="BH28" s="111"/>
      <c r="BI28" s="111"/>
    </row>
    <row r="29" spans="1:61" ht="24.75" customHeight="1" x14ac:dyDescent="0.4">
      <c r="A29" s="112"/>
      <c r="B29" s="592" t="s">
        <v>3</v>
      </c>
      <c r="C29" s="593"/>
      <c r="D29" s="593"/>
      <c r="E29" s="593"/>
      <c r="F29" s="594"/>
      <c r="G29" s="598" t="s">
        <v>2</v>
      </c>
      <c r="H29" s="599"/>
      <c r="I29" s="599"/>
      <c r="J29" s="599"/>
      <c r="K29" s="599"/>
      <c r="L29" s="599"/>
      <c r="M29" s="599"/>
      <c r="N29" s="598" t="s">
        <v>138</v>
      </c>
      <c r="O29" s="599"/>
      <c r="P29" s="599"/>
      <c r="Q29" s="599"/>
      <c r="R29" s="599"/>
      <c r="S29" s="599"/>
      <c r="T29" s="671"/>
      <c r="U29" s="187"/>
      <c r="V29" s="187"/>
      <c r="W29" s="188"/>
      <c r="X29" s="341">
        <v>2200</v>
      </c>
      <c r="Y29" s="342"/>
      <c r="Z29" s="342"/>
      <c r="AA29" s="62" t="s">
        <v>0</v>
      </c>
      <c r="AB29" s="167"/>
      <c r="AC29" s="168"/>
      <c r="AD29" s="169"/>
      <c r="AE29" s="167"/>
      <c r="AF29" s="168"/>
      <c r="AG29" s="169"/>
      <c r="AH29" s="167"/>
      <c r="AI29" s="168"/>
      <c r="AJ29" s="169"/>
      <c r="AK29" s="167"/>
      <c r="AL29" s="168"/>
      <c r="AM29" s="169"/>
      <c r="AN29" s="167"/>
      <c r="AO29" s="168"/>
      <c r="AP29" s="170"/>
      <c r="AQ29" s="672">
        <f t="shared" si="0"/>
        <v>0</v>
      </c>
      <c r="AR29" s="673"/>
      <c r="AS29" s="504"/>
      <c r="AT29" s="505"/>
      <c r="AU29" s="506"/>
      <c r="AV29" s="655"/>
      <c r="AW29" s="656"/>
      <c r="AX29" s="656"/>
      <c r="AY29" s="171" t="s">
        <v>0</v>
      </c>
      <c r="AZ29" s="657">
        <f>X29*AQ29</f>
        <v>0</v>
      </c>
      <c r="BA29" s="658"/>
      <c r="BB29" s="658"/>
      <c r="BC29" s="172" t="s">
        <v>0</v>
      </c>
      <c r="BD29" s="134"/>
      <c r="BE29" s="111"/>
      <c r="BF29" s="111"/>
      <c r="BG29" s="111"/>
      <c r="BH29" s="111"/>
      <c r="BI29" s="111"/>
    </row>
    <row r="30" spans="1:61" ht="24.75" customHeight="1" x14ac:dyDescent="0.4">
      <c r="A30" s="112"/>
      <c r="B30" s="595"/>
      <c r="C30" s="596"/>
      <c r="D30" s="596"/>
      <c r="E30" s="596"/>
      <c r="F30" s="597"/>
      <c r="G30" s="633" t="s">
        <v>42</v>
      </c>
      <c r="H30" s="634"/>
      <c r="I30" s="634"/>
      <c r="J30" s="634"/>
      <c r="K30" s="634"/>
      <c r="L30" s="634"/>
      <c r="M30" s="634"/>
      <c r="N30" s="637" t="s">
        <v>139</v>
      </c>
      <c r="O30" s="638"/>
      <c r="P30" s="638"/>
      <c r="Q30" s="638"/>
      <c r="R30" s="638"/>
      <c r="S30" s="638"/>
      <c r="T30" s="639"/>
      <c r="U30" s="640">
        <v>800</v>
      </c>
      <c r="V30" s="641"/>
      <c r="W30" s="151" t="s">
        <v>47</v>
      </c>
      <c r="X30" s="307">
        <v>2200</v>
      </c>
      <c r="Y30" s="308"/>
      <c r="Z30" s="308"/>
      <c r="AA30" s="48" t="s">
        <v>0</v>
      </c>
      <c r="AB30" s="127"/>
      <c r="AC30" s="128"/>
      <c r="AD30" s="129"/>
      <c r="AE30" s="127"/>
      <c r="AF30" s="128"/>
      <c r="AG30" s="129"/>
      <c r="AH30" s="127"/>
      <c r="AI30" s="128"/>
      <c r="AJ30" s="129"/>
      <c r="AK30" s="127"/>
      <c r="AL30" s="128"/>
      <c r="AM30" s="129"/>
      <c r="AN30" s="127"/>
      <c r="AO30" s="128"/>
      <c r="AP30" s="136"/>
      <c r="AQ30" s="642">
        <f t="shared" si="0"/>
        <v>0</v>
      </c>
      <c r="AR30" s="643"/>
      <c r="AS30" s="644"/>
      <c r="AT30" s="645"/>
      <c r="AU30" s="646"/>
      <c r="AV30" s="667"/>
      <c r="AW30" s="668"/>
      <c r="AX30" s="668"/>
      <c r="AY30" s="513" t="s">
        <v>0</v>
      </c>
      <c r="AZ30" s="516">
        <f>X30*AQ30+X31*AQ31</f>
        <v>0</v>
      </c>
      <c r="BA30" s="517"/>
      <c r="BB30" s="517"/>
      <c r="BC30" s="612" t="s">
        <v>0</v>
      </c>
      <c r="BD30" s="134"/>
      <c r="BE30" s="111"/>
      <c r="BF30" s="111"/>
      <c r="BG30" s="111"/>
      <c r="BH30" s="111"/>
      <c r="BI30" s="111"/>
    </row>
    <row r="31" spans="1:61" ht="24.75" customHeight="1" thickBot="1" x14ac:dyDescent="0.45">
      <c r="A31" s="112"/>
      <c r="B31" s="626"/>
      <c r="C31" s="627"/>
      <c r="D31" s="627"/>
      <c r="E31" s="627"/>
      <c r="F31" s="628"/>
      <c r="G31" s="662"/>
      <c r="H31" s="663"/>
      <c r="I31" s="663"/>
      <c r="J31" s="663"/>
      <c r="K31" s="663"/>
      <c r="L31" s="663"/>
      <c r="M31" s="663"/>
      <c r="N31" s="650" t="s">
        <v>1</v>
      </c>
      <c r="O31" s="651"/>
      <c r="P31" s="651"/>
      <c r="Q31" s="651"/>
      <c r="R31" s="651"/>
      <c r="S31" s="651"/>
      <c r="T31" s="652"/>
      <c r="U31" s="653">
        <v>500</v>
      </c>
      <c r="V31" s="654"/>
      <c r="W31" s="189" t="s">
        <v>47</v>
      </c>
      <c r="X31" s="370">
        <v>1375</v>
      </c>
      <c r="Y31" s="371"/>
      <c r="Z31" s="371"/>
      <c r="AA31" s="68" t="s">
        <v>0</v>
      </c>
      <c r="AB31" s="183"/>
      <c r="AC31" s="184"/>
      <c r="AD31" s="185"/>
      <c r="AE31" s="183"/>
      <c r="AF31" s="184"/>
      <c r="AG31" s="185"/>
      <c r="AH31" s="183"/>
      <c r="AI31" s="184"/>
      <c r="AJ31" s="185"/>
      <c r="AK31" s="183"/>
      <c r="AL31" s="184"/>
      <c r="AM31" s="185"/>
      <c r="AN31" s="183"/>
      <c r="AO31" s="184"/>
      <c r="AP31" s="186"/>
      <c r="AQ31" s="631">
        <f t="shared" si="0"/>
        <v>0</v>
      </c>
      <c r="AR31" s="632"/>
      <c r="AS31" s="664"/>
      <c r="AT31" s="665"/>
      <c r="AU31" s="666"/>
      <c r="AV31" s="669"/>
      <c r="AW31" s="670"/>
      <c r="AX31" s="670"/>
      <c r="AY31" s="535"/>
      <c r="AZ31" s="565"/>
      <c r="BA31" s="566"/>
      <c r="BB31" s="566"/>
      <c r="BC31" s="613"/>
      <c r="BD31" s="134"/>
      <c r="BE31" s="111"/>
      <c r="BF31" s="111"/>
      <c r="BG31" s="111"/>
      <c r="BH31" s="111"/>
      <c r="BI31" s="111"/>
    </row>
    <row r="32" spans="1:61" ht="24.75" customHeight="1" x14ac:dyDescent="0.4">
      <c r="A32" s="112"/>
      <c r="B32" s="623" t="s">
        <v>26</v>
      </c>
      <c r="C32" s="624"/>
      <c r="D32" s="624"/>
      <c r="E32" s="624"/>
      <c r="F32" s="624"/>
      <c r="G32" s="624"/>
      <c r="H32" s="624"/>
      <c r="I32" s="624"/>
      <c r="J32" s="624"/>
      <c r="K32" s="624"/>
      <c r="L32" s="624"/>
      <c r="M32" s="624"/>
      <c r="N32" s="624"/>
      <c r="O32" s="624"/>
      <c r="P32" s="624"/>
      <c r="Q32" s="624"/>
      <c r="R32" s="624"/>
      <c r="S32" s="624"/>
      <c r="T32" s="625"/>
      <c r="U32" s="190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2"/>
      <c r="AV32" s="619">
        <f>SUM(AV11:AX31)</f>
        <v>0</v>
      </c>
      <c r="AW32" s="620"/>
      <c r="AX32" s="620"/>
      <c r="AY32" s="171" t="s">
        <v>0</v>
      </c>
      <c r="AZ32" s="621">
        <f>SUM(AZ11:BB31)</f>
        <v>0</v>
      </c>
      <c r="BA32" s="622"/>
      <c r="BB32" s="622"/>
      <c r="BC32" s="172" t="s">
        <v>0</v>
      </c>
      <c r="BD32" s="193" t="s">
        <v>101</v>
      </c>
      <c r="BE32" s="111"/>
      <c r="BF32" s="111"/>
    </row>
    <row r="33" spans="1:56" ht="24" customHeight="1" x14ac:dyDescent="0.4">
      <c r="A33" s="112"/>
      <c r="B33" s="194" t="s">
        <v>59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9"/>
      <c r="AK33" s="119"/>
      <c r="AL33" s="112"/>
      <c r="AM33" s="120"/>
      <c r="AN33" s="112"/>
      <c r="AO33" s="112"/>
      <c r="AP33" s="120"/>
      <c r="AQ33" s="120"/>
      <c r="AR33" s="120"/>
      <c r="AS33" s="120"/>
      <c r="AT33" s="120"/>
      <c r="AU33" s="120"/>
      <c r="AV33" s="120"/>
      <c r="AW33" s="120"/>
      <c r="AX33" s="112"/>
      <c r="AY33" s="112"/>
      <c r="AZ33" s="112"/>
      <c r="BA33" s="112"/>
      <c r="BB33" s="112"/>
      <c r="BC33" s="112"/>
      <c r="BD33" s="112"/>
    </row>
    <row r="34" spans="1:56" ht="18" customHeight="1" x14ac:dyDescent="0.4">
      <c r="A34" s="112"/>
      <c r="B34" s="194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9"/>
      <c r="AK34" s="119"/>
      <c r="AL34" s="112"/>
      <c r="AM34" s="120"/>
      <c r="AN34" s="112"/>
      <c r="AO34" s="112"/>
      <c r="AP34" s="120"/>
      <c r="AQ34" s="120"/>
      <c r="AR34" s="120"/>
      <c r="AS34" s="120"/>
      <c r="AT34" s="120"/>
      <c r="AU34" s="120"/>
      <c r="AV34" s="120"/>
      <c r="AW34" s="120"/>
      <c r="AX34" s="112"/>
      <c r="AY34" s="112"/>
      <c r="AZ34" s="112"/>
      <c r="BA34" s="112"/>
      <c r="BB34" s="112"/>
      <c r="BC34" s="112"/>
      <c r="BD34" s="112"/>
    </row>
    <row r="35" spans="1:56" ht="18.75" customHeight="1" x14ac:dyDescent="0.4">
      <c r="A35" s="112"/>
      <c r="B35" s="116" t="s">
        <v>105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9"/>
      <c r="AK35" s="119"/>
      <c r="AL35" s="112"/>
      <c r="AM35" s="120"/>
      <c r="AN35" s="112"/>
      <c r="AO35" s="112"/>
      <c r="AP35" s="120"/>
      <c r="AQ35" s="120"/>
      <c r="AR35" s="120"/>
      <c r="AS35" s="120"/>
      <c r="AT35" s="120"/>
      <c r="AU35" s="120"/>
      <c r="AV35" s="120"/>
      <c r="AW35" s="120"/>
      <c r="AX35" s="112"/>
      <c r="AY35" s="112"/>
      <c r="AZ35" s="112"/>
      <c r="BA35" s="112"/>
      <c r="BB35" s="112"/>
      <c r="BC35" s="112"/>
      <c r="BD35" s="112"/>
    </row>
    <row r="36" spans="1:56" ht="23.25" customHeight="1" x14ac:dyDescent="0.4">
      <c r="A36" s="112"/>
      <c r="B36" s="536" t="s">
        <v>63</v>
      </c>
      <c r="C36" s="537"/>
      <c r="D36" s="537"/>
      <c r="E36" s="537"/>
      <c r="F36" s="538"/>
      <c r="G36" s="536" t="s">
        <v>65</v>
      </c>
      <c r="H36" s="537"/>
      <c r="I36" s="537"/>
      <c r="J36" s="538"/>
      <c r="K36" s="536" t="s">
        <v>78</v>
      </c>
      <c r="L36" s="537"/>
      <c r="M36" s="538"/>
      <c r="N36" s="536" t="s">
        <v>79</v>
      </c>
      <c r="O36" s="537"/>
      <c r="P36" s="537"/>
      <c r="Q36" s="537"/>
      <c r="R36" s="537"/>
      <c r="S36" s="537"/>
      <c r="T36" s="537"/>
      <c r="U36" s="538"/>
      <c r="V36" s="536" t="s">
        <v>70</v>
      </c>
      <c r="W36" s="537"/>
      <c r="X36" s="538"/>
      <c r="Y36" s="536" t="s">
        <v>72</v>
      </c>
      <c r="Z36" s="537"/>
      <c r="AA36" s="537"/>
      <c r="AB36" s="538"/>
      <c r="AC36" s="557" t="s">
        <v>74</v>
      </c>
      <c r="AD36" s="558"/>
      <c r="AE36" s="558"/>
      <c r="AF36" s="558"/>
      <c r="AG36" s="558"/>
      <c r="AH36" s="558"/>
      <c r="AI36" s="558"/>
      <c r="AJ36" s="559"/>
      <c r="AK36" s="119"/>
      <c r="AL36" s="114"/>
      <c r="AM36" s="114"/>
      <c r="AN36" s="119"/>
      <c r="AO36" s="119"/>
      <c r="AP36" s="119"/>
      <c r="AQ36" s="119"/>
      <c r="AR36" s="119"/>
      <c r="AS36" s="119"/>
      <c r="AT36" s="119"/>
      <c r="AU36" s="119"/>
      <c r="AV36" s="114"/>
      <c r="AW36" s="114"/>
      <c r="AX36" s="114"/>
      <c r="AY36" s="114"/>
      <c r="AZ36" s="114"/>
      <c r="BA36" s="114"/>
      <c r="BB36" s="112"/>
      <c r="BC36" s="112"/>
      <c r="BD36" s="112"/>
    </row>
    <row r="37" spans="1:56" ht="23.25" customHeight="1" thickBot="1" x14ac:dyDescent="0.45">
      <c r="A37" s="112"/>
      <c r="B37" s="539"/>
      <c r="C37" s="540"/>
      <c r="D37" s="540"/>
      <c r="E37" s="540"/>
      <c r="F37" s="541"/>
      <c r="G37" s="539"/>
      <c r="H37" s="540"/>
      <c r="I37" s="540"/>
      <c r="J37" s="541"/>
      <c r="K37" s="539"/>
      <c r="L37" s="540"/>
      <c r="M37" s="541"/>
      <c r="N37" s="539"/>
      <c r="O37" s="540"/>
      <c r="P37" s="540"/>
      <c r="Q37" s="540"/>
      <c r="R37" s="540"/>
      <c r="S37" s="540"/>
      <c r="T37" s="540"/>
      <c r="U37" s="541"/>
      <c r="V37" s="539"/>
      <c r="W37" s="540"/>
      <c r="X37" s="541"/>
      <c r="Y37" s="539"/>
      <c r="Z37" s="540"/>
      <c r="AA37" s="540"/>
      <c r="AB37" s="541"/>
      <c r="AC37" s="571" t="s">
        <v>73</v>
      </c>
      <c r="AD37" s="572"/>
      <c r="AE37" s="572"/>
      <c r="AF37" s="573"/>
      <c r="AG37" s="571" t="s">
        <v>44</v>
      </c>
      <c r="AH37" s="572"/>
      <c r="AI37" s="572"/>
      <c r="AJ37" s="573"/>
      <c r="AK37" s="119"/>
      <c r="AL37" s="114"/>
      <c r="AM37" s="114"/>
      <c r="AN37" s="119"/>
      <c r="AO37" s="119"/>
      <c r="AP37" s="119"/>
      <c r="AQ37" s="119"/>
      <c r="AR37" s="119"/>
      <c r="AS37" s="119"/>
      <c r="AT37" s="119"/>
      <c r="AU37" s="119"/>
      <c r="AV37" s="114"/>
      <c r="AW37" s="114"/>
      <c r="AX37" s="114"/>
      <c r="AY37" s="114"/>
      <c r="AZ37" s="114"/>
      <c r="BA37" s="114"/>
      <c r="BB37" s="112"/>
      <c r="BC37" s="112"/>
      <c r="BD37" s="112"/>
    </row>
    <row r="38" spans="1:56" ht="33" customHeight="1" thickTop="1" x14ac:dyDescent="0.4">
      <c r="A38" s="112"/>
      <c r="B38" s="607" t="s">
        <v>64</v>
      </c>
      <c r="C38" s="608"/>
      <c r="D38" s="608"/>
      <c r="E38" s="608"/>
      <c r="F38" s="609"/>
      <c r="G38" s="607" t="s">
        <v>66</v>
      </c>
      <c r="H38" s="608"/>
      <c r="I38" s="608"/>
      <c r="J38" s="609"/>
      <c r="K38" s="574"/>
      <c r="L38" s="575"/>
      <c r="M38" s="195" t="s">
        <v>35</v>
      </c>
      <c r="N38" s="574"/>
      <c r="O38" s="575"/>
      <c r="P38" s="196" t="s">
        <v>67</v>
      </c>
      <c r="Q38" s="610"/>
      <c r="R38" s="611"/>
      <c r="S38" s="574"/>
      <c r="T38" s="575"/>
      <c r="U38" s="195" t="s">
        <v>68</v>
      </c>
      <c r="V38" s="563">
        <f>15/10*K38*S38</f>
        <v>0</v>
      </c>
      <c r="W38" s="564"/>
      <c r="X38" s="197" t="s">
        <v>69</v>
      </c>
      <c r="Y38" s="563">
        <v>8800</v>
      </c>
      <c r="Z38" s="564"/>
      <c r="AA38" s="614" t="s">
        <v>71</v>
      </c>
      <c r="AB38" s="615"/>
      <c r="AC38" s="574"/>
      <c r="AD38" s="575"/>
      <c r="AE38" s="575"/>
      <c r="AF38" s="195" t="s">
        <v>0</v>
      </c>
      <c r="AG38" s="576">
        <f>V38/500*Y38</f>
        <v>0</v>
      </c>
      <c r="AH38" s="577"/>
      <c r="AI38" s="577"/>
      <c r="AJ38" s="195" t="s">
        <v>0</v>
      </c>
      <c r="AK38" s="198" t="s">
        <v>102</v>
      </c>
      <c r="AL38" s="114"/>
      <c r="AM38" s="114"/>
      <c r="AN38" s="119"/>
      <c r="AO38" s="119"/>
      <c r="AP38" s="119"/>
      <c r="AQ38" s="119"/>
      <c r="AR38" s="119"/>
      <c r="AS38" s="119"/>
      <c r="AT38" s="119"/>
      <c r="AU38" s="119"/>
      <c r="AV38" s="114"/>
      <c r="AW38" s="114"/>
      <c r="AX38" s="114"/>
      <c r="AY38" s="114"/>
      <c r="AZ38" s="114"/>
      <c r="BA38" s="114"/>
      <c r="BB38" s="112"/>
      <c r="BC38" s="112"/>
      <c r="BD38" s="112"/>
    </row>
    <row r="39" spans="1:56" ht="18.75" customHeight="1" x14ac:dyDescent="0.4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4"/>
      <c r="AB39" s="114"/>
      <c r="AC39" s="114"/>
      <c r="AD39" s="114"/>
      <c r="AE39" s="114"/>
      <c r="AF39" s="114"/>
      <c r="AG39" s="114"/>
      <c r="AH39" s="114"/>
      <c r="AI39" s="114"/>
      <c r="AJ39" s="119"/>
      <c r="AK39" s="119"/>
      <c r="AL39" s="114"/>
      <c r="AM39" s="119"/>
      <c r="AN39" s="114"/>
      <c r="AO39" s="114"/>
      <c r="AP39" s="119"/>
      <c r="AQ39" s="119"/>
      <c r="AR39" s="119"/>
      <c r="AS39" s="119"/>
      <c r="AT39" s="119"/>
      <c r="AU39" s="119"/>
      <c r="AV39" s="119"/>
      <c r="AW39" s="119"/>
      <c r="AX39" s="114"/>
      <c r="AY39" s="114"/>
      <c r="AZ39" s="114"/>
      <c r="BA39" s="114"/>
      <c r="BB39" s="114"/>
      <c r="BC39" s="114"/>
      <c r="BD39" s="112"/>
    </row>
    <row r="40" spans="1:56" ht="23.25" customHeight="1" x14ac:dyDescent="0.4">
      <c r="A40" s="112"/>
      <c r="B40" s="536" t="s">
        <v>76</v>
      </c>
      <c r="C40" s="537"/>
      <c r="D40" s="537"/>
      <c r="E40" s="537"/>
      <c r="F40" s="537"/>
      <c r="G40" s="537"/>
      <c r="H40" s="537"/>
      <c r="I40" s="537"/>
      <c r="J40" s="538"/>
      <c r="K40" s="536" t="s">
        <v>77</v>
      </c>
      <c r="L40" s="537"/>
      <c r="M40" s="538"/>
      <c r="N40" s="536" t="s">
        <v>78</v>
      </c>
      <c r="O40" s="537"/>
      <c r="P40" s="538"/>
      <c r="Q40" s="557" t="s">
        <v>80</v>
      </c>
      <c r="R40" s="558"/>
      <c r="S40" s="558"/>
      <c r="T40" s="558"/>
      <c r="U40" s="558"/>
      <c r="V40" s="558"/>
      <c r="W40" s="558"/>
      <c r="X40" s="559"/>
      <c r="Y40" s="114"/>
      <c r="Z40" s="114"/>
      <c r="AA40" s="114"/>
      <c r="AB40" s="114"/>
      <c r="AC40" s="114"/>
      <c r="AD40" s="114"/>
      <c r="AE40" s="114"/>
      <c r="AF40" s="114"/>
      <c r="AG40" s="114"/>
      <c r="AH40" s="119"/>
      <c r="AI40" s="119"/>
      <c r="AJ40" s="114"/>
      <c r="AK40" s="119"/>
      <c r="AL40" s="114"/>
      <c r="AM40" s="114"/>
      <c r="AN40" s="119"/>
      <c r="AO40" s="119"/>
      <c r="AP40" s="119"/>
      <c r="AQ40" s="119"/>
      <c r="AR40" s="119"/>
      <c r="AS40" s="119"/>
      <c r="AT40" s="119"/>
      <c r="AU40" s="119"/>
      <c r="AV40" s="114"/>
      <c r="AW40" s="114"/>
      <c r="AX40" s="114"/>
      <c r="AY40" s="114"/>
      <c r="AZ40" s="114"/>
      <c r="BA40" s="114"/>
      <c r="BB40" s="112"/>
      <c r="BC40" s="112"/>
      <c r="BD40" s="112"/>
    </row>
    <row r="41" spans="1:56" ht="23.25" customHeight="1" thickBot="1" x14ac:dyDescent="0.45">
      <c r="A41" s="112"/>
      <c r="B41" s="539"/>
      <c r="C41" s="540"/>
      <c r="D41" s="540"/>
      <c r="E41" s="540"/>
      <c r="F41" s="540"/>
      <c r="G41" s="540"/>
      <c r="H41" s="540"/>
      <c r="I41" s="540"/>
      <c r="J41" s="541"/>
      <c r="K41" s="539"/>
      <c r="L41" s="540"/>
      <c r="M41" s="541"/>
      <c r="N41" s="539"/>
      <c r="O41" s="540"/>
      <c r="P41" s="541"/>
      <c r="Q41" s="571" t="s">
        <v>73</v>
      </c>
      <c r="R41" s="572"/>
      <c r="S41" s="572"/>
      <c r="T41" s="573"/>
      <c r="U41" s="571" t="s">
        <v>44</v>
      </c>
      <c r="V41" s="572"/>
      <c r="W41" s="572"/>
      <c r="X41" s="573"/>
      <c r="Y41" s="114"/>
      <c r="Z41" s="114"/>
      <c r="AA41" s="114"/>
      <c r="AB41" s="114"/>
      <c r="AC41" s="114"/>
      <c r="AD41" s="114"/>
      <c r="AE41" s="114"/>
      <c r="AF41" s="114"/>
      <c r="AG41" s="114"/>
      <c r="AH41" s="119"/>
      <c r="AI41" s="119"/>
      <c r="AJ41" s="114"/>
      <c r="AK41" s="119"/>
      <c r="AL41" s="114"/>
      <c r="AM41" s="114"/>
      <c r="AN41" s="119"/>
      <c r="AO41" s="119"/>
      <c r="AP41" s="119"/>
      <c r="AQ41" s="119"/>
      <c r="AR41" s="119"/>
      <c r="AS41" s="119"/>
      <c r="AT41" s="119"/>
      <c r="AU41" s="119"/>
      <c r="AV41" s="114"/>
      <c r="AW41" s="114"/>
      <c r="AX41" s="114"/>
      <c r="AY41" s="114"/>
      <c r="AZ41" s="114"/>
      <c r="BA41" s="114"/>
      <c r="BB41" s="112"/>
      <c r="BC41" s="112"/>
      <c r="BD41" s="112"/>
    </row>
    <row r="42" spans="1:56" ht="33" customHeight="1" thickTop="1" x14ac:dyDescent="0.4">
      <c r="A42" s="112"/>
      <c r="B42" s="616" t="s">
        <v>140</v>
      </c>
      <c r="C42" s="617"/>
      <c r="D42" s="617"/>
      <c r="E42" s="617"/>
      <c r="F42" s="617"/>
      <c r="G42" s="617"/>
      <c r="H42" s="617"/>
      <c r="I42" s="617"/>
      <c r="J42" s="618"/>
      <c r="K42" s="574"/>
      <c r="L42" s="575"/>
      <c r="M42" s="195" t="s">
        <v>75</v>
      </c>
      <c r="N42" s="574"/>
      <c r="O42" s="575"/>
      <c r="P42" s="197" t="s">
        <v>35</v>
      </c>
      <c r="Q42" s="574"/>
      <c r="R42" s="575"/>
      <c r="S42" s="575"/>
      <c r="T42" s="195" t="s">
        <v>0</v>
      </c>
      <c r="U42" s="576">
        <f>85800*K42/2</f>
        <v>0</v>
      </c>
      <c r="V42" s="577"/>
      <c r="W42" s="577"/>
      <c r="X42" s="195" t="s">
        <v>0</v>
      </c>
      <c r="Y42" s="198" t="s">
        <v>103</v>
      </c>
      <c r="Z42" s="112"/>
      <c r="AA42" s="112"/>
      <c r="AB42" s="112"/>
      <c r="AC42" s="112"/>
      <c r="AD42" s="112"/>
      <c r="AE42" s="112"/>
      <c r="AF42" s="112"/>
      <c r="AG42" s="112"/>
      <c r="AH42" s="119"/>
      <c r="AI42" s="119"/>
      <c r="AJ42" s="112"/>
      <c r="AK42" s="120"/>
      <c r="AL42" s="112"/>
      <c r="AM42" s="112"/>
      <c r="AN42" s="120"/>
      <c r="AO42" s="120"/>
      <c r="AP42" s="120"/>
      <c r="AQ42" s="120"/>
      <c r="AR42" s="120"/>
      <c r="AS42" s="120"/>
      <c r="AT42" s="120"/>
      <c r="AU42" s="120"/>
      <c r="AV42" s="112"/>
      <c r="AW42" s="112"/>
      <c r="AX42" s="112"/>
      <c r="AY42" s="112"/>
      <c r="AZ42" s="112"/>
      <c r="BA42" s="112"/>
      <c r="BB42" s="112"/>
      <c r="BC42" s="112"/>
      <c r="BD42" s="112"/>
    </row>
    <row r="43" spans="1:56" ht="24" customHeight="1" x14ac:dyDescent="0.4">
      <c r="A43" s="112"/>
      <c r="B43" s="194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9"/>
      <c r="AK43" s="119"/>
      <c r="AL43" s="112"/>
      <c r="AM43" s="120"/>
      <c r="AN43" s="112"/>
      <c r="AO43" s="112"/>
      <c r="AP43" s="120"/>
      <c r="AQ43" s="120"/>
      <c r="AR43" s="120"/>
      <c r="AS43" s="120"/>
      <c r="AT43" s="120"/>
      <c r="AU43" s="120"/>
      <c r="AV43" s="120"/>
      <c r="AW43" s="120"/>
      <c r="AX43" s="112"/>
      <c r="AY43" s="112"/>
      <c r="AZ43" s="112"/>
      <c r="BA43" s="112"/>
      <c r="BB43" s="112"/>
      <c r="BC43" s="112"/>
      <c r="BD43" s="112"/>
    </row>
    <row r="44" spans="1:56" ht="18.75" customHeight="1" x14ac:dyDescent="0.4">
      <c r="A44" s="112"/>
      <c r="B44" s="116" t="s">
        <v>91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9"/>
      <c r="AK44" s="119"/>
      <c r="AL44" s="112"/>
      <c r="AM44" s="120"/>
      <c r="AN44" s="112"/>
      <c r="AO44" s="112"/>
      <c r="AP44" s="120"/>
      <c r="AQ44" s="120"/>
      <c r="AR44" s="120"/>
      <c r="AS44" s="120"/>
      <c r="AT44" s="120"/>
      <c r="AU44" s="120"/>
      <c r="AV44" s="120"/>
      <c r="AW44" s="120"/>
      <c r="AX44" s="112"/>
      <c r="AY44" s="112"/>
      <c r="AZ44" s="112"/>
      <c r="BA44" s="112"/>
      <c r="BB44" s="112"/>
      <c r="BC44" s="112"/>
      <c r="BD44" s="112"/>
    </row>
    <row r="45" spans="1:56" ht="24.75" customHeight="1" x14ac:dyDescent="0.4">
      <c r="A45" s="112"/>
      <c r="B45" s="536" t="s">
        <v>82</v>
      </c>
      <c r="C45" s="537"/>
      <c r="D45" s="537"/>
      <c r="E45" s="537"/>
      <c r="F45" s="537"/>
      <c r="G45" s="538"/>
      <c r="H45" s="556" t="s">
        <v>83</v>
      </c>
      <c r="I45" s="537"/>
      <c r="J45" s="537"/>
      <c r="K45" s="537"/>
      <c r="L45" s="537"/>
      <c r="M45" s="537"/>
      <c r="N45" s="538"/>
      <c r="O45" s="536" t="s">
        <v>84</v>
      </c>
      <c r="P45" s="537"/>
      <c r="Q45" s="537"/>
      <c r="R45" s="538"/>
      <c r="S45" s="556" t="s">
        <v>81</v>
      </c>
      <c r="T45" s="537"/>
      <c r="U45" s="538"/>
      <c r="V45" s="536" t="s">
        <v>87</v>
      </c>
      <c r="W45" s="537"/>
      <c r="X45" s="538"/>
      <c r="Y45" s="536" t="s">
        <v>72</v>
      </c>
      <c r="Z45" s="537"/>
      <c r="AA45" s="537"/>
      <c r="AB45" s="538"/>
      <c r="AC45" s="557" t="s">
        <v>90</v>
      </c>
      <c r="AD45" s="558"/>
      <c r="AE45" s="558"/>
      <c r="AF45" s="558"/>
      <c r="AG45" s="558"/>
      <c r="AH45" s="558"/>
      <c r="AI45" s="558"/>
      <c r="AJ45" s="559"/>
      <c r="AK45" s="112"/>
      <c r="AL45" s="119"/>
      <c r="AM45" s="119"/>
      <c r="AN45" s="112"/>
      <c r="AO45" s="120"/>
      <c r="AP45" s="112"/>
      <c r="AQ45" s="112"/>
      <c r="AR45" s="120"/>
      <c r="AS45" s="120"/>
      <c r="AT45" s="120"/>
      <c r="AU45" s="120"/>
      <c r="AV45" s="120"/>
      <c r="AW45" s="120"/>
      <c r="AX45" s="120"/>
      <c r="AY45" s="120"/>
      <c r="AZ45" s="112"/>
      <c r="BA45" s="112"/>
      <c r="BB45" s="112"/>
      <c r="BC45" s="112"/>
      <c r="BD45" s="112"/>
    </row>
    <row r="46" spans="1:56" ht="24.75" customHeight="1" thickBot="1" x14ac:dyDescent="0.45">
      <c r="A46" s="112"/>
      <c r="B46" s="539"/>
      <c r="C46" s="540"/>
      <c r="D46" s="540"/>
      <c r="E46" s="540"/>
      <c r="F46" s="540"/>
      <c r="G46" s="541"/>
      <c r="H46" s="539"/>
      <c r="I46" s="540"/>
      <c r="J46" s="540"/>
      <c r="K46" s="540"/>
      <c r="L46" s="540"/>
      <c r="M46" s="540"/>
      <c r="N46" s="541"/>
      <c r="O46" s="539"/>
      <c r="P46" s="540"/>
      <c r="Q46" s="540"/>
      <c r="R46" s="541"/>
      <c r="S46" s="539"/>
      <c r="T46" s="540"/>
      <c r="U46" s="541"/>
      <c r="V46" s="539"/>
      <c r="W46" s="540"/>
      <c r="X46" s="541"/>
      <c r="Y46" s="539"/>
      <c r="Z46" s="540"/>
      <c r="AA46" s="540"/>
      <c r="AB46" s="541"/>
      <c r="AC46" s="571" t="s">
        <v>73</v>
      </c>
      <c r="AD46" s="572"/>
      <c r="AE46" s="572"/>
      <c r="AF46" s="573"/>
      <c r="AG46" s="571" t="s">
        <v>44</v>
      </c>
      <c r="AH46" s="572"/>
      <c r="AI46" s="572"/>
      <c r="AJ46" s="573"/>
      <c r="AK46" s="112"/>
      <c r="AL46" s="119"/>
      <c r="AM46" s="119"/>
      <c r="AN46" s="112"/>
      <c r="AO46" s="120"/>
      <c r="AP46" s="112"/>
      <c r="AQ46" s="112"/>
      <c r="AR46" s="120"/>
      <c r="AS46" s="120"/>
      <c r="AT46" s="120"/>
      <c r="AU46" s="120"/>
      <c r="AV46" s="120"/>
      <c r="AW46" s="120"/>
      <c r="AX46" s="120"/>
      <c r="AY46" s="120"/>
      <c r="AZ46" s="112"/>
      <c r="BA46" s="112"/>
      <c r="BB46" s="112"/>
      <c r="BC46" s="112"/>
      <c r="BD46" s="112"/>
    </row>
    <row r="47" spans="1:56" ht="33" customHeight="1" thickTop="1" x14ac:dyDescent="0.4">
      <c r="A47" s="112"/>
      <c r="B47" s="604" t="s">
        <v>92</v>
      </c>
      <c r="C47" s="605"/>
      <c r="D47" s="605"/>
      <c r="E47" s="605"/>
      <c r="F47" s="605"/>
      <c r="G47" s="606"/>
      <c r="H47" s="525"/>
      <c r="I47" s="526"/>
      <c r="J47" s="526"/>
      <c r="K47" s="526"/>
      <c r="L47" s="526"/>
      <c r="M47" s="526"/>
      <c r="N47" s="527"/>
      <c r="O47" s="199" t="s">
        <v>86</v>
      </c>
      <c r="P47" s="603"/>
      <c r="Q47" s="603"/>
      <c r="R47" s="200" t="s">
        <v>85</v>
      </c>
      <c r="S47" s="574"/>
      <c r="T47" s="575"/>
      <c r="U47" s="200" t="s">
        <v>35</v>
      </c>
      <c r="V47" s="574"/>
      <c r="W47" s="575"/>
      <c r="X47" s="200" t="s">
        <v>89</v>
      </c>
      <c r="Y47" s="418">
        <v>313</v>
      </c>
      <c r="Z47" s="419"/>
      <c r="AA47" s="590" t="s">
        <v>88</v>
      </c>
      <c r="AB47" s="591"/>
      <c r="AC47" s="511"/>
      <c r="AD47" s="512"/>
      <c r="AE47" s="512"/>
      <c r="AF47" s="201" t="s">
        <v>0</v>
      </c>
      <c r="AG47" s="520">
        <f>P47*V47*Y47</f>
        <v>0</v>
      </c>
      <c r="AH47" s="521"/>
      <c r="AI47" s="521"/>
      <c r="AJ47" s="201" t="s">
        <v>0</v>
      </c>
      <c r="AK47" s="112"/>
      <c r="AL47" s="119"/>
      <c r="AM47" s="119"/>
      <c r="AN47" s="112"/>
      <c r="AO47" s="120"/>
      <c r="AP47" s="112"/>
      <c r="AQ47" s="112"/>
      <c r="AR47" s="120"/>
      <c r="AS47" s="120"/>
      <c r="AT47" s="120"/>
      <c r="AU47" s="120"/>
      <c r="AV47" s="120"/>
      <c r="AW47" s="120"/>
      <c r="AX47" s="120"/>
      <c r="AY47" s="120"/>
      <c r="AZ47" s="112"/>
      <c r="BA47" s="112"/>
      <c r="BB47" s="112"/>
      <c r="BC47" s="112"/>
      <c r="BD47" s="112"/>
    </row>
    <row r="48" spans="1:56" ht="33" customHeight="1" x14ac:dyDescent="0.4">
      <c r="A48" s="112"/>
      <c r="B48" s="557" t="s">
        <v>93</v>
      </c>
      <c r="C48" s="558"/>
      <c r="D48" s="558"/>
      <c r="E48" s="558"/>
      <c r="F48" s="558"/>
      <c r="G48" s="559"/>
      <c r="H48" s="548"/>
      <c r="I48" s="549"/>
      <c r="J48" s="549"/>
      <c r="K48" s="549"/>
      <c r="L48" s="549"/>
      <c r="M48" s="549"/>
      <c r="N48" s="550"/>
      <c r="O48" s="202" t="s">
        <v>86</v>
      </c>
      <c r="P48" s="551"/>
      <c r="Q48" s="551"/>
      <c r="R48" s="203" t="s">
        <v>85</v>
      </c>
      <c r="S48" s="762"/>
      <c r="T48" s="763"/>
      <c r="U48" s="203" t="s">
        <v>35</v>
      </c>
      <c r="V48" s="542"/>
      <c r="W48" s="543"/>
      <c r="X48" s="203" t="s">
        <v>89</v>
      </c>
      <c r="Y48" s="552">
        <v>137</v>
      </c>
      <c r="Z48" s="553"/>
      <c r="AA48" s="554" t="s">
        <v>88</v>
      </c>
      <c r="AB48" s="555"/>
      <c r="AC48" s="542"/>
      <c r="AD48" s="543"/>
      <c r="AE48" s="543"/>
      <c r="AF48" s="204" t="s">
        <v>0</v>
      </c>
      <c r="AG48" s="520">
        <f>P48*V48*Y48</f>
        <v>0</v>
      </c>
      <c r="AH48" s="521"/>
      <c r="AI48" s="521"/>
      <c r="AJ48" s="204" t="s">
        <v>0</v>
      </c>
      <c r="AK48" s="112"/>
      <c r="AL48" s="119"/>
      <c r="AM48" s="119"/>
      <c r="AN48" s="112"/>
      <c r="AO48" s="120"/>
      <c r="AP48" s="112"/>
      <c r="AQ48" s="112"/>
      <c r="AR48" s="120"/>
      <c r="AS48" s="120"/>
      <c r="AT48" s="120"/>
      <c r="AU48" s="120"/>
      <c r="AV48" s="120"/>
      <c r="AW48" s="120"/>
      <c r="AX48" s="120"/>
      <c r="AY48" s="120"/>
      <c r="AZ48" s="112"/>
      <c r="BA48" s="112"/>
      <c r="BB48" s="112"/>
      <c r="BC48" s="112"/>
      <c r="BD48" s="112"/>
    </row>
    <row r="49" spans="1:56" ht="33" customHeight="1" x14ac:dyDescent="0.4">
      <c r="A49" s="112"/>
      <c r="B49" s="560" t="s">
        <v>115</v>
      </c>
      <c r="C49" s="561"/>
      <c r="D49" s="561"/>
      <c r="E49" s="561"/>
      <c r="F49" s="561"/>
      <c r="G49" s="562"/>
      <c r="H49" s="548"/>
      <c r="I49" s="549"/>
      <c r="J49" s="549"/>
      <c r="K49" s="549"/>
      <c r="L49" s="549"/>
      <c r="M49" s="549"/>
      <c r="N49" s="550"/>
      <c r="O49" s="548"/>
      <c r="P49" s="549"/>
      <c r="Q49" s="549"/>
      <c r="R49" s="550"/>
      <c r="S49" s="762"/>
      <c r="T49" s="763"/>
      <c r="U49" s="203" t="s">
        <v>35</v>
      </c>
      <c r="V49" s="762"/>
      <c r="W49" s="763"/>
      <c r="X49" s="205"/>
      <c r="Y49" s="552">
        <v>900</v>
      </c>
      <c r="Z49" s="553"/>
      <c r="AA49" s="554" t="s">
        <v>88</v>
      </c>
      <c r="AB49" s="555"/>
      <c r="AC49" s="542"/>
      <c r="AD49" s="543"/>
      <c r="AE49" s="543"/>
      <c r="AF49" s="204" t="s">
        <v>0</v>
      </c>
      <c r="AG49" s="546">
        <f>V49*0.15*Y49</f>
        <v>0</v>
      </c>
      <c r="AH49" s="547"/>
      <c r="AI49" s="547"/>
      <c r="AJ49" s="204" t="s">
        <v>0</v>
      </c>
      <c r="AK49" s="112"/>
      <c r="AL49" s="119"/>
      <c r="AM49" s="119"/>
      <c r="AN49" s="112"/>
      <c r="AO49" s="120"/>
      <c r="AP49" s="112"/>
      <c r="AQ49" s="112"/>
      <c r="AR49" s="120"/>
      <c r="AS49" s="120"/>
      <c r="AT49" s="120"/>
      <c r="AU49" s="120"/>
      <c r="AV49" s="120"/>
      <c r="AW49" s="120"/>
      <c r="AX49" s="120"/>
      <c r="AY49" s="120"/>
      <c r="AZ49" s="112"/>
      <c r="BA49" s="112"/>
      <c r="BB49" s="112"/>
      <c r="BC49" s="112"/>
      <c r="BD49" s="112"/>
    </row>
    <row r="50" spans="1:56" ht="33" customHeight="1" x14ac:dyDescent="0.4">
      <c r="A50" s="112"/>
      <c r="B50" s="556" t="s">
        <v>119</v>
      </c>
      <c r="C50" s="771"/>
      <c r="D50" s="771"/>
      <c r="E50" s="771"/>
      <c r="F50" s="771"/>
      <c r="G50" s="772"/>
      <c r="H50" s="528"/>
      <c r="I50" s="529"/>
      <c r="J50" s="529"/>
      <c r="K50" s="529"/>
      <c r="L50" s="529"/>
      <c r="M50" s="529"/>
      <c r="N50" s="530"/>
      <c r="O50" s="802"/>
      <c r="P50" s="803"/>
      <c r="Q50" s="803"/>
      <c r="R50" s="804"/>
      <c r="S50" s="507"/>
      <c r="T50" s="508"/>
      <c r="U50" s="532" t="s">
        <v>35</v>
      </c>
      <c r="V50" s="802"/>
      <c r="W50" s="803"/>
      <c r="X50" s="804"/>
      <c r="Y50" s="456">
        <v>142500</v>
      </c>
      <c r="Z50" s="457"/>
      <c r="AA50" s="531" t="s">
        <v>126</v>
      </c>
      <c r="AB50" s="532"/>
      <c r="AC50" s="507"/>
      <c r="AD50" s="508"/>
      <c r="AE50" s="508"/>
      <c r="AF50" s="513" t="s">
        <v>0</v>
      </c>
      <c r="AG50" s="516">
        <f>Y50*S50</f>
        <v>0</v>
      </c>
      <c r="AH50" s="517"/>
      <c r="AI50" s="517"/>
      <c r="AJ50" s="513" t="s">
        <v>0</v>
      </c>
      <c r="AK50" s="119"/>
      <c r="AL50" s="112"/>
      <c r="AM50" s="120"/>
      <c r="AN50" s="112"/>
      <c r="AO50" s="112"/>
      <c r="AP50" s="120"/>
      <c r="AQ50" s="120"/>
      <c r="AR50" s="120"/>
      <c r="AS50" s="120"/>
      <c r="AT50" s="120"/>
      <c r="AU50" s="120"/>
      <c r="AV50" s="120"/>
      <c r="AW50" s="120"/>
      <c r="AX50" s="112"/>
      <c r="AY50" s="112"/>
      <c r="AZ50" s="112"/>
      <c r="BA50" s="112"/>
      <c r="BB50" s="112"/>
      <c r="BC50" s="112"/>
      <c r="BD50" s="112"/>
    </row>
    <row r="51" spans="1:56" ht="33" customHeight="1" x14ac:dyDescent="0.4">
      <c r="A51" s="112"/>
      <c r="B51" s="793" t="s">
        <v>118</v>
      </c>
      <c r="C51" s="794"/>
      <c r="D51" s="794"/>
      <c r="E51" s="794"/>
      <c r="F51" s="794"/>
      <c r="G51" s="795"/>
      <c r="H51" s="805"/>
      <c r="I51" s="806"/>
      <c r="J51" s="806"/>
      <c r="K51" s="806"/>
      <c r="L51" s="806"/>
      <c r="M51" s="806"/>
      <c r="N51" s="807"/>
      <c r="O51" s="585"/>
      <c r="P51" s="586"/>
      <c r="Q51" s="586"/>
      <c r="R51" s="587"/>
      <c r="S51" s="509"/>
      <c r="T51" s="510"/>
      <c r="U51" s="589"/>
      <c r="V51" s="578"/>
      <c r="W51" s="579"/>
      <c r="X51" s="206" t="s">
        <v>98</v>
      </c>
      <c r="Y51" s="458"/>
      <c r="Z51" s="459"/>
      <c r="AA51" s="588"/>
      <c r="AB51" s="589"/>
      <c r="AC51" s="509"/>
      <c r="AD51" s="510"/>
      <c r="AE51" s="510"/>
      <c r="AF51" s="514"/>
      <c r="AG51" s="518"/>
      <c r="AH51" s="519"/>
      <c r="AI51" s="519"/>
      <c r="AJ51" s="514"/>
      <c r="AK51" s="119"/>
      <c r="AL51" s="112"/>
      <c r="AM51" s="120"/>
      <c r="AN51" s="112"/>
      <c r="AO51" s="112"/>
      <c r="AP51" s="120"/>
      <c r="AQ51" s="120"/>
      <c r="AR51" s="120"/>
      <c r="AS51" s="120"/>
      <c r="AT51" s="120"/>
      <c r="AU51" s="120"/>
      <c r="AV51" s="120"/>
      <c r="AW51" s="120"/>
      <c r="AX51" s="112"/>
      <c r="AY51" s="112"/>
      <c r="AZ51" s="112"/>
      <c r="BA51" s="112"/>
      <c r="BB51" s="112"/>
      <c r="BC51" s="112"/>
      <c r="BD51" s="112"/>
    </row>
    <row r="52" spans="1:56" ht="33" customHeight="1" x14ac:dyDescent="0.4">
      <c r="A52" s="112"/>
      <c r="B52" s="793" t="s">
        <v>94</v>
      </c>
      <c r="C52" s="794"/>
      <c r="D52" s="794"/>
      <c r="E52" s="794"/>
      <c r="F52" s="794"/>
      <c r="G52" s="795"/>
      <c r="H52" s="522"/>
      <c r="I52" s="523"/>
      <c r="J52" s="523"/>
      <c r="K52" s="523"/>
      <c r="L52" s="523"/>
      <c r="M52" s="523"/>
      <c r="N52" s="524"/>
      <c r="O52" s="207" t="s">
        <v>117</v>
      </c>
      <c r="P52" s="208"/>
      <c r="Q52" s="544" t="s">
        <v>116</v>
      </c>
      <c r="R52" s="545"/>
      <c r="S52" s="509"/>
      <c r="T52" s="510"/>
      <c r="U52" s="589"/>
      <c r="V52" s="578"/>
      <c r="W52" s="579"/>
      <c r="X52" s="206" t="s">
        <v>89</v>
      </c>
      <c r="Y52" s="458"/>
      <c r="Z52" s="459"/>
      <c r="AA52" s="588"/>
      <c r="AB52" s="589"/>
      <c r="AC52" s="509"/>
      <c r="AD52" s="510"/>
      <c r="AE52" s="510"/>
      <c r="AF52" s="514"/>
      <c r="AG52" s="518"/>
      <c r="AH52" s="519"/>
      <c r="AI52" s="519"/>
      <c r="AJ52" s="514"/>
      <c r="AK52" s="119"/>
      <c r="AL52" s="112"/>
      <c r="AM52" s="120"/>
      <c r="AN52" s="112"/>
      <c r="AO52" s="112"/>
      <c r="AP52" s="120"/>
      <c r="AQ52" s="120"/>
      <c r="AR52" s="120"/>
      <c r="AS52" s="120"/>
      <c r="AT52" s="120"/>
      <c r="AU52" s="120"/>
      <c r="AV52" s="120"/>
      <c r="AW52" s="120"/>
      <c r="AX52" s="112"/>
      <c r="AY52" s="112"/>
      <c r="AZ52" s="112"/>
      <c r="BA52" s="112"/>
      <c r="BB52" s="112"/>
      <c r="BC52" s="112"/>
      <c r="BD52" s="112"/>
    </row>
    <row r="53" spans="1:56" ht="33" customHeight="1" x14ac:dyDescent="0.4">
      <c r="A53" s="112"/>
      <c r="B53" s="796" t="s">
        <v>95</v>
      </c>
      <c r="C53" s="797"/>
      <c r="D53" s="797"/>
      <c r="E53" s="797"/>
      <c r="F53" s="797"/>
      <c r="G53" s="798"/>
      <c r="H53" s="525"/>
      <c r="I53" s="526"/>
      <c r="J53" s="526"/>
      <c r="K53" s="526"/>
      <c r="L53" s="526"/>
      <c r="M53" s="526"/>
      <c r="N53" s="527"/>
      <c r="O53" s="582"/>
      <c r="P53" s="583"/>
      <c r="Q53" s="583"/>
      <c r="R53" s="584"/>
      <c r="S53" s="511"/>
      <c r="T53" s="512"/>
      <c r="U53" s="591"/>
      <c r="V53" s="580"/>
      <c r="W53" s="581"/>
      <c r="X53" s="200" t="s">
        <v>75</v>
      </c>
      <c r="Y53" s="460"/>
      <c r="Z53" s="461"/>
      <c r="AA53" s="590"/>
      <c r="AB53" s="591"/>
      <c r="AC53" s="511"/>
      <c r="AD53" s="512"/>
      <c r="AE53" s="512"/>
      <c r="AF53" s="515"/>
      <c r="AG53" s="520"/>
      <c r="AH53" s="521"/>
      <c r="AI53" s="521"/>
      <c r="AJ53" s="515"/>
      <c r="AK53" s="119"/>
      <c r="AL53" s="112"/>
      <c r="AM53" s="120"/>
      <c r="AN53" s="112"/>
      <c r="AO53" s="112"/>
      <c r="AP53" s="120"/>
      <c r="AQ53" s="120"/>
      <c r="AR53" s="120"/>
      <c r="AS53" s="120"/>
      <c r="AT53" s="120"/>
      <c r="AU53" s="120"/>
      <c r="AV53" s="120"/>
      <c r="AW53" s="120"/>
      <c r="AX53" s="112"/>
      <c r="AY53" s="112"/>
      <c r="AZ53" s="112"/>
      <c r="BA53" s="112"/>
      <c r="BB53" s="112"/>
      <c r="BC53" s="112"/>
      <c r="BD53" s="112"/>
    </row>
    <row r="54" spans="1:56" ht="23.25" customHeight="1" x14ac:dyDescent="0.4">
      <c r="A54" s="112"/>
      <c r="B54" s="769" t="s">
        <v>96</v>
      </c>
      <c r="C54" s="769"/>
      <c r="D54" s="769"/>
      <c r="E54" s="769"/>
      <c r="F54" s="769"/>
      <c r="G54" s="769"/>
      <c r="H54" s="800"/>
      <c r="I54" s="800"/>
      <c r="J54" s="800"/>
      <c r="K54" s="800"/>
      <c r="L54" s="800"/>
      <c r="M54" s="800"/>
      <c r="N54" s="800"/>
      <c r="O54" s="209" t="s">
        <v>99</v>
      </c>
      <c r="P54" s="569"/>
      <c r="Q54" s="569"/>
      <c r="R54" s="210" t="s">
        <v>100</v>
      </c>
      <c r="S54" s="507"/>
      <c r="T54" s="508"/>
      <c r="U54" s="532" t="s">
        <v>35</v>
      </c>
      <c r="V54" s="507"/>
      <c r="W54" s="508"/>
      <c r="X54" s="513" t="s">
        <v>89</v>
      </c>
      <c r="Y54" s="330">
        <v>448</v>
      </c>
      <c r="Z54" s="331"/>
      <c r="AA54" s="531" t="s">
        <v>88</v>
      </c>
      <c r="AB54" s="532"/>
      <c r="AC54" s="507"/>
      <c r="AD54" s="508"/>
      <c r="AE54" s="508"/>
      <c r="AF54" s="513" t="s">
        <v>0</v>
      </c>
      <c r="AG54" s="516">
        <f>P55*V54*Y54</f>
        <v>0</v>
      </c>
      <c r="AH54" s="517"/>
      <c r="AI54" s="517"/>
      <c r="AJ54" s="513" t="s">
        <v>0</v>
      </c>
      <c r="AK54" s="119"/>
      <c r="AL54" s="112"/>
      <c r="AM54" s="120"/>
      <c r="AN54" s="112"/>
      <c r="AO54" s="112"/>
      <c r="AP54" s="120"/>
      <c r="AQ54" s="120"/>
      <c r="AR54" s="120"/>
      <c r="AS54" s="120"/>
      <c r="AT54" s="120"/>
      <c r="AU54" s="120"/>
      <c r="AV54" s="120"/>
      <c r="AW54" s="120"/>
      <c r="AX54" s="112"/>
      <c r="AY54" s="112"/>
      <c r="AZ54" s="112"/>
      <c r="BA54" s="112"/>
      <c r="BB54" s="112"/>
      <c r="BC54" s="112"/>
      <c r="BD54" s="112"/>
    </row>
    <row r="55" spans="1:56" ht="23.25" customHeight="1" thickBot="1" x14ac:dyDescent="0.45">
      <c r="A55" s="112"/>
      <c r="B55" s="799"/>
      <c r="C55" s="799"/>
      <c r="D55" s="799"/>
      <c r="E55" s="799"/>
      <c r="F55" s="799"/>
      <c r="G55" s="799"/>
      <c r="H55" s="801"/>
      <c r="I55" s="801"/>
      <c r="J55" s="801"/>
      <c r="K55" s="801"/>
      <c r="L55" s="801"/>
      <c r="M55" s="801"/>
      <c r="N55" s="801"/>
      <c r="O55" s="211" t="s">
        <v>86</v>
      </c>
      <c r="P55" s="570"/>
      <c r="Q55" s="570"/>
      <c r="R55" s="212" t="s">
        <v>85</v>
      </c>
      <c r="S55" s="567"/>
      <c r="T55" s="568"/>
      <c r="U55" s="534"/>
      <c r="V55" s="567"/>
      <c r="W55" s="568"/>
      <c r="X55" s="535"/>
      <c r="Y55" s="365"/>
      <c r="Z55" s="366"/>
      <c r="AA55" s="533"/>
      <c r="AB55" s="534"/>
      <c r="AC55" s="567"/>
      <c r="AD55" s="568"/>
      <c r="AE55" s="568"/>
      <c r="AF55" s="535"/>
      <c r="AG55" s="565"/>
      <c r="AH55" s="566"/>
      <c r="AI55" s="566"/>
      <c r="AJ55" s="535"/>
      <c r="AK55" s="119"/>
      <c r="AL55" s="112"/>
      <c r="AM55" s="120"/>
      <c r="AN55" s="112"/>
      <c r="AO55" s="112"/>
      <c r="AP55" s="120"/>
      <c r="AQ55" s="120"/>
      <c r="AR55" s="120"/>
      <c r="AS55" s="120"/>
      <c r="AT55" s="120"/>
      <c r="AU55" s="120"/>
      <c r="AV55" s="120"/>
      <c r="AW55" s="120"/>
      <c r="AX55" s="112"/>
      <c r="AY55" s="112"/>
      <c r="AZ55" s="112"/>
      <c r="BA55" s="112"/>
      <c r="BB55" s="112"/>
      <c r="BC55" s="112"/>
      <c r="BD55" s="112"/>
    </row>
    <row r="56" spans="1:56" ht="33" customHeight="1" x14ac:dyDescent="0.4">
      <c r="A56" s="112"/>
      <c r="B56" s="790" t="s">
        <v>26</v>
      </c>
      <c r="C56" s="791"/>
      <c r="D56" s="791"/>
      <c r="E56" s="791"/>
      <c r="F56" s="791"/>
      <c r="G56" s="792"/>
      <c r="H56" s="504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6"/>
      <c r="AC56" s="502">
        <f>SUM(AC47:AE55)</f>
        <v>0</v>
      </c>
      <c r="AD56" s="503"/>
      <c r="AE56" s="503"/>
      <c r="AF56" s="201" t="s">
        <v>0</v>
      </c>
      <c r="AG56" s="502">
        <f>SUM(AG47:AI55)</f>
        <v>0</v>
      </c>
      <c r="AH56" s="503"/>
      <c r="AI56" s="503"/>
      <c r="AJ56" s="201" t="s">
        <v>0</v>
      </c>
      <c r="AK56" s="198" t="s">
        <v>104</v>
      </c>
      <c r="AL56" s="112"/>
      <c r="AM56" s="120"/>
      <c r="AN56" s="112"/>
      <c r="AO56" s="112"/>
      <c r="AP56" s="120"/>
      <c r="AQ56" s="120"/>
      <c r="AR56" s="120"/>
      <c r="AS56" s="120"/>
      <c r="AT56" s="120"/>
      <c r="AU56" s="120"/>
      <c r="AV56" s="120"/>
      <c r="AW56" s="120"/>
      <c r="AX56" s="112"/>
      <c r="AY56" s="112"/>
      <c r="AZ56" s="112"/>
      <c r="BA56" s="112"/>
      <c r="BB56" s="112"/>
      <c r="BC56" s="112"/>
      <c r="BD56" s="112"/>
    </row>
    <row r="57" spans="1:56" ht="18.75" customHeight="1" x14ac:dyDescent="0.4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9"/>
      <c r="AK57" s="119"/>
      <c r="AL57" s="112"/>
      <c r="AM57" s="120"/>
      <c r="AN57" s="112"/>
      <c r="AO57" s="112"/>
      <c r="AP57" s="120"/>
      <c r="AQ57" s="120"/>
      <c r="AR57" s="120"/>
      <c r="AS57" s="120"/>
      <c r="AT57" s="120"/>
      <c r="AU57" s="120"/>
      <c r="AV57" s="120"/>
      <c r="AW57" s="120"/>
      <c r="AX57" s="112"/>
      <c r="AY57" s="112"/>
      <c r="AZ57" s="112"/>
      <c r="BA57" s="112"/>
      <c r="BB57" s="112"/>
      <c r="BC57" s="112"/>
      <c r="BD57" s="112"/>
    </row>
    <row r="58" spans="1:56" ht="18.75" customHeight="1" x14ac:dyDescent="0.4">
      <c r="A58" s="112"/>
      <c r="B58" s="116" t="s">
        <v>114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9"/>
      <c r="AK58" s="119"/>
      <c r="AL58" s="112"/>
      <c r="AM58" s="120"/>
      <c r="AN58" s="112"/>
      <c r="AO58" s="112"/>
      <c r="AP58" s="120"/>
      <c r="AQ58" s="120"/>
      <c r="AR58" s="120"/>
      <c r="AS58" s="120"/>
      <c r="AT58" s="120"/>
      <c r="AU58" s="120"/>
      <c r="AV58" s="120"/>
      <c r="AW58" s="120"/>
      <c r="AX58" s="112"/>
      <c r="AY58" s="112"/>
      <c r="AZ58" s="112"/>
      <c r="BA58" s="112"/>
      <c r="BB58" s="112"/>
      <c r="BC58" s="112"/>
      <c r="BD58" s="112"/>
    </row>
    <row r="59" spans="1:56" ht="21.75" customHeight="1" x14ac:dyDescent="0.4">
      <c r="A59" s="112"/>
      <c r="B59" s="781"/>
      <c r="C59" s="781"/>
      <c r="D59" s="781"/>
      <c r="E59" s="781"/>
      <c r="F59" s="781"/>
      <c r="G59" s="557" t="s">
        <v>109</v>
      </c>
      <c r="H59" s="558"/>
      <c r="I59" s="558"/>
      <c r="J59" s="558"/>
      <c r="K59" s="558"/>
      <c r="L59" s="558"/>
      <c r="M59" s="558"/>
      <c r="N59" s="558"/>
      <c r="O59" s="558"/>
      <c r="P59" s="558"/>
      <c r="Q59" s="558"/>
      <c r="R59" s="558"/>
      <c r="S59" s="558"/>
      <c r="T59" s="558"/>
      <c r="U59" s="559"/>
      <c r="V59" s="556" t="s">
        <v>112</v>
      </c>
      <c r="W59" s="537"/>
      <c r="X59" s="537"/>
      <c r="Y59" s="537"/>
      <c r="Z59" s="538"/>
      <c r="AA59" s="769" t="s">
        <v>26</v>
      </c>
      <c r="AB59" s="769"/>
      <c r="AC59" s="769"/>
      <c r="AD59" s="769"/>
      <c r="AE59" s="769"/>
      <c r="AF59" s="112"/>
      <c r="AG59" s="112"/>
      <c r="AH59" s="112"/>
      <c r="AI59" s="112"/>
      <c r="AJ59" s="119"/>
      <c r="AK59" s="119"/>
      <c r="AL59" s="112"/>
      <c r="AM59" s="120"/>
      <c r="AN59" s="112"/>
      <c r="AO59" s="112"/>
      <c r="AP59" s="120"/>
      <c r="AQ59" s="120"/>
      <c r="AR59" s="120"/>
      <c r="AS59" s="120"/>
      <c r="AT59" s="120"/>
      <c r="AU59" s="120"/>
      <c r="AV59" s="120"/>
      <c r="AW59" s="120"/>
      <c r="AX59" s="112"/>
      <c r="AY59" s="112"/>
      <c r="AZ59" s="112"/>
      <c r="BA59" s="112"/>
      <c r="BB59" s="112"/>
      <c r="BC59" s="112"/>
      <c r="BD59" s="112"/>
    </row>
    <row r="60" spans="1:56" ht="21.75" customHeight="1" x14ac:dyDescent="0.4">
      <c r="A60" s="112"/>
      <c r="B60" s="781"/>
      <c r="C60" s="781"/>
      <c r="D60" s="781"/>
      <c r="E60" s="781"/>
      <c r="F60" s="781"/>
      <c r="G60" s="789" t="s">
        <v>120</v>
      </c>
      <c r="H60" s="769"/>
      <c r="I60" s="769"/>
      <c r="J60" s="769"/>
      <c r="K60" s="769"/>
      <c r="L60" s="558" t="s">
        <v>121</v>
      </c>
      <c r="M60" s="558"/>
      <c r="N60" s="558"/>
      <c r="O60" s="558"/>
      <c r="P60" s="558"/>
      <c r="Q60" s="558"/>
      <c r="R60" s="558"/>
      <c r="S60" s="558"/>
      <c r="T60" s="558"/>
      <c r="U60" s="559"/>
      <c r="V60" s="773"/>
      <c r="W60" s="596"/>
      <c r="X60" s="596"/>
      <c r="Y60" s="596"/>
      <c r="Z60" s="597"/>
      <c r="AA60" s="769"/>
      <c r="AB60" s="769"/>
      <c r="AC60" s="769"/>
      <c r="AD60" s="769"/>
      <c r="AE60" s="769"/>
      <c r="AF60" s="112"/>
      <c r="AG60" s="112"/>
      <c r="AH60" s="112"/>
      <c r="AI60" s="112"/>
      <c r="AJ60" s="119"/>
      <c r="AK60" s="119"/>
      <c r="AL60" s="112"/>
      <c r="AM60" s="120"/>
      <c r="AN60" s="112"/>
      <c r="AO60" s="112"/>
      <c r="AP60" s="120"/>
      <c r="AQ60" s="120"/>
      <c r="AR60" s="120"/>
      <c r="AS60" s="120"/>
      <c r="AT60" s="120"/>
      <c r="AU60" s="120"/>
      <c r="AV60" s="120"/>
      <c r="AW60" s="120"/>
      <c r="AX60" s="112"/>
      <c r="AY60" s="112"/>
      <c r="AZ60" s="112"/>
      <c r="BA60" s="112"/>
      <c r="BB60" s="112"/>
      <c r="BC60" s="112"/>
      <c r="BD60" s="112"/>
    </row>
    <row r="61" spans="1:56" ht="33.75" customHeight="1" thickBot="1" x14ac:dyDescent="0.45">
      <c r="A61" s="112"/>
      <c r="B61" s="782"/>
      <c r="C61" s="782"/>
      <c r="D61" s="782"/>
      <c r="E61" s="782"/>
      <c r="F61" s="782"/>
      <c r="G61" s="783"/>
      <c r="H61" s="783"/>
      <c r="I61" s="783"/>
      <c r="J61" s="783"/>
      <c r="K61" s="783"/>
      <c r="L61" s="787" t="s">
        <v>110</v>
      </c>
      <c r="M61" s="783"/>
      <c r="N61" s="783"/>
      <c r="O61" s="783"/>
      <c r="P61" s="783"/>
      <c r="Q61" s="788" t="s">
        <v>111</v>
      </c>
      <c r="R61" s="783"/>
      <c r="S61" s="783"/>
      <c r="T61" s="783"/>
      <c r="U61" s="783"/>
      <c r="V61" s="539"/>
      <c r="W61" s="540"/>
      <c r="X61" s="540"/>
      <c r="Y61" s="540"/>
      <c r="Z61" s="541"/>
      <c r="AA61" s="783"/>
      <c r="AB61" s="783"/>
      <c r="AC61" s="783"/>
      <c r="AD61" s="783"/>
      <c r="AE61" s="783"/>
      <c r="AF61" s="112"/>
      <c r="AG61" s="112"/>
      <c r="AH61" s="112"/>
      <c r="AI61" s="112"/>
      <c r="AJ61" s="119"/>
      <c r="AK61" s="119"/>
      <c r="AL61" s="112"/>
      <c r="AM61" s="120"/>
      <c r="AN61" s="112"/>
      <c r="AO61" s="112"/>
      <c r="AP61" s="120"/>
      <c r="AQ61" s="120"/>
      <c r="AR61" s="120"/>
      <c r="AS61" s="120"/>
      <c r="AT61" s="120"/>
      <c r="AU61" s="120"/>
      <c r="AV61" s="120"/>
      <c r="AW61" s="120"/>
      <c r="AX61" s="112"/>
      <c r="AY61" s="112"/>
      <c r="AZ61" s="112"/>
      <c r="BA61" s="112"/>
      <c r="BB61" s="112"/>
      <c r="BC61" s="112"/>
      <c r="BD61" s="112"/>
    </row>
    <row r="62" spans="1:56" ht="33" customHeight="1" thickTop="1" x14ac:dyDescent="0.4">
      <c r="A62" s="112"/>
      <c r="B62" s="780" t="s">
        <v>108</v>
      </c>
      <c r="C62" s="780"/>
      <c r="D62" s="780"/>
      <c r="E62" s="780"/>
      <c r="F62" s="780"/>
      <c r="G62" s="784">
        <f>AV32</f>
        <v>0</v>
      </c>
      <c r="H62" s="784"/>
      <c r="I62" s="784"/>
      <c r="J62" s="502"/>
      <c r="K62" s="200" t="s">
        <v>0</v>
      </c>
      <c r="L62" s="784">
        <f>AC38</f>
        <v>0</v>
      </c>
      <c r="M62" s="784"/>
      <c r="N62" s="784"/>
      <c r="O62" s="502"/>
      <c r="P62" s="200" t="s">
        <v>0</v>
      </c>
      <c r="Q62" s="784">
        <f>Q42</f>
        <v>0</v>
      </c>
      <c r="R62" s="784"/>
      <c r="S62" s="784"/>
      <c r="T62" s="502"/>
      <c r="U62" s="200" t="s">
        <v>0</v>
      </c>
      <c r="V62" s="784">
        <f>AC56</f>
        <v>0</v>
      </c>
      <c r="W62" s="784"/>
      <c r="X62" s="784"/>
      <c r="Y62" s="502"/>
      <c r="Z62" s="200" t="s">
        <v>0</v>
      </c>
      <c r="AA62" s="784">
        <f>SUM(G62,L62,Q62,V62)</f>
        <v>0</v>
      </c>
      <c r="AB62" s="784"/>
      <c r="AC62" s="784"/>
      <c r="AD62" s="502"/>
      <c r="AE62" s="200" t="s">
        <v>0</v>
      </c>
      <c r="AF62" s="112"/>
      <c r="AG62" s="112"/>
      <c r="AH62" s="112"/>
      <c r="AI62" s="112"/>
      <c r="AJ62" s="119"/>
      <c r="AK62" s="119"/>
      <c r="AL62" s="112"/>
      <c r="AM62" s="120"/>
      <c r="AN62" s="112"/>
      <c r="AO62" s="112"/>
      <c r="AP62" s="120"/>
      <c r="AQ62" s="120"/>
      <c r="AR62" s="120"/>
      <c r="AS62" s="120"/>
      <c r="AT62" s="120"/>
      <c r="AU62" s="120"/>
      <c r="AV62" s="120"/>
      <c r="AW62" s="120"/>
      <c r="AX62" s="112"/>
      <c r="AY62" s="112"/>
      <c r="AZ62" s="112"/>
      <c r="BA62" s="112"/>
      <c r="BB62" s="112"/>
      <c r="BC62" s="112"/>
      <c r="BD62" s="112"/>
    </row>
    <row r="63" spans="1:56" ht="33" customHeight="1" x14ac:dyDescent="0.4">
      <c r="A63" s="112"/>
      <c r="B63" s="557" t="s">
        <v>44</v>
      </c>
      <c r="C63" s="558"/>
      <c r="D63" s="558"/>
      <c r="E63" s="558"/>
      <c r="F63" s="559"/>
      <c r="G63" s="785">
        <f>AZ32</f>
        <v>0</v>
      </c>
      <c r="H63" s="785"/>
      <c r="I63" s="785"/>
      <c r="J63" s="786"/>
      <c r="K63" s="203" t="s">
        <v>0</v>
      </c>
      <c r="L63" s="785">
        <f>AG38</f>
        <v>0</v>
      </c>
      <c r="M63" s="785"/>
      <c r="N63" s="785"/>
      <c r="O63" s="786"/>
      <c r="P63" s="203" t="s">
        <v>0</v>
      </c>
      <c r="Q63" s="785">
        <f>U42</f>
        <v>0</v>
      </c>
      <c r="R63" s="785"/>
      <c r="S63" s="785"/>
      <c r="T63" s="786"/>
      <c r="U63" s="203" t="s">
        <v>0</v>
      </c>
      <c r="V63" s="785">
        <f>AG56</f>
        <v>0</v>
      </c>
      <c r="W63" s="785"/>
      <c r="X63" s="785"/>
      <c r="Y63" s="786"/>
      <c r="Z63" s="203" t="s">
        <v>0</v>
      </c>
      <c r="AA63" s="784">
        <f>SUM(G63,L63,Q63,V63)</f>
        <v>0</v>
      </c>
      <c r="AB63" s="784"/>
      <c r="AC63" s="784"/>
      <c r="AD63" s="502"/>
      <c r="AE63" s="203" t="s">
        <v>0</v>
      </c>
      <c r="AF63" s="112"/>
      <c r="AG63" s="112"/>
      <c r="AH63" s="112"/>
      <c r="AI63" s="112"/>
      <c r="AJ63" s="119"/>
      <c r="AK63" s="119"/>
      <c r="AL63" s="112"/>
      <c r="AM63" s="120"/>
      <c r="AN63" s="112"/>
      <c r="AO63" s="112"/>
      <c r="AP63" s="120"/>
      <c r="AQ63" s="120"/>
      <c r="AR63" s="120"/>
      <c r="AS63" s="120"/>
      <c r="AT63" s="120"/>
      <c r="AU63" s="120"/>
      <c r="AV63" s="120"/>
      <c r="AW63" s="120"/>
      <c r="AX63" s="112"/>
      <c r="AY63" s="112"/>
      <c r="AZ63" s="112"/>
      <c r="BA63" s="112"/>
      <c r="BB63" s="112"/>
      <c r="BC63" s="112"/>
      <c r="BD63" s="112"/>
    </row>
    <row r="64" spans="1:56" ht="18.75" customHeight="1" x14ac:dyDescent="0.4">
      <c r="A64" s="112"/>
      <c r="B64" s="114" t="s">
        <v>113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9"/>
      <c r="AK64" s="119"/>
      <c r="AL64" s="112"/>
      <c r="AM64" s="120"/>
      <c r="AN64" s="112"/>
      <c r="AO64" s="112"/>
      <c r="AP64" s="120"/>
      <c r="AQ64" s="120"/>
      <c r="AR64" s="120"/>
      <c r="AS64" s="120"/>
      <c r="AT64" s="120"/>
      <c r="AU64" s="120"/>
      <c r="AV64" s="120"/>
      <c r="AW64" s="120"/>
      <c r="AX64" s="112"/>
      <c r="AY64" s="112"/>
      <c r="AZ64" s="112"/>
      <c r="BA64" s="112"/>
      <c r="BB64" s="112"/>
      <c r="BC64" s="112"/>
      <c r="BD64" s="112"/>
    </row>
    <row r="65" spans="1:56" ht="18.75" customHeight="1" x14ac:dyDescent="0.4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9"/>
      <c r="AK65" s="119"/>
      <c r="AL65" s="112"/>
      <c r="AM65" s="120"/>
      <c r="AN65" s="112"/>
      <c r="AO65" s="112"/>
      <c r="AP65" s="120"/>
      <c r="AQ65" s="120"/>
      <c r="AR65" s="120"/>
      <c r="AS65" s="120"/>
      <c r="AT65" s="120"/>
      <c r="AU65" s="120"/>
      <c r="AV65" s="120"/>
      <c r="AW65" s="120"/>
      <c r="AX65" s="112"/>
      <c r="AY65" s="112"/>
      <c r="AZ65" s="112"/>
      <c r="BA65" s="112"/>
      <c r="BB65" s="112"/>
      <c r="BC65" s="112"/>
      <c r="BD65" s="112"/>
    </row>
    <row r="66" spans="1:56" ht="17.25" x14ac:dyDescent="0.4">
      <c r="A66" s="112"/>
      <c r="B66" s="213" t="s">
        <v>60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</row>
    <row r="67" spans="1:56" ht="17.25" x14ac:dyDescent="0.4">
      <c r="A67" s="112"/>
      <c r="B67" s="214" t="s">
        <v>124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</row>
    <row r="68" spans="1:56" ht="17.25" x14ac:dyDescent="0.4">
      <c r="A68" s="112"/>
      <c r="B68" s="214" t="s">
        <v>123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</row>
    <row r="69" spans="1:56" x14ac:dyDescent="0.4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</row>
  </sheetData>
  <mergeCells count="282">
    <mergeCell ref="B56:G56"/>
    <mergeCell ref="S48:T48"/>
    <mergeCell ref="V48:W48"/>
    <mergeCell ref="S49:T49"/>
    <mergeCell ref="B50:G50"/>
    <mergeCell ref="B51:G51"/>
    <mergeCell ref="B52:G52"/>
    <mergeCell ref="B53:G53"/>
    <mergeCell ref="B54:G55"/>
    <mergeCell ref="H54:N55"/>
    <mergeCell ref="S50:T53"/>
    <mergeCell ref="V50:X50"/>
    <mergeCell ref="O50:R50"/>
    <mergeCell ref="H51:N51"/>
    <mergeCell ref="B62:F62"/>
    <mergeCell ref="B63:F63"/>
    <mergeCell ref="B59:F61"/>
    <mergeCell ref="AA59:AE61"/>
    <mergeCell ref="G62:J62"/>
    <mergeCell ref="G63:J63"/>
    <mergeCell ref="L62:O62"/>
    <mergeCell ref="L63:O63"/>
    <mergeCell ref="Q62:T62"/>
    <mergeCell ref="Q63:T63"/>
    <mergeCell ref="V62:Y62"/>
    <mergeCell ref="V63:Y63"/>
    <mergeCell ref="AA62:AD62"/>
    <mergeCell ref="AA63:AD63"/>
    <mergeCell ref="L61:P61"/>
    <mergeCell ref="Q61:U61"/>
    <mergeCell ref="V59:Z61"/>
    <mergeCell ref="G59:U59"/>
    <mergeCell ref="L60:U60"/>
    <mergeCell ref="G60:K61"/>
    <mergeCell ref="A2:BD2"/>
    <mergeCell ref="B4:D4"/>
    <mergeCell ref="Z4:AC4"/>
    <mergeCell ref="AL4:AQ4"/>
    <mergeCell ref="AV8:BC9"/>
    <mergeCell ref="AB9:AD9"/>
    <mergeCell ref="AE9:AG9"/>
    <mergeCell ref="AH9:AJ9"/>
    <mergeCell ref="AK9:AM9"/>
    <mergeCell ref="AN9:AP9"/>
    <mergeCell ref="B8:T10"/>
    <mergeCell ref="U8:W10"/>
    <mergeCell ref="AB8:AP8"/>
    <mergeCell ref="AQ8:AR10"/>
    <mergeCell ref="AS8:AU10"/>
    <mergeCell ref="X8:AA10"/>
    <mergeCell ref="AV10:AY10"/>
    <mergeCell ref="AZ10:BC10"/>
    <mergeCell ref="AD4:AI4"/>
    <mergeCell ref="BA4:BB4"/>
    <mergeCell ref="AW4:AZ4"/>
    <mergeCell ref="U21:V21"/>
    <mergeCell ref="AQ21:AR21"/>
    <mergeCell ref="AS21:AU21"/>
    <mergeCell ref="N22:T22"/>
    <mergeCell ref="U22:V22"/>
    <mergeCell ref="AQ22:AR22"/>
    <mergeCell ref="AG46:AJ46"/>
    <mergeCell ref="AC45:AJ45"/>
    <mergeCell ref="H49:N49"/>
    <mergeCell ref="Y49:Z49"/>
    <mergeCell ref="AA49:AB49"/>
    <mergeCell ref="N21:T21"/>
    <mergeCell ref="K42:L42"/>
    <mergeCell ref="V49:W49"/>
    <mergeCell ref="S47:T47"/>
    <mergeCell ref="V47:W47"/>
    <mergeCell ref="Y47:Z47"/>
    <mergeCell ref="AA47:AB47"/>
    <mergeCell ref="H47:N47"/>
    <mergeCell ref="AC46:AF46"/>
    <mergeCell ref="Y36:AB37"/>
    <mergeCell ref="AC37:AF37"/>
    <mergeCell ref="AC38:AE38"/>
    <mergeCell ref="AG37:AJ37"/>
    <mergeCell ref="AQ11:AR11"/>
    <mergeCell ref="AV11:AX18"/>
    <mergeCell ref="AY11:AY18"/>
    <mergeCell ref="AS13:AT14"/>
    <mergeCell ref="AU13:AU14"/>
    <mergeCell ref="N14:T14"/>
    <mergeCell ref="U14:V14"/>
    <mergeCell ref="AQ14:AR14"/>
    <mergeCell ref="N16:T16"/>
    <mergeCell ref="U16:V16"/>
    <mergeCell ref="AQ16:AR16"/>
    <mergeCell ref="X11:Y18"/>
    <mergeCell ref="Z11:AA18"/>
    <mergeCell ref="AU17:AU18"/>
    <mergeCell ref="N18:T18"/>
    <mergeCell ref="U18:V18"/>
    <mergeCell ref="AQ18:AR18"/>
    <mergeCell ref="AZ11:BB18"/>
    <mergeCell ref="BC11:BC18"/>
    <mergeCell ref="N12:T12"/>
    <mergeCell ref="U12:V12"/>
    <mergeCell ref="AQ12:AR12"/>
    <mergeCell ref="N13:T13"/>
    <mergeCell ref="U13:V13"/>
    <mergeCell ref="AQ13:AR13"/>
    <mergeCell ref="G19:M22"/>
    <mergeCell ref="N19:T19"/>
    <mergeCell ref="U19:V19"/>
    <mergeCell ref="AQ19:AR19"/>
    <mergeCell ref="N15:T15"/>
    <mergeCell ref="U15:V15"/>
    <mergeCell ref="AQ15:AR15"/>
    <mergeCell ref="AS15:AU15"/>
    <mergeCell ref="N17:T17"/>
    <mergeCell ref="U17:V17"/>
    <mergeCell ref="AQ17:AR17"/>
    <mergeCell ref="AS17:AT18"/>
    <mergeCell ref="AZ19:BB22"/>
    <mergeCell ref="BC19:BC22"/>
    <mergeCell ref="N20:T20"/>
    <mergeCell ref="U20:V20"/>
    <mergeCell ref="AZ23:BC23"/>
    <mergeCell ref="AV24:AX24"/>
    <mergeCell ref="AZ24:BB24"/>
    <mergeCell ref="G23:M23"/>
    <mergeCell ref="N23:T23"/>
    <mergeCell ref="U23:V23"/>
    <mergeCell ref="AQ23:AR23"/>
    <mergeCell ref="AS23:AU23"/>
    <mergeCell ref="X23:AA23"/>
    <mergeCell ref="N24:T24"/>
    <mergeCell ref="U24:V24"/>
    <mergeCell ref="AQ24:AR24"/>
    <mergeCell ref="AS24:AU24"/>
    <mergeCell ref="B27:F28"/>
    <mergeCell ref="G27:M28"/>
    <mergeCell ref="N27:T27"/>
    <mergeCell ref="U27:V27"/>
    <mergeCell ref="AQ27:AR27"/>
    <mergeCell ref="AS27:AU28"/>
    <mergeCell ref="AV27:AX28"/>
    <mergeCell ref="AY27:AY28"/>
    <mergeCell ref="AU19:AU20"/>
    <mergeCell ref="AV19:AX22"/>
    <mergeCell ref="AY19:AY22"/>
    <mergeCell ref="AQ20:AR20"/>
    <mergeCell ref="AS19:AT20"/>
    <mergeCell ref="AS22:AT22"/>
    <mergeCell ref="Z19:AA22"/>
    <mergeCell ref="X19:Y22"/>
    <mergeCell ref="AV25:AX26"/>
    <mergeCell ref="AY25:AY26"/>
    <mergeCell ref="N26:T26"/>
    <mergeCell ref="U26:V26"/>
    <mergeCell ref="B11:F23"/>
    <mergeCell ref="G11:M18"/>
    <mergeCell ref="N11:T11"/>
    <mergeCell ref="U11:V11"/>
    <mergeCell ref="G30:M31"/>
    <mergeCell ref="N30:T30"/>
    <mergeCell ref="U30:V30"/>
    <mergeCell ref="AQ30:AR30"/>
    <mergeCell ref="AS30:AU31"/>
    <mergeCell ref="AV30:AX31"/>
    <mergeCell ref="AY30:AY31"/>
    <mergeCell ref="G29:M29"/>
    <mergeCell ref="N29:T29"/>
    <mergeCell ref="AQ29:AR29"/>
    <mergeCell ref="AS29:AU29"/>
    <mergeCell ref="BC30:BC31"/>
    <mergeCell ref="N31:T31"/>
    <mergeCell ref="U31:V31"/>
    <mergeCell ref="AQ31:AR31"/>
    <mergeCell ref="X30:Z30"/>
    <mergeCell ref="X31:Z31"/>
    <mergeCell ref="AV29:AX29"/>
    <mergeCell ref="AZ29:BB29"/>
    <mergeCell ref="BC27:BC28"/>
    <mergeCell ref="N28:T28"/>
    <mergeCell ref="U28:V28"/>
    <mergeCell ref="AQ28:AR28"/>
    <mergeCell ref="AZ25:BB26"/>
    <mergeCell ref="BC25:BC26"/>
    <mergeCell ref="V36:X37"/>
    <mergeCell ref="Y38:Z38"/>
    <mergeCell ref="AA38:AB38"/>
    <mergeCell ref="B42:J42"/>
    <mergeCell ref="AV32:AX32"/>
    <mergeCell ref="AZ32:BB32"/>
    <mergeCell ref="X24:Z24"/>
    <mergeCell ref="X25:Z25"/>
    <mergeCell ref="X26:Z26"/>
    <mergeCell ref="X27:Z27"/>
    <mergeCell ref="X28:Z28"/>
    <mergeCell ref="X29:Z29"/>
    <mergeCell ref="B32:T32"/>
    <mergeCell ref="AZ30:BB31"/>
    <mergeCell ref="B29:F31"/>
    <mergeCell ref="AZ27:BB28"/>
    <mergeCell ref="AQ26:AR26"/>
    <mergeCell ref="G25:M26"/>
    <mergeCell ref="N25:T25"/>
    <mergeCell ref="U25:V25"/>
    <mergeCell ref="AQ25:AR25"/>
    <mergeCell ref="AS25:AU26"/>
    <mergeCell ref="B24:F26"/>
    <mergeCell ref="G24:M24"/>
    <mergeCell ref="K40:M41"/>
    <mergeCell ref="N40:P41"/>
    <mergeCell ref="N42:O42"/>
    <mergeCell ref="AR4:AS4"/>
    <mergeCell ref="E4:K4"/>
    <mergeCell ref="P47:Q47"/>
    <mergeCell ref="S45:U46"/>
    <mergeCell ref="V45:X46"/>
    <mergeCell ref="Y45:AB46"/>
    <mergeCell ref="B47:G47"/>
    <mergeCell ref="AG38:AI38"/>
    <mergeCell ref="AC36:AJ36"/>
    <mergeCell ref="B40:J41"/>
    <mergeCell ref="K36:M37"/>
    <mergeCell ref="K38:L38"/>
    <mergeCell ref="B36:F37"/>
    <mergeCell ref="B38:F38"/>
    <mergeCell ref="G38:J38"/>
    <mergeCell ref="G36:J37"/>
    <mergeCell ref="N38:O38"/>
    <mergeCell ref="Q38:R38"/>
    <mergeCell ref="S38:T38"/>
    <mergeCell ref="V38:W38"/>
    <mergeCell ref="N36:U37"/>
    <mergeCell ref="AJ54:AJ55"/>
    <mergeCell ref="AG54:AI55"/>
    <mergeCell ref="AC54:AE55"/>
    <mergeCell ref="S54:T55"/>
    <mergeCell ref="U54:U55"/>
    <mergeCell ref="P54:Q54"/>
    <mergeCell ref="P55:Q55"/>
    <mergeCell ref="Q40:X40"/>
    <mergeCell ref="Q41:T41"/>
    <mergeCell ref="U41:X41"/>
    <mergeCell ref="Q42:S42"/>
    <mergeCell ref="U42:W42"/>
    <mergeCell ref="V51:W51"/>
    <mergeCell ref="V52:W52"/>
    <mergeCell ref="V53:W53"/>
    <mergeCell ref="O49:R49"/>
    <mergeCell ref="O53:R53"/>
    <mergeCell ref="O51:R51"/>
    <mergeCell ref="AJ50:AJ53"/>
    <mergeCell ref="Y50:Z53"/>
    <mergeCell ref="AA50:AB53"/>
    <mergeCell ref="U50:U53"/>
    <mergeCell ref="B45:G46"/>
    <mergeCell ref="AC49:AE49"/>
    <mergeCell ref="Q52:R52"/>
    <mergeCell ref="AC47:AE47"/>
    <mergeCell ref="AG47:AI47"/>
    <mergeCell ref="AG48:AI48"/>
    <mergeCell ref="AG49:AI49"/>
    <mergeCell ref="H48:N48"/>
    <mergeCell ref="P48:Q48"/>
    <mergeCell ref="Y48:Z48"/>
    <mergeCell ref="AA48:AB48"/>
    <mergeCell ref="AC48:AE48"/>
    <mergeCell ref="H45:N46"/>
    <mergeCell ref="O45:R46"/>
    <mergeCell ref="B48:G48"/>
    <mergeCell ref="B49:G49"/>
    <mergeCell ref="AG56:AI56"/>
    <mergeCell ref="H56:AB56"/>
    <mergeCell ref="AC50:AE53"/>
    <mergeCell ref="AF50:AF53"/>
    <mergeCell ref="AG50:AI53"/>
    <mergeCell ref="H52:N52"/>
    <mergeCell ref="H53:N53"/>
    <mergeCell ref="H50:N50"/>
    <mergeCell ref="AA54:AB55"/>
    <mergeCell ref="AF54:AF55"/>
    <mergeCell ref="X54:X55"/>
    <mergeCell ref="V54:W55"/>
    <mergeCell ref="Y54:Z55"/>
    <mergeCell ref="AC56:AE56"/>
  </mergeCells>
  <phoneticPr fontId="1"/>
  <pageMargins left="0.7" right="0.7" top="0.75" bottom="0.75" header="0.3" footer="0.3"/>
  <pageSetup paperSize="9" scale="49" fitToHeight="0" orientation="landscape" r:id="rId1"/>
  <rowBreaks count="1" manualBreakCount="1">
    <brk id="42" max="5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手入力</vt:lpstr>
      <vt:lpstr>エクセル入力 (自動集計)</vt:lpstr>
      <vt:lpstr>'エクセル入力 (自動集計)'!_Hlk164758814</vt:lpstr>
      <vt:lpstr>手入力!_Hlk164758814</vt:lpstr>
      <vt:lpstr>'エクセル入力 (自動集計)'!Print_Area</vt:lpstr>
      <vt:lpstr>手入力!Print_Area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小林 甫</cp:lastModifiedBy>
  <cp:lastPrinted>2024-07-31T08:03:10Z</cp:lastPrinted>
  <dcterms:created xsi:type="dcterms:W3CDTF">2024-04-23T07:25:03Z</dcterms:created>
  <dcterms:modified xsi:type="dcterms:W3CDTF">2025-06-04T03:22:42Z</dcterms:modified>
</cp:coreProperties>
</file>