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3 市町村からの回答\02大和高田市○○\"/>
    </mc:Choice>
  </mc:AlternateContent>
  <xr:revisionPtr revIDLastSave="0" documentId="13_ncr:1_{66466C22-30ED-4948-80CA-CFB18A877676}" xr6:coauthVersionLast="47" xr6:coauthVersionMax="47" xr10:uidLastSave="{00000000-0000-0000-0000-000000000000}"/>
  <bookViews>
    <workbookView xWindow="28680" yWindow="-120" windowWidth="29040" windowHeight="15840" tabRatio="899" xr2:uid="{61896885-59ED-4031-9B31-22719EB813A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C36" i="10"/>
  <c r="CO35" i="10"/>
  <c r="BW35" i="10"/>
  <c r="BW36" i="10" s="1"/>
  <c r="BW37" i="10" s="1"/>
  <c r="BW38" i="10" s="1"/>
  <c r="BE35" i="10"/>
  <c r="CO34" i="10"/>
  <c r="BW34" i="10"/>
  <c r="BE34" i="10"/>
  <c r="C34" i="10"/>
  <c r="C35" i="10" s="1"/>
  <c r="U34" i="10" s="1"/>
  <c r="U35" i="10" s="1"/>
  <c r="U36" i="10" s="1"/>
  <c r="U37" i="10" s="1"/>
  <c r="U38" i="10" s="1"/>
  <c r="U39"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<sst xmlns="http://schemas.openxmlformats.org/spreadsheetml/2006/main" count="1087" uniqueCount="571">
  <si>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</si>
  <si>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</si>
  <si>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</si>
  <si>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</si>
  <si>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</si>
  <si>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</si>
  <si>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</si>
  <si>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</si>
  <si>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</si>
  <si>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</si>
  <si>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</si>
  <si>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</si>
  <si>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</si>
  <si>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</si>
  <si>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</si>
  <si>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</si>
  <si>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</si>
  <si>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</si>
  <si>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</si>
  <si>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</si>
  <si>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</si>
  <si>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</si>
  <si>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</si>
  <si>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</si>
  <si>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</si>
  <si>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</si>
  <si>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</si>
  <si>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</si>
  <si>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</si>
  <si>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</si>
  <si>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</si>
  <si>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</si>
  <si>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</si>
  <si>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</si>
  <si>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</si>
  <si>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</si>
  <si>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</si>
  <si>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</si>
  <si>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</si>
  <si>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</si>
  <si>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</si>
  <si>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</si>
  <si>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</si>
  <si>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</si>
  <si>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</si>
  <si>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</si>
  <si>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</si>
  <si>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</si>
  <si>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</si>
  <si>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</si>
  <si>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</si>
  <si>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</si>
  <si>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</si>
  <si>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</si>
  <si>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</si>
  <si>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</si>
  <si>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</si>
  <si>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</si>
  <si>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</si>
  <si>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</si>
  <si>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</si>
  <si>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</si>
  <si>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</si>
  <si>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</si>
  <si>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</si>
  <si>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</si>
  <si>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</si>
  <si>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</si>
  <si>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</si>
  <si>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</si>
  <si>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</si>
  <si>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</si>
  <si>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</si>
  <si>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</si>
  <si>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</si>
  <si>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</si>
  <si>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</si>
  <si>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</si>
  <si>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</si>
  <si>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</si>
  <si>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</si>
  <si>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</si>
  <si>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</si>
  <si>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</si>
  <si>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</si>
  <si>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</si>
  <si>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</si>
  <si>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</si>
  <si>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</si>
  <si>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</si>
  <si>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</si>
  <si>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</si>
  <si>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</si>
  <si>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</si>
  <si>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</si>
  <si>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</si>
  <si>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</si>
  <si>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</si>
  <si>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</si>
  <si>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</si>
  <si>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</si>
  <si>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</si>
  <si>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</si>
  <si>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</si>
  <si>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</si>
  <si>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</si>
  <si>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</si>
  <si>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</si>
  <si>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</si>
  <si>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</si>
  <si>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</si>
  <si>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</si>
  <si>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</si>
  <si>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</si>
  <si>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</si>
  <si>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</si>
  <si>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</si>
  <si>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</si>
  <si>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</si>
  <si>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</si>
  <si>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</si>
  <si>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</si>
  <si>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</si>
  <si>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</si>
  <si>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</si>
  <si>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</si>
  <si>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</si>
  <si>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</si>
  <si>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</si>
  <si>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</si>
  <si>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</si>
  <si>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</si>
  <si>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</si>
  <si>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</si>
  <si>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</si>
  <si>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</si>
  <si>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</si>
  <si>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</si>
  <si>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</si>
  <si>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</si>
  <si>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</si>
  <si>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</si>
  <si>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</si>
  <si>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</si>
  <si>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</si>
  <si>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</si>
  <si>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</si>
  <si>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</si>
  <si>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</si>
  <si>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</si>
  <si>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</si>
  <si>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</si>
  <si>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</si>
  <si>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</si>
  <si>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</si>
  <si>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</si>
  <si>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</si>
  <si>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</si>
  <si>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</si>
  <si>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</si>
  <si>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</si>
  <si>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</si>
  <si>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</si>
  <si>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</si>
  <si>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</si>
  <si>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</si>
  <si>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</si>
  <si>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</si>
  <si>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</si>
  <si>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</si>
  <si>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</si>
  <si>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</si>
  <si>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</si>
  <si>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</si>
  <si>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</si>
  <si>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</si>
  <si>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</si>
  <si>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</si>
  <si>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</si>
  <si>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</si>
  <si>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</si>
  <si>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</si>
  <si>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</si>
  <si>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</si>
  <si>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</si>
  <si>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</si>
  <si>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</si>
  <si>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</si>
  <si>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</si>
  <si>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</si>
  <si>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</si>
  <si>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</si>
  <si>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</si>
  <si>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</si>
  <si>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</si>
  <si>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</si>
  <si>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</si>
  <si>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</si>
  <si>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</si>
  <si>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</si>
  <si>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</si>
  <si>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</si>
  <si>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</si>
  <si>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奈良県大和高田市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</si>
  <si>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</si>
  <si>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</si>
  <si>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</si>
  <si>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</si>
  <si>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</si>
  <si>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</si>
  <si>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</si>
  <si>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</si>
  <si>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</si>
  <si>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</si>
  <si>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</si>
  <si>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</si>
  <si>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</si>
  <si>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</si>
  <si>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</si>
  <si>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</si>
  <si>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</si>
  <si>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</si>
  <si>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</si>
  <si>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</si>
  <si>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</si>
  <si>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</si>
  <si>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</si>
  <si>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</si>
  <si>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</si>
  <si>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</si>
  <si>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</si>
  <si>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</si>
  <si>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</si>
  <si>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</si>
  <si>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</si>
  <si>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</si>
  <si>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</si>
  <si>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</si>
  <si>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</si>
  <si>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</si>
  <si>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</si>
  <si>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</si>
  <si>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</si>
  <si>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</si>
  <si>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</si>
  <si>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</si>
  <si>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</si>
  <si>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</si>
  <si>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</si>
  <si>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</si>
  <si>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</si>
  <si>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</si>
  <si>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</si>
  <si>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</si>
  <si>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</si>
  <si>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</si>
  <si>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</si>
  <si>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</si>
  <si>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</si>
  <si>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</si>
  <si>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</si>
  <si>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</si>
  <si>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</si>
  <si>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</si>
  <si>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</si>
  <si>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</si>
  <si>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</si>
  <si>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</si>
  <si>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</si>
  <si>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</si>
  <si>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</si>
  <si>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</si>
  <si>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</si>
  <si>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</si>
  <si>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</si>
  <si>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</si>
  <si>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</si>
  <si>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</si>
  <si>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</si>
  <si>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</si>
  <si>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</si>
  <si>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</si>
  <si>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</si>
  <si>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</si>
  <si>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</si>
  <si>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</si>
  <si>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</si>
  <si>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</si>
  <si>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</si>
  <si>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</si>
  <si>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</si>
  <si>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</si>
  <si>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</si>
  <si>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</si>
  <si>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</si>
  <si>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</si>
  <si>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</si>
  <si>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</si>
  <si>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</si>
  <si>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</si>
  <si>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</si>
  <si>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</si>
  <si>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</si>
  <si>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</si>
  <si>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</si>
  <si>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</si>
  <si>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</si>
  <si>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</si>
  <si>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</si>
  <si>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</si>
  <si>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</si>
  <si>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</si>
  <si>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</si>
  <si>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</si>
  <si>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</si>
  <si>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</si>
  <si>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</si>
  <si>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</si>
  <si>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</si>
  <si>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</si>
  <si>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</si>
  <si>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</si>
  <si>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</si>
  <si>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</si>
  <si>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</si>
  <si>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</si>
  <si>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</si>
  <si>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</si>
  <si>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</si>
  <si>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</si>
  <si>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</si>
  <si>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</si>
  <si>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</si>
  <si>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</si>
  <si>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</si>
  <si>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</si>
  <si>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</si>
  <si>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</si>
  <si>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</si>
  <si>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</si>
  <si>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</si>
  <si>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</si>
  <si>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</si>
  <si>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</si>
  <si>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</si>
  <si>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</si>
  <si>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</si>
  <si>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</si>
  <si>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</si>
  <si>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</si>
  <si>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</si>
  <si>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</si>
  <si>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</si>
  <si>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</si>
  <si>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奈良県大和高田市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</si>
  <si>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</si>
  <si>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</si>
  <si>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</si>
  <si>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</si>
  <si>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</si>
  <si>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</si>
  <si>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</si>
  <si>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</si>
  <si>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</si>
  <si>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</si>
  <si>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</si>
  <si>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</si>
  <si>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</si>
  <si>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</si>
  <si>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</si>
  <si>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</si>
  <si>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</si>
  <si>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</si>
  <si>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</si>
  <si>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</si>
  <si>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</si>
  <si>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</si>
  <si>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</si>
  <si>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</si>
  <si>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</si>
  <si>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</si>
  <si>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</si>
  <si>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</si>
  <si>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</si>
  <si>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</si>
  <si>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</si>
  <si>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</si>
  <si>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</si>
  <si>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</si>
  <si>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</si>
  <si>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</si>
  <si>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</si>
  <si>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</si>
  <si>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</si>
  <si>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</si>
  <si>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</si>
  <si>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</si>
  <si>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</si>
  <si>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</si>
  <si>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</si>
  <si>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</si>
  <si>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</si>
  <si>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</si>
  <si>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</si>
  <si>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</si>
  <si>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</si>
  <si>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</si>
  <si>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</si>
  <si>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</si>
  <si>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</si>
  <si>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</si>
  <si>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</si>
  <si>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</si>
  <si>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</si>
  <si>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</si>
  <si>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</si>
  <si>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</si>
  <si>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</si>
  <si>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</si>
  <si>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</si>
  <si>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</si>
  <si>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</si>
  <si>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</si>
  <si>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</si>
  <si>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</si>
  <si>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</si>
  <si>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</si>
  <si>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</si>
  <si>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</si>
  <si>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</si>
  <si>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</si>
  <si>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</si>
  <si>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</si>
  <si>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</si>
  <si>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</si>
  <si>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</si>
  <si>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</si>
  <si>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</si>
  <si>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</si>
  <si>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</si>
  <si>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</si>
  <si>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</si>
  <si>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</si>
  <si>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</si>
  <si>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</si>
  <si>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</si>
  <si>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</si>
  <si>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</si>
  <si>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</si>
  <si>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</si>
  <si>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</si>
  <si>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</si>
  <si>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</si>
  <si>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</si>
  <si>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</si>
  <si>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</si>
  <si>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</si>
  <si>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</si>
  <si>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</si>
  <si>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</si>
  <si>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</si>
  <si>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</si>
  <si>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</si>
  <si>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</si>
  <si>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</si>
  <si>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</si>
  <si>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</si>
  <si>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</si>
  <si>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</si>
  <si>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</si>
  <si>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</si>
  <si>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</si>
  <si>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</si>
  <si>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</si>
  <si>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</si>
  <si>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</si>
  <si>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</si>
  <si>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</si>
  <si>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</si>
  <si>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</si>
  <si>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</si>
  <si>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</si>
  <si>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</si>
  <si>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</si>
  <si>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</si>
  <si>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</si>
  <si>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</si>
  <si>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</si>
  <si>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</si>
  <si>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</si>
  <si>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</si>
  <si>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</si>
  <si>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</si>
  <si>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</si>
  <si>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</si>
  <si>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</si>
  <si>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</si>
  <si>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</si>
  <si>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</si>
  <si>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</si>
  <si>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</si>
  <si>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</si>
  <si>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</si>
  <si>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</si>
  <si>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</si>
  <si>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</si>
  <si>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</si>
  <si>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</si>
  <si>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</si>
  <si>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</si>
  <si>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</si>
  <si>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</si>
  <si>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</si>
  <si>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</si>
  <si>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</si>
  <si>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</si>
  <si>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</si>
  <si>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</si>
  <si>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</si>
  <si>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</si>
  <si>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</si>
  <si>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</si>
  <si>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</si>
  <si>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</si>
  <si>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</si>
  <si>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</si>
  <si>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</si>
  <si>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</si>
  <si>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</si>
  <si>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</si>
  <si>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</si>
  <si>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</si>
  <si>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</si>
  <si>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</si>
  <si>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2.52</t>
  </si>
  <si>
    <t>▲ 1.90</t>
  </si>
  <si>
    <t>▲ 7.75</t>
  </si>
  <si>
    <t>▲ 1.70</t>
  </si>
  <si>
    <t>駐車場事業特別会計</t>
  </si>
  <si>
    <t>▲ 2.28</t>
  </si>
  <si>
    <t>▲ 2.24</t>
  </si>
  <si>
    <t>▲ 2.17</t>
  </si>
  <si>
    <t>▲ 2.22</t>
  </si>
  <si>
    <t>▲ 2.19</t>
  </si>
  <si>
    <t>水道事業会計</t>
  </si>
  <si>
    <t>病院事業会計</t>
  </si>
  <si>
    <t>介護保険事業特別会計</t>
  </si>
  <si>
    <t>一般会計</t>
  </si>
  <si>
    <t>休日診療所特別会計</t>
  </si>
  <si>
    <t>国民健康保険事業特別会計</t>
  </si>
  <si>
    <t>下水道事業会計</t>
  </si>
  <si>
    <t>その他会計（赤字）</t>
  </si>
  <si>
    <t>▲ 0.04</t>
  </si>
  <si>
    <t>その他会計（黒字）</t>
  </si>
  <si>
    <t>R01</t>
    <phoneticPr fontId="5"/>
  </si>
  <si>
    <t>R02</t>
    <phoneticPr fontId="5"/>
  </si>
  <si>
    <t>R03</t>
    <phoneticPr fontId="5"/>
  </si>
  <si>
    <t>R04</t>
    <phoneticPr fontId="5"/>
  </si>
  <si>
    <t>R05</t>
    <phoneticPr fontId="5"/>
  </si>
  <si>
    <t>奈良県葛城地区清掃事務組合</t>
  </si>
  <si>
    <t>奈良県住宅新築資金等貸付金回収管理組合</t>
  </si>
  <si>
    <t>奈良県後期高齢者医療広域連合</t>
  </si>
  <si>
    <t>奈良県広域消防組合</t>
  </si>
  <si>
    <t>山辺・県北西部広域環境衛生組合</t>
  </si>
  <si>
    <t>大和高田市土地開発公社</t>
    <rPh sb="0" eb="5">
      <t>ヤマトタカダシ</t>
    </rPh>
    <rPh sb="5" eb="11">
      <t>トチカイハツコウシャ</t>
    </rPh>
    <phoneticPr fontId="10"/>
  </si>
  <si>
    <t>-</t>
    <phoneticPr fontId="2"/>
  </si>
  <si>
    <t>ふるさと大和高田応援基金</t>
    <rPh sb="4" eb="12">
      <t>ヤマトタカダオウエンキキン</t>
    </rPh>
    <phoneticPr fontId="5"/>
  </si>
  <si>
    <t>退職手当基金</t>
    <rPh sb="0" eb="6">
      <t>タイショクテアテキキン</t>
    </rPh>
    <phoneticPr fontId="5"/>
  </si>
  <si>
    <t>休日診療所基金</t>
    <rPh sb="0" eb="5">
      <t>キュウジツシンリョウショ</t>
    </rPh>
    <rPh sb="5" eb="7">
      <t>キキン</t>
    </rPh>
    <phoneticPr fontId="2"/>
  </si>
  <si>
    <t>公共施設整備基金</t>
    <rPh sb="0" eb="4">
      <t>コウキョウシセツ</t>
    </rPh>
    <rPh sb="4" eb="8">
      <t>セイビキキン</t>
    </rPh>
    <phoneticPr fontId="5"/>
  </si>
  <si>
    <t>交通遺児就学援助等基金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</si>
</sst>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FAD-40E2-AC09-DF34AA473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72586</c:v>
                </c:pt>
                <c:pt idx="1">
                  <c:v>44464</c:v>
                </c:pt>
                <c:pt idx="2">
                  <c:v>47151</c:v>
                </c:pt>
                <c:pt idx="3">
                  <c:v>18391</c:v>
                </c:pt>
                <c:pt idx="4">
                  <c:v>41062</c:v>
                </c:pt>
              </c:numCache>
            </c:numRef>
          </c:val>
          <c:smooth val="0"/>
          <c:extLst>
            <c:ext xmlns:c16="http://schemas.microsoft.com/office/drawing/2014/chart" uri="{C3380CC4-5D6E-409C-BE32-E72D297353CC}">
              <c16:uniqueId val="{00000001-9FAD-40E2-AC09-DF34AA473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3.43</c:v>
                </c:pt>
                <c:pt idx="1">
                  <c:v>0.24</c:v>
                </c:pt>
                <c:pt idx="2">
                  <c:v>8.85</c:v>
                </c:pt>
                <c:pt idx="3">
                  <c:v>1.9</c:v>
                </c:pt>
                <c:pt idx="4">
                  <c:v>0.8</c:v>
                </c:pt>
              </c:numCache>
            </c:numRef>
          </c:val>
          <c:extLst>
            <c:ext xmlns:c16="http://schemas.microsoft.com/office/drawing/2014/chart" uri="{C3380CC4-5D6E-409C-BE32-E72D297353CC}">
              <c16:uniqueId val="{00000000-09DE-412E-A198-F849D9566D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8.68</c:v>
                </c:pt>
                <c:pt idx="1">
                  <c:v>11.31</c:v>
                </c:pt>
                <c:pt idx="2">
                  <c:v>10.91</c:v>
                </c:pt>
                <c:pt idx="3">
                  <c:v>14.94</c:v>
                </c:pt>
                <c:pt idx="4">
                  <c:v>15.02</c:v>
                </c:pt>
              </c:numCache>
            </c:numRef>
          </c:val>
          <c:extLst>
            <c:ext xmlns:c16="http://schemas.microsoft.com/office/drawing/2014/chart" uri="{C3380CC4-5D6E-409C-BE32-E72D297353CC}">
              <c16:uniqueId val="{00000001-09DE-412E-A198-F849D9566D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c:v>
                </c:pt>
                <c:pt idx="1">
                  <c:v>-1.9</c:v>
                </c:pt>
                <c:pt idx="2">
                  <c:v>8.65</c:v>
                </c:pt>
                <c:pt idx="3">
                  <c:v>-7.75</c:v>
                </c:pt>
                <c:pt idx="4">
                  <c:v>-1.7</c:v>
                </c:pt>
              </c:numCache>
            </c:numRef>
          </c:val>
          <c:smooth val="0"/>
          <c:extLst>
            <c:ext xmlns:c16="http://schemas.microsoft.com/office/drawing/2014/chart" uri="{C3380CC4-5D6E-409C-BE32-E72D297353CC}">
              <c16:uniqueId val="{00000002-09DE-412E-A198-F849D9566D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0.02</c:v>
                </c:pt>
                <c:pt idx="4">
                  <c:v>#N/A</c:v>
                </c:pt>
                <c:pt idx="5">
                  <c:v>0.04</c:v>
                </c:pt>
                <c:pt idx="6">
                  <c:v>#N/A</c:v>
                </c:pt>
                <c:pt idx="7">
                  <c:v>0.05</c:v>
                </c:pt>
                <c:pt idx="8">
                  <c:v>#N/A</c:v>
                </c:pt>
                <c:pt idx="9">
                  <c:v>0.04</c:v>
                </c:pt>
              </c:numCache>
            </c:numRef>
          </c:val>
          <c:extLst>
            <c:ext xmlns:c16="http://schemas.microsoft.com/office/drawing/2014/chart" uri="{C3380CC4-5D6E-409C-BE32-E72D297353CC}">
              <c16:uniqueId val="{00000000-31CC-40B7-A525-288E5B1971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31CC-40B7-A525-288E5B1971E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0.68</c:v>
                </c:pt>
                <c:pt idx="2">
                  <c:v>#N/A</c:v>
                </c:pt>
                <c:pt idx="3">
                  <c:v>0.2</c:v>
                </c:pt>
                <c:pt idx="4">
                  <c:v>#N/A</c:v>
                </c:pt>
                <c:pt idx="5">
                  <c:v>0</c:v>
                </c:pt>
                <c:pt idx="6">
                  <c:v>#N/A</c:v>
                </c:pt>
                <c:pt idx="7">
                  <c:v>0.09</c:v>
                </c:pt>
                <c:pt idx="8">
                  <c:v>#N/A</c:v>
                </c:pt>
                <c:pt idx="9">
                  <c:v>0.21</c:v>
                </c:pt>
              </c:numCache>
            </c:numRef>
          </c:val>
          <c:extLst>
            <c:ext xmlns:c16="http://schemas.microsoft.com/office/drawing/2014/chart" uri="{C3380CC4-5D6E-409C-BE32-E72D297353CC}">
              <c16:uniqueId val="{00000002-31CC-40B7-A525-288E5B1971E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2.5499999999999998</c:v>
                </c:pt>
                <c:pt idx="2">
                  <c:v>#N/A</c:v>
                </c:pt>
                <c:pt idx="3">
                  <c:v>1.97</c:v>
                </c:pt>
                <c:pt idx="4">
                  <c:v>#N/A</c:v>
                </c:pt>
                <c:pt idx="5">
                  <c:v>1.27</c:v>
                </c:pt>
                <c:pt idx="6">
                  <c:v>#N/A</c:v>
                </c:pt>
                <c:pt idx="7">
                  <c:v>0.89</c:v>
                </c:pt>
                <c:pt idx="8">
                  <c:v>#N/A</c:v>
                </c:pt>
                <c:pt idx="9">
                  <c:v>0.21</c:v>
                </c:pt>
              </c:numCache>
            </c:numRef>
          </c:val>
          <c:extLst>
            <c:ext xmlns:c16="http://schemas.microsoft.com/office/drawing/2014/chart" uri="{C3380CC4-5D6E-409C-BE32-E72D297353CC}">
              <c16:uniqueId val="{00000003-31CC-40B7-A525-288E5B1971EB}"/>
            </c:ext>
          </c:extLst>
        </c:ser>
        <c:ser>
          <c:idx val="4"/>
          <c:order val="4"/>
          <c:tx>
            <c:strRef>
              <c:f>データシート!$A$31</c:f>
              <c:strCache>
                <c:ptCount val="1"/>
                <c:pt idx="0">
                  <c:v>休日診療所特別会計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0.12</c:v>
                </c:pt>
                <c:pt idx="8">
                  <c:v>#N/A</c:v>
                </c:pt>
                <c:pt idx="9">
                  <c:v>0.27</c:v>
                </c:pt>
              </c:numCache>
            </c:numRef>
          </c:val>
          <c:extLst>
            <c:ext xmlns:c16="http://schemas.microsoft.com/office/drawing/2014/chart" uri="{C3380CC4-5D6E-409C-BE32-E72D297353CC}">
              <c16:uniqueId val="{00000004-31CC-40B7-A525-288E5B1971E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3.43</c:v>
                </c:pt>
                <c:pt idx="2">
                  <c:v>#N/A</c:v>
                </c:pt>
                <c:pt idx="3">
                  <c:v>0.23</c:v>
                </c:pt>
                <c:pt idx="4">
                  <c:v>#N/A</c:v>
                </c:pt>
                <c:pt idx="5">
                  <c:v>8.7899999999999991</c:v>
                </c:pt>
                <c:pt idx="6">
                  <c:v>#N/A</c:v>
                </c:pt>
                <c:pt idx="7">
                  <c:v>1.77</c:v>
                </c:pt>
                <c:pt idx="8">
                  <c:v>#N/A</c:v>
                </c:pt>
                <c:pt idx="9">
                  <c:v>0.52</c:v>
                </c:pt>
              </c:numCache>
            </c:numRef>
          </c:val>
          <c:extLst>
            <c:ext xmlns:c16="http://schemas.microsoft.com/office/drawing/2014/chart" uri="{C3380CC4-5D6E-409C-BE32-E72D297353CC}">
              <c16:uniqueId val="{00000005-31CC-40B7-A525-288E5B1971E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0.31</c:v>
                </c:pt>
                <c:pt idx="4">
                  <c:v>#N/A</c:v>
                </c:pt>
                <c:pt idx="5">
                  <c:v>0.49</c:v>
                </c:pt>
                <c:pt idx="6">
                  <c:v>#N/A</c:v>
                </c:pt>
                <c:pt idx="7">
                  <c:v>0.95</c:v>
                </c:pt>
                <c:pt idx="8">
                  <c:v>#N/A</c:v>
                </c:pt>
                <c:pt idx="9">
                  <c:v>0.59</c:v>
                </c:pt>
              </c:numCache>
            </c:numRef>
          </c:val>
          <c:extLst>
            <c:ext xmlns:c16="http://schemas.microsoft.com/office/drawing/2014/chart" uri="{C3380CC4-5D6E-409C-BE32-E72D297353CC}">
              <c16:uniqueId val="{00000006-31CC-40B7-A525-288E5B1971E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2.4300000000000002</c:v>
                </c:pt>
                <c:pt idx="2">
                  <c:v>#N/A</c:v>
                </c:pt>
                <c:pt idx="3">
                  <c:v>3.33</c:v>
                </c:pt>
                <c:pt idx="4">
                  <c:v>#N/A</c:v>
                </c:pt>
                <c:pt idx="5">
                  <c:v>7.73</c:v>
                </c:pt>
                <c:pt idx="6">
                  <c:v>#N/A</c:v>
                </c:pt>
                <c:pt idx="7">
                  <c:v>10.16</c:v>
                </c:pt>
                <c:pt idx="8">
                  <c:v>#N/A</c:v>
                </c:pt>
                <c:pt idx="9">
                  <c:v>7.94</c:v>
                </c:pt>
              </c:numCache>
            </c:numRef>
          </c:val>
          <c:extLst>
            <c:ext xmlns:c16="http://schemas.microsoft.com/office/drawing/2014/chart" uri="{C3380CC4-5D6E-409C-BE32-E72D297353CC}">
              <c16:uniqueId val="{00000007-31CC-40B7-A525-288E5B1971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7.02</c:v>
                </c:pt>
                <c:pt idx="2">
                  <c:v>#N/A</c:v>
                </c:pt>
                <c:pt idx="3">
                  <c:v>7.87</c:v>
                </c:pt>
                <c:pt idx="4">
                  <c:v>#N/A</c:v>
                </c:pt>
                <c:pt idx="5">
                  <c:v>8.9</c:v>
                </c:pt>
                <c:pt idx="6">
                  <c:v>#N/A</c:v>
                </c:pt>
                <c:pt idx="7">
                  <c:v>10.1</c:v>
                </c:pt>
                <c:pt idx="8">
                  <c:v>#N/A</c:v>
                </c:pt>
                <c:pt idx="9">
                  <c:v>10.63</c:v>
                </c:pt>
              </c:numCache>
            </c:numRef>
          </c:val>
          <c:extLst>
            <c:ext xmlns:c16="http://schemas.microsoft.com/office/drawing/2014/chart" uri="{C3380CC4-5D6E-409C-BE32-E72D297353CC}">
              <c16:uniqueId val="{00000008-31CC-40B7-A525-288E5B1971EB}"/>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2.2799999999999998</c:v>
                </c:pt>
                <c:pt idx="1">
                  <c:v>#N/A</c:v>
                </c:pt>
                <c:pt idx="2">
                  <c:v>2.2400000000000002</c:v>
                </c:pt>
                <c:pt idx="3">
                  <c:v>#N/A</c:v>
                </c:pt>
                <c:pt idx="4">
                  <c:v>2.17</c:v>
                </c:pt>
                <c:pt idx="5">
                  <c:v>#N/A</c:v>
                </c:pt>
                <c:pt idx="6">
                  <c:v>2.2200000000000002</c:v>
                </c:pt>
                <c:pt idx="7">
                  <c:v>#N/A</c:v>
                </c:pt>
                <c:pt idx="8">
                  <c:v>2.19</c:v>
                </c:pt>
                <c:pt idx="9">
                  <c:v>#N/A</c:v>
                </c:pt>
              </c:numCache>
            </c:numRef>
          </c:val>
          <c:extLst>
            <c:ext xmlns:c16="http://schemas.microsoft.com/office/drawing/2014/chart" uri="{C3380CC4-5D6E-409C-BE32-E72D297353CC}">
              <c16:uniqueId val="{00000009-31CC-40B7-A525-288E5B1971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2276</c:v>
                </c:pt>
                <c:pt idx="5">
                  <c:v>2275</c:v>
                </c:pt>
                <c:pt idx="8">
                  <c:v>2225</c:v>
                </c:pt>
                <c:pt idx="11">
                  <c:v>2258</c:v>
                </c:pt>
                <c:pt idx="14">
                  <c:v>2255</c:v>
                </c:pt>
              </c:numCache>
            </c:numRef>
          </c:val>
          <c:extLst>
            <c:ext xmlns:c16="http://schemas.microsoft.com/office/drawing/2014/chart" uri="{C3380CC4-5D6E-409C-BE32-E72D297353CC}">
              <c16:uniqueId val="{00000000-A25C-46FA-9F2F-F963B580E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C-46FA-9F2F-F963B580E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5C-46FA-9F2F-F963B580E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62</c:v>
                </c:pt>
                <c:pt idx="6">
                  <c:v>56</c:v>
                </c:pt>
                <c:pt idx="9">
                  <c:v>56</c:v>
                </c:pt>
                <c:pt idx="12">
                  <c:v>57</c:v>
                </c:pt>
              </c:numCache>
            </c:numRef>
          </c:val>
          <c:extLst>
            <c:ext xmlns:c16="http://schemas.microsoft.com/office/drawing/2014/chart" uri="{C3380CC4-5D6E-409C-BE32-E72D297353CC}">
              <c16:uniqueId val="{00000003-A25C-46FA-9F2F-F963B580E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1072</c:v>
                </c:pt>
                <c:pt idx="3">
                  <c:v>1033</c:v>
                </c:pt>
                <c:pt idx="6">
                  <c:v>966</c:v>
                </c:pt>
                <c:pt idx="9">
                  <c:v>965</c:v>
                </c:pt>
                <c:pt idx="12">
                  <c:v>1004</c:v>
                </c:pt>
              </c:numCache>
            </c:numRef>
          </c:val>
          <c:extLst>
            <c:ext xmlns:c16="http://schemas.microsoft.com/office/drawing/2014/chart" uri="{C3380CC4-5D6E-409C-BE32-E72D297353CC}">
              <c16:uniqueId val="{00000004-A25C-46FA-9F2F-F963B580E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C-46FA-9F2F-F963B580E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C-46FA-9F2F-F963B580E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2285</c:v>
                </c:pt>
                <c:pt idx="3">
                  <c:v>2126</c:v>
                </c:pt>
                <c:pt idx="6">
                  <c:v>2119</c:v>
                </c:pt>
                <c:pt idx="9">
                  <c:v>2015</c:v>
                </c:pt>
                <c:pt idx="12">
                  <c:v>1918</c:v>
                </c:pt>
              </c:numCache>
            </c:numRef>
          </c:val>
          <c:extLst>
            <c:ext xmlns:c16="http://schemas.microsoft.com/office/drawing/2014/chart" uri="{C3380CC4-5D6E-409C-BE32-E72D297353CC}">
              <c16:uniqueId val="{00000007-A25C-46FA-9F2F-F963B580ED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1137</c:v>
                </c:pt>
                <c:pt idx="2">
                  <c:v>#N/A</c:v>
                </c:pt>
                <c:pt idx="3">
                  <c:v>#N/A</c:v>
                </c:pt>
                <c:pt idx="4">
                  <c:v>946</c:v>
                </c:pt>
                <c:pt idx="5">
                  <c:v>#N/A</c:v>
                </c:pt>
                <c:pt idx="6">
                  <c:v>#N/A</c:v>
                </c:pt>
                <c:pt idx="7">
                  <c:v>916</c:v>
                </c:pt>
                <c:pt idx="8">
                  <c:v>#N/A</c:v>
                </c:pt>
                <c:pt idx="9">
                  <c:v>#N/A</c:v>
                </c:pt>
                <c:pt idx="10">
                  <c:v>778</c:v>
                </c:pt>
                <c:pt idx="11">
                  <c:v>#N/A</c:v>
                </c:pt>
                <c:pt idx="12">
                  <c:v>#N/A</c:v>
                </c:pt>
                <c:pt idx="13">
                  <c:v>724</c:v>
                </c:pt>
                <c:pt idx="14">
                  <c:v>#N/A</c:v>
                </c:pt>
              </c:numCache>
            </c:numRef>
          </c:val>
          <c:smooth val="0"/>
          <c:extLst>
            <c:ext xmlns:c16="http://schemas.microsoft.com/office/drawing/2014/chart" uri="{C3380CC4-5D6E-409C-BE32-E72D297353CC}">
              <c16:uniqueId val="{00000008-A25C-46FA-9F2F-F963B580ED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23600</c:v>
                </c:pt>
                <c:pt idx="5">
                  <c:v>23716</c:v>
                </c:pt>
                <c:pt idx="8">
                  <c:v>23673</c:v>
                </c:pt>
                <c:pt idx="11">
                  <c:v>22587</c:v>
                </c:pt>
                <c:pt idx="14">
                  <c:v>22145</c:v>
                </c:pt>
              </c:numCache>
            </c:numRef>
          </c:val>
          <c:extLst>
            <c:ext xmlns:c16="http://schemas.microsoft.com/office/drawing/2014/chart" uri="{C3380CC4-5D6E-409C-BE32-E72D297353CC}">
              <c16:uniqueId val="{00000000-48B8-4B4C-8F21-E6DCACA69E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5891</c:v>
                </c:pt>
                <c:pt idx="5">
                  <c:v>5852</c:v>
                </c:pt>
                <c:pt idx="8">
                  <c:v>5699</c:v>
                </c:pt>
                <c:pt idx="11">
                  <c:v>5724</c:v>
                </c:pt>
                <c:pt idx="14">
                  <c:v>5657</c:v>
                </c:pt>
              </c:numCache>
            </c:numRef>
          </c:val>
          <c:extLst>
            <c:ext xmlns:c16="http://schemas.microsoft.com/office/drawing/2014/chart" uri="{C3380CC4-5D6E-409C-BE32-E72D297353CC}">
              <c16:uniqueId val="{00000001-48B8-4B4C-8F21-E6DCACA69E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5011</c:v>
                </c:pt>
                <c:pt idx="5">
                  <c:v>5317</c:v>
                </c:pt>
                <c:pt idx="8">
                  <c:v>4651</c:v>
                </c:pt>
                <c:pt idx="11">
                  <c:v>5477</c:v>
                </c:pt>
                <c:pt idx="14">
                  <c:v>5741</c:v>
                </c:pt>
              </c:numCache>
            </c:numRef>
          </c:val>
          <c:extLst>
            <c:ext xmlns:c16="http://schemas.microsoft.com/office/drawing/2014/chart" uri="{C3380CC4-5D6E-409C-BE32-E72D297353CC}">
              <c16:uniqueId val="{00000002-48B8-4B4C-8F21-E6DCACA69E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B8-4B4C-8F21-E6DCACA69E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B8-4B4C-8F21-E6DCACA69E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552</c:v>
                </c:pt>
                <c:pt idx="3">
                  <c:v>469</c:v>
                </c:pt>
                <c:pt idx="6">
                  <c:v>0</c:v>
                </c:pt>
                <c:pt idx="9">
                  <c:v>0</c:v>
                </c:pt>
                <c:pt idx="12">
                  <c:v>0</c:v>
                </c:pt>
              </c:numCache>
            </c:numRef>
          </c:val>
          <c:extLst>
            <c:ext xmlns:c16="http://schemas.microsoft.com/office/drawing/2014/chart" uri="{C3380CC4-5D6E-409C-BE32-E72D297353CC}">
              <c16:uniqueId val="{00000005-48B8-4B4C-8F21-E6DCACA69E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3450</c:v>
                </c:pt>
                <c:pt idx="3">
                  <c:v>3427</c:v>
                </c:pt>
                <c:pt idx="6">
                  <c:v>3428</c:v>
                </c:pt>
                <c:pt idx="9">
                  <c:v>3194</c:v>
                </c:pt>
                <c:pt idx="12">
                  <c:v>3336</c:v>
                </c:pt>
              </c:numCache>
            </c:numRef>
          </c:val>
          <c:extLst>
            <c:ext xmlns:c16="http://schemas.microsoft.com/office/drawing/2014/chart" uri="{C3380CC4-5D6E-409C-BE32-E72D297353CC}">
              <c16:uniqueId val="{00000006-48B8-4B4C-8F21-E6DCACA69E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c:v>
                </c:pt>
                <c:pt idx="3">
                  <c:v>243</c:v>
                </c:pt>
                <c:pt idx="6">
                  <c:v>258</c:v>
                </c:pt>
                <c:pt idx="9">
                  <c:v>249</c:v>
                </c:pt>
                <c:pt idx="12">
                  <c:v>233</c:v>
                </c:pt>
              </c:numCache>
            </c:numRef>
          </c:val>
          <c:extLst>
            <c:ext xmlns:c16="http://schemas.microsoft.com/office/drawing/2014/chart" uri="{C3380CC4-5D6E-409C-BE32-E72D297353CC}">
              <c16:uniqueId val="{00000007-48B8-4B4C-8F21-E6DCACA69E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13752</c:v>
                </c:pt>
                <c:pt idx="3">
                  <c:v>13346</c:v>
                </c:pt>
                <c:pt idx="6">
                  <c:v>12826</c:v>
                </c:pt>
                <c:pt idx="9">
                  <c:v>12025</c:v>
                </c:pt>
                <c:pt idx="12">
                  <c:v>11553</c:v>
                </c:pt>
              </c:numCache>
            </c:numRef>
          </c:val>
          <c:extLst>
            <c:ext xmlns:c16="http://schemas.microsoft.com/office/drawing/2014/chart" uri="{C3380CC4-5D6E-409C-BE32-E72D297353CC}">
              <c16:uniqueId val="{00000008-48B8-4B4C-8F21-E6DCACA69E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300</c:v>
                </c:pt>
                <c:pt idx="9">
                  <c:v>438</c:v>
                </c:pt>
                <c:pt idx="12">
                  <c:v>389</c:v>
                </c:pt>
              </c:numCache>
            </c:numRef>
          </c:val>
          <c:extLst>
            <c:ext xmlns:c16="http://schemas.microsoft.com/office/drawing/2014/chart" uri="{C3380CC4-5D6E-409C-BE32-E72D297353CC}">
              <c16:uniqueId val="{00000009-48B8-4B4C-8F21-E6DCACA69E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22093</c:v>
                </c:pt>
                <c:pt idx="3">
                  <c:v>22128</c:v>
                </c:pt>
                <c:pt idx="6">
                  <c:v>22590</c:v>
                </c:pt>
                <c:pt idx="9">
                  <c:v>21358</c:v>
                </c:pt>
                <c:pt idx="12">
                  <c:v>21607</c:v>
                </c:pt>
              </c:numCache>
            </c:numRef>
          </c:val>
          <c:extLst>
            <c:ext xmlns:c16="http://schemas.microsoft.com/office/drawing/2014/chart" uri="{C3380CC4-5D6E-409C-BE32-E72D297353CC}">
              <c16:uniqueId val="{0000000A-48B8-4B4C-8F21-E6DCACA69E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5600</c:v>
                </c:pt>
                <c:pt idx="2">
                  <c:v>#N/A</c:v>
                </c:pt>
                <c:pt idx="3">
                  <c:v>#N/A</c:v>
                </c:pt>
                <c:pt idx="4">
                  <c:v>4727</c:v>
                </c:pt>
                <c:pt idx="5">
                  <c:v>#N/A</c:v>
                </c:pt>
                <c:pt idx="6">
                  <c:v>#N/A</c:v>
                </c:pt>
                <c:pt idx="7">
                  <c:v>5380</c:v>
                </c:pt>
                <c:pt idx="8">
                  <c:v>#N/A</c:v>
                </c:pt>
                <c:pt idx="9">
                  <c:v>#N/A</c:v>
                </c:pt>
                <c:pt idx="10">
                  <c:v>3475</c:v>
                </c:pt>
                <c:pt idx="11">
                  <c:v>#N/A</c:v>
                </c:pt>
                <c:pt idx="12">
                  <c:v>#N/A</c:v>
                </c:pt>
                <c:pt idx="13">
                  <c:v>3574</c:v>
                </c:pt>
                <c:pt idx="14">
                  <c:v>#N/A</c:v>
                </c:pt>
              </c:numCache>
            </c:numRef>
          </c:val>
          <c:smooth val="0"/>
          <c:extLst>
            <c:ext xmlns:c16="http://schemas.microsoft.com/office/drawing/2014/chart" uri="{C3380CC4-5D6E-409C-BE32-E72D297353CC}">
              <c16:uniqueId val="{0000000B-48B8-4B4C-8F21-E6DCACA69E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1737</c:v>
                </c:pt>
                <c:pt idx="1">
                  <c:v>2337</c:v>
                </c:pt>
                <c:pt idx="2">
                  <c:v>2387</c:v>
                </c:pt>
              </c:numCache>
            </c:numRef>
          </c:val>
          <c:extLst>
            <c:ext xmlns:c16="http://schemas.microsoft.com/office/drawing/2014/chart" uri="{C3380CC4-5D6E-409C-BE32-E72D297353CC}">
              <c16:uniqueId val="{00000000-407B-4F1C-8316-59963E405A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446</c:v>
                </c:pt>
                <c:pt idx="1">
                  <c:v>444</c:v>
                </c:pt>
                <c:pt idx="2">
                  <c:v>437</c:v>
                </c:pt>
              </c:numCache>
            </c:numRef>
          </c:val>
          <c:extLst>
            <c:ext xmlns:c16="http://schemas.microsoft.com/office/drawing/2014/chart" uri="{C3380CC4-5D6E-409C-BE32-E72D297353CC}">
              <c16:uniqueId val="{00000001-407B-4F1C-8316-59963E405A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554</c:v>
                </c:pt>
                <c:pt idx="1">
                  <c:v>645</c:v>
                </c:pt>
                <c:pt idx="2">
                  <c:v>744</c:v>
                </c:pt>
              </c:numCache>
            </c:numRef>
          </c:val>
          <c:extLst>
            <c:ext xmlns:c16="http://schemas.microsoft.com/office/drawing/2014/chart" uri="{C3380CC4-5D6E-409C-BE32-E72D297353CC}">
              <c16:uniqueId val="{00000002-407B-4F1C-8316-59963E405A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新型コロナウイルス禍における企業業績の落ち込み等により令和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年度から減少傾向にあった地方税収入は、令和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年度で上昇しているものの、一方で法人住民税は調定額・収入額とも減少し続けており、また個人住民税については調定額・収入額ともに上昇しているが徴収率が低下している。財政力指数は、令和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緩やかに減少しており、類似団体平均を下回る状況が続いているが、人口減少や高齢化の進行により大きな増加が見込めない状況にある。地域手当等の職員手当や報酬の減額措置の継続だけでなく、職員採用数の見直しにより人件費の増加を抑制するとともに、更なる地方税の徴収強化等による歳入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年度の経常収支比率は、類似団体平均が</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ポイント悪化しているが、当市においては</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ポイント良化している。令和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年度の経常収支比率は、退職手当の増加等による人件費の増加による影響が大きかったが、令和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年度は定年延長により定年退職者が少なかったことから人件費が大幅に減少（▲</a:t>
          </a:r>
          <a:r>
            <a:rPr kumimoji="1" lang="en-US" altLang="ja-JP" sz="1100" b="0" i="0" baseline="0">
              <a:solidFill>
                <a:schemeClr val="dk1"/>
              </a:solidFill>
              <a:effectLst/>
              <a:latin typeface="+mn-lt"/>
              <a:ea typeface="+mn-ea"/>
              <a:cs typeface="+mn-cs"/>
            </a:rPr>
            <a:t>363</a:t>
          </a:r>
          <a:r>
            <a:rPr kumimoji="1" lang="ja-JP" altLang="en-US" sz="1100" b="0" i="0" baseline="0">
              <a:solidFill>
                <a:schemeClr val="dk1"/>
              </a:solidFill>
              <a:effectLst/>
              <a:latin typeface="+mn-lt"/>
              <a:ea typeface="+mn-ea"/>
              <a:cs typeface="+mn-cs"/>
            </a:rPr>
            <a:t>百万円）しており、義務的経費は</a:t>
          </a:r>
          <a:r>
            <a:rPr kumimoji="1" lang="en-US" altLang="ja-JP" sz="1100" b="0" i="0" baseline="0">
              <a:solidFill>
                <a:schemeClr val="dk1"/>
              </a:solidFill>
              <a:effectLst/>
              <a:latin typeface="+mn-lt"/>
              <a:ea typeface="+mn-ea"/>
              <a:cs typeface="+mn-cs"/>
            </a:rPr>
            <a:t>786</a:t>
          </a:r>
          <a:r>
            <a:rPr kumimoji="1" lang="ja-JP" altLang="en-US" sz="1100" b="0" i="0" baseline="0">
              <a:solidFill>
                <a:schemeClr val="dk1"/>
              </a:solidFill>
              <a:effectLst/>
              <a:latin typeface="+mn-lt"/>
              <a:ea typeface="+mn-ea"/>
              <a:cs typeface="+mn-cs"/>
            </a:rPr>
            <a:t>百万円増加している。</a:t>
          </a:r>
        </a:p>
        <a:p>
          <a:pPr eaLnBrk="1" fontAlgn="auto" latinLnBrk="0" hangingPunct="1"/>
          <a:r>
            <a:rPr kumimoji="1" lang="ja-JP" altLang="en-US" sz="1100" b="0" i="0" baseline="0">
              <a:solidFill>
                <a:schemeClr val="dk1"/>
              </a:solidFill>
              <a:effectLst/>
              <a:latin typeface="+mn-lt"/>
              <a:ea typeface="+mn-ea"/>
              <a:cs typeface="+mn-cs"/>
            </a:rPr>
            <a:t>　今後も、近年の物価高騰による物件費の増加や、正規職員・会計年度任用職員の処遇改善などによる人件費の増加が予想されることから、経常経費の抑制や既存事業の見直し、公共施設における統廃合の検討等により、比率の改善を図る必要があると考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152908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63</xdr:row>
      <xdr:rowOff>152908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713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7134"/>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495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年度は、ワクチン接種事業運営委託料や予防接種委託料などの物件費の減少等が主な要因となり、前年度に比べて人口一人当たりの決算額が</a:t>
          </a:r>
          <a:r>
            <a:rPr kumimoji="1" lang="en-US" altLang="ja-JP" sz="1100" b="0" i="0" baseline="0">
              <a:solidFill>
                <a:schemeClr val="dk1"/>
              </a:solidFill>
              <a:effectLst/>
              <a:latin typeface="+mn-lt"/>
              <a:ea typeface="+mn-ea"/>
              <a:cs typeface="+mn-cs"/>
            </a:rPr>
            <a:t>1,686</a:t>
          </a:r>
          <a:r>
            <a:rPr kumimoji="1" lang="ja-JP" altLang="ja-JP" sz="1100" b="0" i="0" baseline="0">
              <a:solidFill>
                <a:schemeClr val="dk1"/>
              </a:solidFill>
              <a:effectLst/>
              <a:latin typeface="+mn-lt"/>
              <a:ea typeface="+mn-ea"/>
              <a:cs typeface="+mn-cs"/>
            </a:rPr>
            <a:t>円減少した。しかしながら、本市は学校や保育所等の公共施設数が多いことから、類似団体に比べて、人口一人当たりの金額が大きい傾向にある。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共施設の管理については、可能な部分において指定管理者制度を導入し、その他の業務についても外部委託によるコスト削減を図っているところである。公共施設における統廃合の検討等により、今後も経費の抑制を図っていく方針で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93873</xdr:rowOff>
    </xdr:from>
    <xdr:to>
      <xdr:col>23</xdr:col>
      <xdr:colOff>133350</xdr:colOff>
      <xdr:row>83</xdr:row>
      <xdr:rowOff>110147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24223"/>
          <a:ext cx="838200" cy="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110147</xdr:rowOff>
    </xdr:from>
    <xdr:to>
      <xdr:col>19</xdr:col>
      <xdr:colOff>133350</xdr:colOff>
      <xdr:row>83</xdr:row>
      <xdr:rowOff>122202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40497"/>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156285</xdr:rowOff>
    </xdr:from>
    <xdr:to>
      <xdr:col>15</xdr:col>
      <xdr:colOff>82550</xdr:colOff>
      <xdr:row>83</xdr:row>
      <xdr:rowOff>122202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5185"/>
          <a:ext cx="889000" cy="1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32431</xdr:rowOff>
    </xdr:from>
    <xdr:to>
      <xdr:col>11</xdr:col>
      <xdr:colOff>31750</xdr:colOff>
      <xdr:row>82</xdr:row>
      <xdr:rowOff>156285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91331"/>
          <a:ext cx="889000" cy="1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43073</xdr:rowOff>
    </xdr:from>
    <xdr:to>
      <xdr:col>23</xdr:col>
      <xdr:colOff>184150</xdr:colOff>
      <xdr:row>83</xdr:row>
      <xdr:rowOff>144673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59347</xdr:rowOff>
    </xdr:from>
    <xdr:to>
      <xdr:col>19</xdr:col>
      <xdr:colOff>184150</xdr:colOff>
      <xdr:row>83</xdr:row>
      <xdr:rowOff>160947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145724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71402</xdr:rowOff>
    </xdr:from>
    <xdr:to>
      <xdr:col>15</xdr:col>
      <xdr:colOff>133350</xdr:colOff>
      <xdr:row>84</xdr:row>
      <xdr:rowOff>1552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157779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8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105485</xdr:rowOff>
    </xdr:from>
    <xdr:to>
      <xdr:col>11</xdr:col>
      <xdr:colOff>82550</xdr:colOff>
      <xdr:row>83</xdr:row>
      <xdr:rowOff>35635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20412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153081</xdr:rowOff>
    </xdr:from>
    <xdr:to>
      <xdr:col>7</xdr:col>
      <xdr:colOff>31750</xdr:colOff>
      <xdr:row>82</xdr:row>
      <xdr:rowOff>83231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68008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年度は定年延長により定年退職者が少なく、新規採用職員や再任用職員が増えている影響で</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ポイント減少しており、令和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年度以降は同水準となっている。</a:t>
          </a:r>
        </a:p>
        <a:p>
          <a:pPr eaLnBrk="1" fontAlgn="auto" latinLnBrk="0" hangingPunct="1"/>
          <a:r>
            <a:rPr kumimoji="1" lang="ja-JP" altLang="en-US" sz="1100" b="0" i="0" baseline="0">
              <a:solidFill>
                <a:schemeClr val="dk1"/>
              </a:solidFill>
              <a:effectLst/>
              <a:latin typeface="+mn-lt"/>
              <a:ea typeface="+mn-ea"/>
              <a:cs typeface="+mn-cs"/>
            </a:rPr>
            <a:t>　本市の行政職給料表は、</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級までの給料表を適用しており、近年は職員の年齢層も若くなっていることから、国との比較で</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ポイント程度低い水準で推移している。</a:t>
          </a:r>
        </a:p>
        <a:p>
          <a:pPr eaLnBrk="1" fontAlgn="auto" latinLnBrk="0" hangingPunct="1"/>
          <a:r>
            <a:rPr kumimoji="1" lang="ja-JP" altLang="en-US" sz="1100" b="0" i="0" baseline="0">
              <a:solidFill>
                <a:schemeClr val="dk1"/>
              </a:solidFill>
              <a:effectLst/>
              <a:latin typeface="+mn-lt"/>
              <a:ea typeface="+mn-ea"/>
              <a:cs typeface="+mn-cs"/>
            </a:rPr>
            <a:t>　類似団体と比較しても低い水準で推移していることについても、同様の要因である。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保育所、こども園、高等学校及びごみ処理施設等の施設運営を直営で行っていることにより、職員数が類似団体平均と比較して多くなる基礎的な要因がある。人口減少等の影響により、年々上昇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69532</xdr:rowOff>
    </xdr:from>
    <xdr:to>
      <xdr:col>81</xdr:col>
      <xdr:colOff>44450</xdr:colOff>
      <xdr:row>64</xdr:row>
      <xdr:rowOff>75565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423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69532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2222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49424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64</xdr:row>
      <xdr:rowOff>35348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236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18732</xdr:rowOff>
    </xdr:from>
    <xdr:to>
      <xdr:col>77</xdr:col>
      <xdr:colOff>95250</xdr:colOff>
      <xdr:row>64</xdr:row>
      <xdr:rowOff>120332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105109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年度以降に普通建設事業費の抑制を続けたことにより、元利償還金の減少傾向が続いており、比率は改善している。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年度に発行した退職手当債が平成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年度以降に順次償還を終えているため、令和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年度頃までは元利償還金の減少を見込んでいる。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4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年度の将来負担比率は、前年度に比べて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ポイント悪化している。将来負担額のうち地方債現在高はごみ中継施設関連により</a:t>
          </a:r>
          <a:r>
            <a:rPr kumimoji="1" lang="en-US" altLang="ja-JP" sz="1100" b="0" i="0" baseline="0">
              <a:solidFill>
                <a:schemeClr val="dk1"/>
              </a:solidFill>
              <a:effectLst/>
              <a:latin typeface="+mn-lt"/>
              <a:ea typeface="+mn-ea"/>
              <a:cs typeface="+mn-cs"/>
            </a:rPr>
            <a:t>249</a:t>
          </a:r>
          <a:r>
            <a:rPr kumimoji="1" lang="ja-JP" altLang="ja-JP" sz="1100" b="0" i="0" baseline="0">
              <a:solidFill>
                <a:schemeClr val="dk1"/>
              </a:solidFill>
              <a:effectLst/>
              <a:latin typeface="+mn-lt"/>
              <a:ea typeface="+mn-ea"/>
              <a:cs typeface="+mn-cs"/>
            </a:rPr>
            <a:t>百万円増加しているが、公営企業等への繰出見込額などその他の要素は減少しており、将来負担額は</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百万円の増加となっている。また充当可能財源についても</a:t>
          </a:r>
          <a:r>
            <a:rPr kumimoji="1" lang="en-US" altLang="ja-JP" sz="1100" b="0" i="0" baseline="0">
              <a:solidFill>
                <a:schemeClr val="dk1"/>
              </a:solidFill>
              <a:effectLst/>
              <a:latin typeface="+mn-lt"/>
              <a:ea typeface="+mn-ea"/>
              <a:cs typeface="+mn-cs"/>
            </a:rPr>
            <a:t>275</a:t>
          </a:r>
          <a:r>
            <a:rPr kumimoji="1" lang="ja-JP" altLang="ja-JP" sz="1100" b="0" i="0" baseline="0">
              <a:solidFill>
                <a:schemeClr val="dk1"/>
              </a:solidFill>
              <a:effectLst/>
              <a:latin typeface="+mn-lt"/>
              <a:ea typeface="+mn-ea"/>
              <a:cs typeface="+mn-cs"/>
            </a:rPr>
            <a:t>百万円増加している。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今後も、ごみ関連施設の建設事業等、大規模な普通建設事業にかかる起債を予定しており、比率が上昇することが見込まれることから、今後も事業実施の適正化を図り、財政の健全化に努める。 </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15</xdr:row>
      <xdr:rowOff>33322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0277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16</xdr:row>
      <xdr:rowOff>8950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0277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16</xdr:row>
      <xdr:rowOff>8950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21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16</xdr:row>
      <xdr:rowOff>72148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21126"/>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44527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21348</xdr:rowOff>
    </xdr:from>
    <xdr:to>
      <xdr:col>64</xdr:col>
      <xdr:colOff>152400</xdr:colOff>
      <xdr:row>16</xdr:row>
      <xdr:rowOff>122948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107725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本市は類似団体と比較して、ラスパイレス指数が低く職員数が多いという状況であるが、保育・教育関連施設を直営で行っているなど、職員数が類似団体と比較して多くなる要因を抱えている。また、令和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年度は定年延長により定年退職者が少なく、退職手当が大幅に減少（▲</a:t>
          </a:r>
          <a:r>
            <a:rPr kumimoji="1" lang="en-US" altLang="ja-JP" sz="1100" b="0" i="0" baseline="0">
              <a:solidFill>
                <a:schemeClr val="dk1"/>
              </a:solidFill>
              <a:effectLst/>
              <a:latin typeface="+mn-lt"/>
              <a:ea typeface="+mn-ea"/>
              <a:cs typeface="+mn-cs"/>
            </a:rPr>
            <a:t>360</a:t>
          </a:r>
          <a:r>
            <a:rPr kumimoji="1" lang="ja-JP" altLang="en-US" sz="1100" b="0" i="0" baseline="0">
              <a:solidFill>
                <a:schemeClr val="dk1"/>
              </a:solidFill>
              <a:effectLst/>
              <a:latin typeface="+mn-lt"/>
              <a:ea typeface="+mn-ea"/>
              <a:cs typeface="+mn-cs"/>
            </a:rPr>
            <a:t>百万円）しており、昨年度より</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ポイント減少、類似団体平均値との差は</a:t>
          </a:r>
          <a:r>
            <a:rPr kumimoji="1" lang="en-US" altLang="ja-JP" sz="1100" b="0" i="0" baseline="0">
              <a:solidFill>
                <a:schemeClr val="dk1"/>
              </a:solidFill>
              <a:effectLst/>
              <a:latin typeface="+mn-lt"/>
              <a:ea typeface="+mn-ea"/>
              <a:cs typeface="+mn-cs"/>
            </a:rPr>
            <a:t>5.4</a:t>
          </a:r>
          <a:r>
            <a:rPr kumimoji="1" lang="ja-JP" altLang="en-US" sz="1100" b="0" i="0" baseline="0">
              <a:solidFill>
                <a:schemeClr val="dk1"/>
              </a:solidFill>
              <a:effectLst/>
              <a:latin typeface="+mn-lt"/>
              <a:ea typeface="+mn-ea"/>
              <a:cs typeface="+mn-cs"/>
            </a:rPr>
            <a:t>ポイントとなった。</a:t>
          </a:r>
        </a:p>
        <a:p>
          <a:pPr eaLnBrk="1" fontAlgn="auto" latinLnBrk="0" hangingPunct="1"/>
          <a:r>
            <a:rPr kumimoji="1" lang="ja-JP" altLang="en-US" sz="1100" b="0" i="0" baseline="0">
              <a:solidFill>
                <a:schemeClr val="dk1"/>
              </a:solidFill>
              <a:effectLst/>
              <a:latin typeface="+mn-lt"/>
              <a:ea typeface="+mn-ea"/>
              <a:cs typeface="+mn-cs"/>
            </a:rPr>
            <a:t>　公共施設の管理については、指定管理者制度の導入等を積極的に進めており、その他の業務についても外部委託等を行うこと等により人件費の抑制に努める。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27396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5066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066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120469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50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38</xdr:row>
      <xdr:rowOff>120469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737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148046</xdr:rowOff>
    </xdr:from>
    <xdr:to>
      <xdr:col>20</xdr:col>
      <xdr:colOff>38100</xdr:colOff>
      <xdr:row>39</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62973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69669</xdr:rowOff>
    </xdr:from>
    <xdr:to>
      <xdr:col>11</xdr:col>
      <xdr:colOff>60325</xdr:colOff>
      <xdr:row>38</xdr:row>
      <xdr:rowOff>171269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156046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164374</xdr:rowOff>
    </xdr:from>
    <xdr:to>
      <xdr:col>6</xdr:col>
      <xdr:colOff>171450</xdr:colOff>
      <xdr:row>37</xdr:row>
      <xdr:rowOff>94524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79301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物件費に係る経常収支比率は、物件費の金額としては低下傾向にあるものの、建物借上料、給食調理業務委託料、児童ホーム運営費の増加が起因して、令和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増加している。今後も物価高騰により光熱水費などの需用費が増加することよって、上昇が続くと見込まれ、更なる経費削減に努める必要がある。なお、し尿処理業務や消防業務等は一部事務組合で行っており、その業務に関係する物件費が補助費等に計上されていることなどの影響により、類似団体平均より低い比率で推移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7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5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165862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55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扶助費に係る経常収支比率は、年度により増減するものの、基本的に、類似団体平均を少し下回る水準で推移している。生活保護給付事業や障害者自立支援事業の割合が大きく、医療扶助や利用者の増が影響している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年度の数値上昇は非課税世帯等への生活支援給付金事業関連によるところが大きく、</a:t>
          </a:r>
          <a:r>
            <a:rPr kumimoji="1" lang="en-US" altLang="ja-JP" sz="1100" b="0" i="0" baseline="0">
              <a:solidFill>
                <a:schemeClr val="dk1"/>
              </a:solidFill>
              <a:effectLst/>
              <a:latin typeface="+mn-lt"/>
              <a:ea typeface="+mn-ea"/>
              <a:cs typeface="+mn-cs"/>
            </a:rPr>
            <a:t>1,120</a:t>
          </a:r>
          <a:r>
            <a:rPr kumimoji="1" lang="ja-JP" altLang="en-US" sz="1100" b="0" i="0" baseline="0">
              <a:solidFill>
                <a:schemeClr val="dk1"/>
              </a:solidFill>
              <a:effectLst/>
              <a:latin typeface="+mn-lt"/>
              <a:ea typeface="+mn-ea"/>
              <a:cs typeface="+mn-cs"/>
            </a:rPr>
            <a:t>百万円ほど増加している。</a:t>
          </a:r>
        </a:p>
        <a:p>
          <a:pPr eaLnBrk="1" fontAlgn="auto" latinLnBrk="0" hangingPunct="1"/>
          <a:r>
            <a:rPr kumimoji="1" lang="ja-JP" altLang="en-US" sz="1100" b="0" i="0" baseline="0">
              <a:solidFill>
                <a:schemeClr val="dk1"/>
              </a:solidFill>
              <a:effectLst/>
              <a:latin typeface="+mn-lt"/>
              <a:ea typeface="+mn-ea"/>
              <a:cs typeface="+mn-cs"/>
            </a:rPr>
            <a:t>　今後は高齢化の進展による影響に加え、病院における受診控えが解消されたことによる医療費関連の扶助費の増加が想定される。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02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024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147337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類似団体と比較してほぼ同水準で推移している。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類似団体平均を上回っている要因として、市立の病院事業や下水道事業に対する補助金及びし尿処理業務、消防業務等を一部事務組合で行っていることが挙げられる。業務を一部事務組合で実施することは、広域化による業務の効率化及び経費の削減につながるものであり、比率の上昇については留意を要するが、広域化等の推進により経費の縮減に努めるものである。</a:t>
          </a:r>
        </a:p>
        <a:p>
          <a:pPr eaLnBrk="1" fontAlgn="auto" latinLnBrk="0" hangingPunct="1"/>
          <a:r>
            <a:rPr kumimoji="1" lang="ja-JP" altLang="en-US" sz="1100" b="0" i="0" baseline="0">
              <a:solidFill>
                <a:sysClr val="windowText" lastClr="000000"/>
              </a:solidFill>
              <a:effectLst/>
              <a:latin typeface="+mn-lt"/>
              <a:ea typeface="+mn-ea"/>
              <a:cs typeface="+mn-cs"/>
            </a:rPr>
            <a:t>　なお、</a:t>
          </a:r>
          <a:r>
            <a:rPr kumimoji="1" lang="en-US" altLang="ja-JP" sz="1100" b="0" i="0" baseline="0">
              <a:solidFill>
                <a:sysClr val="windowText" lastClr="000000"/>
              </a:solidFill>
              <a:effectLst/>
              <a:latin typeface="+mn-lt"/>
              <a:ea typeface="+mn-ea"/>
              <a:cs typeface="+mn-cs"/>
            </a:rPr>
            <a:t>0.3</a:t>
          </a:r>
          <a:r>
            <a:rPr kumimoji="1" lang="ja-JP" altLang="en-US" sz="1100" b="0" i="0" baseline="0">
              <a:solidFill>
                <a:sysClr val="windowText" lastClr="000000"/>
              </a:solidFill>
              <a:effectLst/>
              <a:latin typeface="+mn-lt"/>
              <a:ea typeface="+mn-ea"/>
              <a:cs typeface="+mn-cs"/>
            </a:rPr>
            <a:t>ポイント上昇した主な要因として、山辺・県北西部広域環境衛生組合分担金が増加したことが挙げられる。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70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1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1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43180</xdr:rowOff>
    </xdr:from>
    <xdr:to>
      <xdr:col>69</xdr:col>
      <xdr:colOff>92075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163830</xdr:rowOff>
    </xdr:from>
    <xdr:to>
      <xdr:col>65</xdr:col>
      <xdr:colOff>53975</xdr:colOff>
      <xdr:row>40</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78757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公債費について、前年度比で</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ポイント減少しており、元利償還額についても年々減少傾向にある。</a:t>
          </a:r>
        </a:p>
        <a:p>
          <a:pPr eaLnBrk="1" fontAlgn="auto" latinLnBrk="0" hangingPunct="1"/>
          <a:r>
            <a:rPr kumimoji="1" lang="ja-JP" altLang="en-US" sz="1100" b="0" i="0" baseline="0">
              <a:solidFill>
                <a:schemeClr val="dk1"/>
              </a:solidFill>
              <a:effectLst/>
              <a:latin typeface="+mn-lt"/>
              <a:ea typeface="+mn-ea"/>
              <a:cs typeface="+mn-cs"/>
            </a:rPr>
            <a:t>　しかしながら、令和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から新庁舎建設事業にかかる起債の償還が本格的に始まることや、広域ごみ処理施設、ごみ中継施設建設の建設をはじめ、今後、老朽化した公共施設の大規模改修等による地方債の発行が予想されることから、令和</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年度以降、比率が上昇すると見込んでいる。普通建設事業の精査による市債発行の適正化を図り、市債残高の抑制に努める。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35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724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公債費以外は例年類似団体平均と同様の増減傾向であるが、人件費・扶助費の負担が類似団体に比べて大きいことからその影響を大きく受けている。令和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年度の比率上昇は人件費・扶助費等の増加が要因と考えられ、令和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年度の比率の上昇は、物件費や扶助費等の経常収支比率の悪化が要因として考えられる。一方で、人件費の経常収支比率は昨年度よりも改善されていることから、</a:t>
          </a:r>
          <a:r>
            <a:rPr kumimoji="1" lang="en-US" altLang="ja-JP" sz="1100" b="0" i="0" baseline="0">
              <a:solidFill>
                <a:sysClr val="windowText" lastClr="000000"/>
              </a:solidFill>
              <a:effectLst/>
              <a:latin typeface="+mn-lt"/>
              <a:ea typeface="+mn-ea"/>
              <a:cs typeface="+mn-cs"/>
            </a:rPr>
            <a:t>0.7</a:t>
          </a:r>
          <a:r>
            <a:rPr kumimoji="1" lang="ja-JP" altLang="en-US" sz="1100" b="0" i="0" baseline="0">
              <a:solidFill>
                <a:sysClr val="windowText" lastClr="000000"/>
              </a:solidFill>
              <a:effectLst/>
              <a:latin typeface="+mn-lt"/>
              <a:ea typeface="+mn-ea"/>
              <a:cs typeface="+mn-cs"/>
            </a:rPr>
            <a:t>ポイント増加しているものの、類似団体平均との差は昨年度の</a:t>
          </a:r>
          <a:r>
            <a:rPr kumimoji="1" lang="en-US" altLang="ja-JP" sz="1100" b="0" i="0" baseline="0">
              <a:solidFill>
                <a:sysClr val="windowText" lastClr="000000"/>
              </a:solidFill>
              <a:effectLst/>
              <a:latin typeface="+mn-lt"/>
              <a:ea typeface="+mn-ea"/>
              <a:cs typeface="+mn-cs"/>
            </a:rPr>
            <a:t>7.8</a:t>
          </a:r>
          <a:r>
            <a:rPr kumimoji="1" lang="ja-JP" altLang="en-US" sz="1100" b="0" i="0" baseline="0">
              <a:solidFill>
                <a:sysClr val="windowText" lastClr="000000"/>
              </a:solidFill>
              <a:effectLst/>
              <a:latin typeface="+mn-lt"/>
              <a:ea typeface="+mn-ea"/>
              <a:cs typeface="+mn-cs"/>
            </a:rPr>
            <a:t>ポイント差から</a:t>
          </a:r>
          <a:r>
            <a:rPr kumimoji="1" lang="en-US" altLang="ja-JP" sz="1100" b="0" i="0" baseline="0">
              <a:solidFill>
                <a:sysClr val="windowText" lastClr="000000"/>
              </a:solidFill>
              <a:effectLst/>
              <a:latin typeface="+mn-lt"/>
              <a:ea typeface="+mn-ea"/>
              <a:cs typeface="+mn-cs"/>
            </a:rPr>
            <a:t>6.7</a:t>
          </a:r>
          <a:r>
            <a:rPr kumimoji="1" lang="ja-JP" altLang="en-US" sz="1100" b="0" i="0" baseline="0">
              <a:solidFill>
                <a:sysClr val="windowText" lastClr="000000"/>
              </a:solidFill>
              <a:effectLst/>
              <a:latin typeface="+mn-lt"/>
              <a:ea typeface="+mn-ea"/>
              <a:cs typeface="+mn-cs"/>
            </a:rPr>
            <a:t>ポイント差に減少している。今後も経費全般の節減に努める。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15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577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79</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57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98425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3152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8272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47625</xdr:rowOff>
    </xdr:from>
    <xdr:to>
      <xdr:col>69</xdr:col>
      <xdr:colOff>142875</xdr:colOff>
      <xdr:row>79</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134002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20777</xdr:rowOff>
    </xdr:from>
    <xdr:to>
      <xdr:col>29</xdr:col>
      <xdr:colOff>127000</xdr:colOff>
      <xdr:row>15</xdr:row>
      <xdr:rowOff>46050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0152"/>
          <a:ext cx="647700" cy="2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46050</xdr:rowOff>
    </xdr:from>
    <xdr:to>
      <xdr:col>26</xdr:col>
      <xdr:colOff>50800</xdr:colOff>
      <xdr:row>15</xdr:row>
      <xdr:rowOff>72047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5425"/>
          <a:ext cx="698500" cy="2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72047</xdr:rowOff>
    </xdr:from>
    <xdr:to>
      <xdr:col>22</xdr:col>
      <xdr:colOff>114300</xdr:colOff>
      <xdr:row>15</xdr:row>
      <xdr:rowOff>117818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1422"/>
          <a:ext cx="698500" cy="4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117818</xdr:rowOff>
    </xdr:from>
    <xdr:to>
      <xdr:col>18</xdr:col>
      <xdr:colOff>177800</xdr:colOff>
      <xdr:row>16</xdr:row>
      <xdr:rowOff>1016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7193"/>
          <a:ext cx="698500" cy="5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141427</xdr:rowOff>
    </xdr:from>
    <xdr:to>
      <xdr:col>29</xdr:col>
      <xdr:colOff>177800</xdr:colOff>
      <xdr:row>15</xdr:row>
      <xdr:rowOff>71577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157954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166700</xdr:rowOff>
    </xdr:from>
    <xdr:to>
      <xdr:col>26</xdr:col>
      <xdr:colOff>101600</xdr:colOff>
      <xdr:row>15</xdr:row>
      <xdr:rowOff>96850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21247</xdr:rowOff>
    </xdr:from>
    <xdr:to>
      <xdr:col>22</xdr:col>
      <xdr:colOff>165100</xdr:colOff>
      <xdr:row>15</xdr:row>
      <xdr:rowOff>122847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133024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67018</xdr:rowOff>
    </xdr:from>
    <xdr:to>
      <xdr:col>19</xdr:col>
      <xdr:colOff>38100</xdr:colOff>
      <xdr:row>15</xdr:row>
      <xdr:rowOff>168618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121666</xdr:rowOff>
    </xdr:from>
    <xdr:to>
      <xdr:col>15</xdr:col>
      <xdr:colOff>101600</xdr:colOff>
      <xdr:row>16</xdr:row>
      <xdr:rowOff>51816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269255</xdr:rowOff>
    </xdr:from>
    <xdr:to>
      <xdr:col>29</xdr:col>
      <xdr:colOff>127000</xdr:colOff>
      <xdr:row>35</xdr:row>
      <xdr:rowOff>295053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9605"/>
          <a:ext cx="6477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201328</xdr:rowOff>
    </xdr:from>
    <xdr:to>
      <xdr:col>26</xdr:col>
      <xdr:colOff>50800</xdr:colOff>
      <xdr:row>35</xdr:row>
      <xdr:rowOff>269255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11678"/>
          <a:ext cx="6985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189179</xdr:rowOff>
    </xdr:from>
    <xdr:to>
      <xdr:col>22</xdr:col>
      <xdr:colOff>114300</xdr:colOff>
      <xdr:row>35</xdr:row>
      <xdr:rowOff>201328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99529"/>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98915</xdr:rowOff>
    </xdr:from>
    <xdr:to>
      <xdr:col>18</xdr:col>
      <xdr:colOff>177800</xdr:colOff>
      <xdr:row>35</xdr:row>
      <xdr:rowOff>189179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9265"/>
          <a:ext cx="6985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244253</xdr:rowOff>
    </xdr:from>
    <xdr:to>
      <xdr:col>29</xdr:col>
      <xdr:colOff>177800</xdr:colOff>
      <xdr:row>36</xdr:row>
      <xdr:rowOff>2953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216330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218455</xdr:rowOff>
    </xdr:from>
    <xdr:to>
      <xdr:col>26</xdr:col>
      <xdr:colOff>101600</xdr:colOff>
      <xdr:row>35</xdr:row>
      <xdr:rowOff>320055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330232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150528</xdr:rowOff>
    </xdr:from>
    <xdr:to>
      <xdr:col>22</xdr:col>
      <xdr:colOff>165100</xdr:colOff>
      <xdr:row>35</xdr:row>
      <xdr:rowOff>252128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262305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138379</xdr:rowOff>
    </xdr:from>
    <xdr:to>
      <xdr:col>19</xdr:col>
      <xdr:colOff>38100</xdr:colOff>
      <xdr:row>35</xdr:row>
      <xdr:rowOff>239979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250156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1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48115</xdr:rowOff>
    </xdr:from>
    <xdr:to>
      <xdr:col>15</xdr:col>
      <xdr:colOff>101600</xdr:colOff>
      <xdr:row>35</xdr:row>
      <xdr:rowOff>149715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149530</xdr:rowOff>
    </xdr:from>
    <xdr:to>
      <xdr:col>24</xdr:col>
      <xdr:colOff>63500</xdr:colOff>
      <xdr:row>34</xdr:row>
      <xdr:rowOff>75483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7380"/>
          <a:ext cx="838200" cy="9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149530</xdr:rowOff>
    </xdr:from>
    <xdr:to>
      <xdr:col>19</xdr:col>
      <xdr:colOff>177800</xdr:colOff>
      <xdr:row>34</xdr:row>
      <xdr:rowOff>51498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7380"/>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51498</xdr:rowOff>
    </xdr:from>
    <xdr:to>
      <xdr:col>15</xdr:col>
      <xdr:colOff>50800</xdr:colOff>
      <xdr:row>34</xdr:row>
      <xdr:rowOff>84341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079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84341</xdr:rowOff>
    </xdr:from>
    <xdr:to>
      <xdr:col>10</xdr:col>
      <xdr:colOff>114300</xdr:colOff>
      <xdr:row>36</xdr:row>
      <xdr:rowOff>21799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3641"/>
          <a:ext cx="889000" cy="2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24683</xdr:rowOff>
    </xdr:from>
    <xdr:to>
      <xdr:col>24</xdr:col>
      <xdr:colOff>114300</xdr:colOff>
      <xdr:row>34</xdr:row>
      <xdr:rowOff>126283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98730</xdr:rowOff>
    </xdr:from>
    <xdr:to>
      <xdr:col>20</xdr:col>
      <xdr:colOff>38100</xdr:colOff>
      <xdr:row>34</xdr:row>
      <xdr:rowOff>28880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45407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698</xdr:rowOff>
    </xdr:from>
    <xdr:to>
      <xdr:col>15</xdr:col>
      <xdr:colOff>101600</xdr:colOff>
      <xdr:row>34</xdr:row>
      <xdr:rowOff>102298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33541</xdr:rowOff>
    </xdr:from>
    <xdr:to>
      <xdr:col>10</xdr:col>
      <xdr:colOff>165100</xdr:colOff>
      <xdr:row>34</xdr:row>
      <xdr:rowOff>135141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142449</xdr:rowOff>
    </xdr:from>
    <xdr:to>
      <xdr:col>6</xdr:col>
      <xdr:colOff>38100</xdr:colOff>
      <xdr:row>36</xdr:row>
      <xdr:rowOff>72599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89126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132550</xdr:rowOff>
    </xdr:from>
    <xdr:to>
      <xdr:col>24</xdr:col>
      <xdr:colOff>63500</xdr:colOff>
      <xdr:row>57</xdr:row>
      <xdr:rowOff>2337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33750"/>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111099</xdr:rowOff>
    </xdr:from>
    <xdr:to>
      <xdr:col>19</xdr:col>
      <xdr:colOff>177800</xdr:colOff>
      <xdr:row>56</xdr:row>
      <xdr:rowOff>132550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12299"/>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111099</xdr:rowOff>
    </xdr:from>
    <xdr:to>
      <xdr:col>15</xdr:col>
      <xdr:colOff>50800</xdr:colOff>
      <xdr:row>57</xdr:row>
      <xdr:rowOff>83159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299"/>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71958</xdr:rowOff>
    </xdr:from>
    <xdr:to>
      <xdr:col>10</xdr:col>
      <xdr:colOff>114300</xdr:colOff>
      <xdr:row>57</xdr:row>
      <xdr:rowOff>83159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460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122987</xdr:rowOff>
    </xdr:from>
    <xdr:to>
      <xdr:col>24</xdr:col>
      <xdr:colOff>114300</xdr:colOff>
      <xdr:row>57</xdr:row>
      <xdr:rowOff>53137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81750</xdr:rowOff>
    </xdr:from>
    <xdr:to>
      <xdr:col>20</xdr:col>
      <xdr:colOff>38100</xdr:colOff>
      <xdr:row>57</xdr:row>
      <xdr:rowOff>11900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60299</xdr:rowOff>
    </xdr:from>
    <xdr:to>
      <xdr:col>15</xdr:col>
      <xdr:colOff>101600</xdr:colOff>
      <xdr:row>56</xdr:row>
      <xdr:rowOff>161899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32359</xdr:rowOff>
    </xdr:from>
    <xdr:to>
      <xdr:col>10</xdr:col>
      <xdr:colOff>165100</xdr:colOff>
      <xdr:row>57</xdr:row>
      <xdr:rowOff>133959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125086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21158</xdr:rowOff>
    </xdr:from>
    <xdr:to>
      <xdr:col>6</xdr:col>
      <xdr:colOff>38100</xdr:colOff>
      <xdr:row>57</xdr:row>
      <xdr:rowOff>122758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155093</xdr:rowOff>
    </xdr:from>
    <xdr:to>
      <xdr:col>24</xdr:col>
      <xdr:colOff>63500</xdr:colOff>
      <xdr:row>78</xdr:row>
      <xdr:rowOff>161837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819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161837</xdr:rowOff>
    </xdr:from>
    <xdr:to>
      <xdr:col>19</xdr:col>
      <xdr:colOff>177800</xdr:colOff>
      <xdr:row>78</xdr:row>
      <xdr:rowOff>167284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4937"/>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159283</xdr:rowOff>
    </xdr:from>
    <xdr:to>
      <xdr:col>15</xdr:col>
      <xdr:colOff>50800</xdr:colOff>
      <xdr:row>78</xdr:row>
      <xdr:rowOff>167284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23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159283</xdr:rowOff>
    </xdr:from>
    <xdr:to>
      <xdr:col>10</xdr:col>
      <xdr:colOff>114300</xdr:colOff>
      <xdr:row>78</xdr:row>
      <xdr:rowOff>165684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23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104293</xdr:rowOff>
    </xdr:from>
    <xdr:to>
      <xdr:col>24</xdr:col>
      <xdr:colOff>114300</xdr:colOff>
      <xdr:row>79</xdr:row>
      <xdr:rowOff>34443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19220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111037</xdr:rowOff>
    </xdr:from>
    <xdr:to>
      <xdr:col>20</xdr:col>
      <xdr:colOff>38100</xdr:colOff>
      <xdr:row>79</xdr:row>
      <xdr:rowOff>41187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32314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116484</xdr:rowOff>
    </xdr:from>
    <xdr:to>
      <xdr:col>15</xdr:col>
      <xdr:colOff>101600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37761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108483</xdr:rowOff>
    </xdr:from>
    <xdr:to>
      <xdr:col>10</xdr:col>
      <xdr:colOff>165100</xdr:colOff>
      <xdr:row>79</xdr:row>
      <xdr:rowOff>38633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29760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114884</xdr:rowOff>
    </xdr:from>
    <xdr:to>
      <xdr:col>6</xdr:col>
      <xdr:colOff>38100</xdr:colOff>
      <xdr:row>79</xdr:row>
      <xdr:rowOff>45034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4924</xdr:rowOff>
    </xdr:from>
    <xdr:to>
      <xdr:col>24</xdr:col>
      <xdr:colOff>63500</xdr:colOff>
      <xdr:row>96</xdr:row>
      <xdr:rowOff>14394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92674"/>
          <a:ext cx="8382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38931</xdr:rowOff>
    </xdr:from>
    <xdr:to>
      <xdr:col>19</xdr:col>
      <xdr:colOff>177800</xdr:colOff>
      <xdr:row>96</xdr:row>
      <xdr:rowOff>14394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6681"/>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38931</xdr:rowOff>
    </xdr:from>
    <xdr:to>
      <xdr:col>15</xdr:col>
      <xdr:colOff>50800</xdr:colOff>
      <xdr:row>96</xdr:row>
      <xdr:rowOff>171312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6681"/>
          <a:ext cx="889000" cy="3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171312</xdr:rowOff>
    </xdr:from>
    <xdr:to>
      <xdr:col>10</xdr:col>
      <xdr:colOff>114300</xdr:colOff>
      <xdr:row>97</xdr:row>
      <xdr:rowOff>25998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0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125574</xdr:rowOff>
    </xdr:from>
    <xdr:to>
      <xdr:col>24</xdr:col>
      <xdr:colOff>114300</xdr:colOff>
      <xdr:row>95</xdr:row>
      <xdr:rowOff>55724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148451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135044</xdr:rowOff>
    </xdr:from>
    <xdr:to>
      <xdr:col>20</xdr:col>
      <xdr:colOff>38100</xdr:colOff>
      <xdr:row>96</xdr:row>
      <xdr:rowOff>65194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81721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159581</xdr:rowOff>
    </xdr:from>
    <xdr:to>
      <xdr:col>15</xdr:col>
      <xdr:colOff>101600</xdr:colOff>
      <xdr:row>95</xdr:row>
      <xdr:rowOff>89731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106258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120512</xdr:rowOff>
    </xdr:from>
    <xdr:to>
      <xdr:col>10</xdr:col>
      <xdr:colOff>165100</xdr:colOff>
      <xdr:row>97</xdr:row>
      <xdr:rowOff>50662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67189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146648</xdr:rowOff>
    </xdr:from>
    <xdr:to>
      <xdr:col>6</xdr:col>
      <xdr:colOff>38100</xdr:colOff>
      <xdr:row>97</xdr:row>
      <xdr:rowOff>76798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127531</xdr:rowOff>
    </xdr:from>
    <xdr:to>
      <xdr:col>55</xdr:col>
      <xdr:colOff>0</xdr:colOff>
      <xdr:row>35</xdr:row>
      <xdr:rowOff>146946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28281"/>
          <a:ext cx="8382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146946</xdr:rowOff>
    </xdr:from>
    <xdr:to>
      <xdr:col>50</xdr:col>
      <xdr:colOff>114300</xdr:colOff>
      <xdr:row>36</xdr:row>
      <xdr:rowOff>56939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47696"/>
          <a:ext cx="889000" cy="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136987</xdr:rowOff>
    </xdr:from>
    <xdr:to>
      <xdr:col>45</xdr:col>
      <xdr:colOff>177800</xdr:colOff>
      <xdr:row>36</xdr:row>
      <xdr:rowOff>56939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51937"/>
          <a:ext cx="889000" cy="7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136987</xdr:rowOff>
    </xdr:from>
    <xdr:to>
      <xdr:col>41</xdr:col>
      <xdr:colOff>50800</xdr:colOff>
      <xdr:row>36</xdr:row>
      <xdr:rowOff>131646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51937"/>
          <a:ext cx="889000" cy="8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76731</xdr:rowOff>
    </xdr:from>
    <xdr:to>
      <xdr:col>55</xdr:col>
      <xdr:colOff>50800</xdr:colOff>
      <xdr:row>36</xdr:row>
      <xdr:rowOff>6881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99608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96146</xdr:rowOff>
    </xdr:from>
    <xdr:to>
      <xdr:col>50</xdr:col>
      <xdr:colOff>165100</xdr:colOff>
      <xdr:row>36</xdr:row>
      <xdr:rowOff>26296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42823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6139</xdr:rowOff>
    </xdr:from>
    <xdr:to>
      <xdr:col>46</xdr:col>
      <xdr:colOff>38100</xdr:colOff>
      <xdr:row>36</xdr:row>
      <xdr:rowOff>107739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124266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86187</xdr:rowOff>
    </xdr:from>
    <xdr:to>
      <xdr:col>41</xdr:col>
      <xdr:colOff>101600</xdr:colOff>
      <xdr:row>32</xdr:row>
      <xdr:rowOff>16337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32864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80846</xdr:rowOff>
    </xdr:from>
    <xdr:to>
      <xdr:col>36</xdr:col>
      <xdr:colOff>165100</xdr:colOff>
      <xdr:row>37</xdr:row>
      <xdr:rowOff>10996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27523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37312</xdr:rowOff>
    </xdr:from>
    <xdr:to>
      <xdr:col>55</xdr:col>
      <xdr:colOff>0</xdr:colOff>
      <xdr:row>57</xdr:row>
      <xdr:rowOff>153784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38512"/>
          <a:ext cx="838200" cy="28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131432</xdr:rowOff>
    </xdr:from>
    <xdr:to>
      <xdr:col>50</xdr:col>
      <xdr:colOff>114300</xdr:colOff>
      <xdr:row>57</xdr:row>
      <xdr:rowOff>153784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61182"/>
          <a:ext cx="889000" cy="3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131432</xdr:rowOff>
    </xdr:from>
    <xdr:to>
      <xdr:col>45</xdr:col>
      <xdr:colOff>177800</xdr:colOff>
      <xdr:row>55</xdr:row>
      <xdr:rowOff>165557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61182"/>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151308</xdr:rowOff>
    </xdr:from>
    <xdr:to>
      <xdr:col>41</xdr:col>
      <xdr:colOff>50800</xdr:colOff>
      <xdr:row>55</xdr:row>
      <xdr:rowOff>165557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38158"/>
          <a:ext cx="889000" cy="3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157962</xdr:rowOff>
    </xdr:from>
    <xdr:to>
      <xdr:col>55</xdr:col>
      <xdr:colOff>50800</xdr:colOff>
      <xdr:row>56</xdr:row>
      <xdr:rowOff>88112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136389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102984</xdr:rowOff>
    </xdr:from>
    <xdr:to>
      <xdr:col>50</xdr:col>
      <xdr:colOff>165100</xdr:colOff>
      <xdr:row>58</xdr:row>
      <xdr:rowOff>33134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24261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80632</xdr:rowOff>
    </xdr:from>
    <xdr:to>
      <xdr:col>46</xdr:col>
      <xdr:colOff>38100</xdr:colOff>
      <xdr:row>56</xdr:row>
      <xdr:rowOff>10782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27309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114757</xdr:rowOff>
    </xdr:from>
    <xdr:to>
      <xdr:col>41</xdr:col>
      <xdr:colOff>101600</xdr:colOff>
      <xdr:row>56</xdr:row>
      <xdr:rowOff>44907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100508</xdr:rowOff>
    </xdr:from>
    <xdr:to>
      <xdr:col>36</xdr:col>
      <xdr:colOff>165100</xdr:colOff>
      <xdr:row>54</xdr:row>
      <xdr:rowOff>30658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47185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78778</xdr:rowOff>
    </xdr:from>
    <xdr:to>
      <xdr:col>55</xdr:col>
      <xdr:colOff>0</xdr:colOff>
      <xdr:row>78</xdr:row>
      <xdr:rowOff>125737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08978"/>
          <a:ext cx="838200" cy="3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125737</xdr:rowOff>
    </xdr:from>
    <xdr:to>
      <xdr:col>50</xdr:col>
      <xdr:colOff>114300</xdr:colOff>
      <xdr:row>79</xdr:row>
      <xdr:rowOff>18562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8837"/>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18562</xdr:rowOff>
    </xdr:from>
    <xdr:to>
      <xdr:col>45</xdr:col>
      <xdr:colOff>177800</xdr:colOff>
      <xdr:row>79</xdr:row>
      <xdr:rowOff>24867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3112"/>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24867</xdr:rowOff>
    </xdr:from>
    <xdr:to>
      <xdr:col>41</xdr:col>
      <xdr:colOff>50800</xdr:colOff>
      <xdr:row>79</xdr:row>
      <xdr:rowOff>38830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9417"/>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27978</xdr:rowOff>
    </xdr:from>
    <xdr:to>
      <xdr:col>55</xdr:col>
      <xdr:colOff>50800</xdr:colOff>
      <xdr:row>76</xdr:row>
      <xdr:rowOff>129578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50855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74937</xdr:rowOff>
    </xdr:from>
    <xdr:to>
      <xdr:col>50</xdr:col>
      <xdr:colOff>165100</xdr:colOff>
      <xdr:row>79</xdr:row>
      <xdr:rowOff>5087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139212</xdr:rowOff>
    </xdr:from>
    <xdr:to>
      <xdr:col>46</xdr:col>
      <xdr:colOff>38100</xdr:colOff>
      <xdr:row>79</xdr:row>
      <xdr:rowOff>69362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60489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145517</xdr:rowOff>
    </xdr:from>
    <xdr:to>
      <xdr:col>41</xdr:col>
      <xdr:colOff>101600</xdr:colOff>
      <xdr:row>79</xdr:row>
      <xdr:rowOff>75667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66794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159480</xdr:rowOff>
    </xdr:from>
    <xdr:to>
      <xdr:col>36</xdr:col>
      <xdr:colOff>165100</xdr:colOff>
      <xdr:row>79</xdr:row>
      <xdr:rowOff>89630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80757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48603</xdr:rowOff>
    </xdr:from>
    <xdr:to>
      <xdr:col>55</xdr:col>
      <xdr:colOff>0</xdr:colOff>
      <xdr:row>98</xdr:row>
      <xdr:rowOff>65715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0703"/>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40275</xdr:rowOff>
    </xdr:from>
    <xdr:to>
      <xdr:col>50</xdr:col>
      <xdr:colOff>114300</xdr:colOff>
      <xdr:row>98</xdr:row>
      <xdr:rowOff>48603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28025"/>
          <a:ext cx="889000" cy="5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40275</xdr:rowOff>
    </xdr:from>
    <xdr:to>
      <xdr:col>45</xdr:col>
      <xdr:colOff>177800</xdr:colOff>
      <xdr:row>95</xdr:row>
      <xdr:rowOff>124090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28025"/>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48358</xdr:rowOff>
    </xdr:from>
    <xdr:to>
      <xdr:col>41</xdr:col>
      <xdr:colOff>50800</xdr:colOff>
      <xdr:row>95</xdr:row>
      <xdr:rowOff>124090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993208"/>
          <a:ext cx="889000" cy="4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14915</xdr:rowOff>
    </xdr:from>
    <xdr:to>
      <xdr:col>55</xdr:col>
      <xdr:colOff>50800</xdr:colOff>
      <xdr:row>98</xdr:row>
      <xdr:rowOff>116515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164792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169253</xdr:rowOff>
    </xdr:from>
    <xdr:to>
      <xdr:col>50</xdr:col>
      <xdr:colOff>165100</xdr:colOff>
      <xdr:row>98</xdr:row>
      <xdr:rowOff>99403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90530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160925</xdr:rowOff>
    </xdr:from>
    <xdr:to>
      <xdr:col>46</xdr:col>
      <xdr:colOff>38100</xdr:colOff>
      <xdr:row>95</xdr:row>
      <xdr:rowOff>91075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107602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73290</xdr:rowOff>
    </xdr:from>
    <xdr:to>
      <xdr:col>41</xdr:col>
      <xdr:colOff>101600</xdr:colOff>
      <xdr:row>96</xdr:row>
      <xdr:rowOff>3440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169008</xdr:rowOff>
    </xdr:from>
    <xdr:to>
      <xdr:col>36</xdr:col>
      <xdr:colOff>165100</xdr:colOff>
      <xdr:row>93</xdr:row>
      <xdr:rowOff>99158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115685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151651</xdr:rowOff>
    </xdr:from>
    <xdr:to>
      <xdr:col>85</xdr:col>
      <xdr:colOff>127000</xdr:colOff>
      <xdr:row>76</xdr:row>
      <xdr:rowOff>165582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81851"/>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132702</xdr:rowOff>
    </xdr:from>
    <xdr:to>
      <xdr:col>81</xdr:col>
      <xdr:colOff>50800</xdr:colOff>
      <xdr:row>76</xdr:row>
      <xdr:rowOff>151651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62902"/>
          <a:ext cx="8890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132702</xdr:rowOff>
    </xdr:from>
    <xdr:to>
      <xdr:col>76</xdr:col>
      <xdr:colOff>114300</xdr:colOff>
      <xdr:row>76</xdr:row>
      <xdr:rowOff>135522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6290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109449</xdr:rowOff>
    </xdr:from>
    <xdr:to>
      <xdr:col>71</xdr:col>
      <xdr:colOff>177800</xdr:colOff>
      <xdr:row>76</xdr:row>
      <xdr:rowOff>135522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39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114782</xdr:rowOff>
    </xdr:from>
    <xdr:to>
      <xdr:col>85</xdr:col>
      <xdr:colOff>177800</xdr:colOff>
      <xdr:row>77</xdr:row>
      <xdr:rowOff>44932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93209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100851</xdr:rowOff>
    </xdr:from>
    <xdr:to>
      <xdr:col>81</xdr:col>
      <xdr:colOff>101600</xdr:colOff>
      <xdr:row>77</xdr:row>
      <xdr:rowOff>31001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81902</xdr:rowOff>
    </xdr:from>
    <xdr:to>
      <xdr:col>76</xdr:col>
      <xdr:colOff>165100</xdr:colOff>
      <xdr:row>77</xdr:row>
      <xdr:rowOff>12052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84722</xdr:rowOff>
    </xdr:from>
    <xdr:to>
      <xdr:col>72</xdr:col>
      <xdr:colOff>38100</xdr:colOff>
      <xdr:row>77</xdr:row>
      <xdr:rowOff>14872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58649</xdr:rowOff>
    </xdr:from>
    <xdr:to>
      <xdr:col>67</xdr:col>
      <xdr:colOff>101600</xdr:colOff>
      <xdr:row>76</xdr:row>
      <xdr:rowOff>160249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106772</xdr:rowOff>
    </xdr:from>
    <xdr:to>
      <xdr:col>85</xdr:col>
      <xdr:colOff>127000</xdr:colOff>
      <xdr:row>98</xdr:row>
      <xdr:rowOff>108282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8872"/>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38449</xdr:rowOff>
    </xdr:from>
    <xdr:to>
      <xdr:col>81</xdr:col>
      <xdr:colOff>50800</xdr:colOff>
      <xdr:row>98</xdr:row>
      <xdr:rowOff>106772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0549"/>
          <a:ext cx="889000" cy="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38449</xdr:rowOff>
    </xdr:from>
    <xdr:to>
      <xdr:col>76</xdr:col>
      <xdr:colOff>114300</xdr:colOff>
      <xdr:row>98</xdr:row>
      <xdr:rowOff>71633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0549"/>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71633</xdr:rowOff>
    </xdr:from>
    <xdr:to>
      <xdr:col>71</xdr:col>
      <xdr:colOff>177800</xdr:colOff>
      <xdr:row>98</xdr:row>
      <xdr:rowOff>135037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3733"/>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57482</xdr:rowOff>
    </xdr:from>
    <xdr:to>
      <xdr:col>85</xdr:col>
      <xdr:colOff>177800</xdr:colOff>
      <xdr:row>98</xdr:row>
      <xdr:rowOff>159082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143859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55972</xdr:rowOff>
    </xdr:from>
    <xdr:to>
      <xdr:col>81</xdr:col>
      <xdr:colOff>101600</xdr:colOff>
      <xdr:row>98</xdr:row>
      <xdr:rowOff>157572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148699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159099</xdr:rowOff>
    </xdr:from>
    <xdr:to>
      <xdr:col>76</xdr:col>
      <xdr:colOff>165100</xdr:colOff>
      <xdr:row>98</xdr:row>
      <xdr:rowOff>89249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80376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20833</xdr:rowOff>
    </xdr:from>
    <xdr:to>
      <xdr:col>72</xdr:col>
      <xdr:colOff>38100</xdr:colOff>
      <xdr:row>98</xdr:row>
      <xdr:rowOff>122433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113560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84237</xdr:rowOff>
    </xdr:from>
    <xdr:to>
      <xdr:col>67</xdr:col>
      <xdr:colOff>101600</xdr:colOff>
      <xdr:row>99</xdr:row>
      <xdr:rowOff>14387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5514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79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33401</xdr:rowOff>
    </xdr:from>
    <xdr:to>
      <xdr:col>116</xdr:col>
      <xdr:colOff>63500</xdr:colOff>
      <xdr:row>37</xdr:row>
      <xdr:rowOff>143129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05601"/>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33401</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05601"/>
          <a:ext cx="889000" cy="5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92329</xdr:rowOff>
    </xdr:from>
    <xdr:to>
      <xdr:col>116</xdr:col>
      <xdr:colOff>114300</xdr:colOff>
      <xdr:row>38</xdr:row>
      <xdr:rowOff>22479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115206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154051</xdr:rowOff>
    </xdr:from>
    <xdr:to>
      <xdr:col>112</xdr:col>
      <xdr:colOff>38100</xdr:colOff>
      <xdr:row>36</xdr:row>
      <xdr:rowOff>84201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100728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3721</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47821"/>
          <a:ext cx="838200" cy="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62319</xdr:rowOff>
    </xdr:from>
    <xdr:to>
      <xdr:col>111</xdr:col>
      <xdr:colOff>177800</xdr:colOff>
      <xdr:row>58</xdr:row>
      <xdr:rowOff>3721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34969"/>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62319</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34969"/>
          <a:ext cx="8890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124371</xdr:rowOff>
    </xdr:from>
    <xdr:to>
      <xdr:col>112</xdr:col>
      <xdr:colOff>38100</xdr:colOff>
      <xdr:row>58</xdr:row>
      <xdr:rowOff>54521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71048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11519</xdr:rowOff>
    </xdr:from>
    <xdr:to>
      <xdr:col>107</xdr:col>
      <xdr:colOff>101600</xdr:colOff>
      <xdr:row>57</xdr:row>
      <xdr:rowOff>113119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129646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116219</xdr:rowOff>
    </xdr:from>
    <xdr:to>
      <xdr:col>116</xdr:col>
      <xdr:colOff>63500</xdr:colOff>
      <xdr:row>74</xdr:row>
      <xdr:rowOff>168700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03519"/>
          <a:ext cx="8382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168700</xdr:rowOff>
    </xdr:from>
    <xdr:to>
      <xdr:col>111</xdr:col>
      <xdr:colOff>177800</xdr:colOff>
      <xdr:row>75</xdr:row>
      <xdr:rowOff>50383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6000"/>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50383</xdr:rowOff>
    </xdr:from>
    <xdr:to>
      <xdr:col>107</xdr:col>
      <xdr:colOff>50800</xdr:colOff>
      <xdr:row>75</xdr:row>
      <xdr:rowOff>70989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0913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70989</xdr:rowOff>
    </xdr:from>
    <xdr:to>
      <xdr:col>102</xdr:col>
      <xdr:colOff>114300</xdr:colOff>
      <xdr:row>75</xdr:row>
      <xdr:rowOff>167295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29739"/>
          <a:ext cx="8890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65419</xdr:rowOff>
    </xdr:from>
    <xdr:to>
      <xdr:col>116</xdr:col>
      <xdr:colOff>114300</xdr:colOff>
      <xdr:row>74</xdr:row>
      <xdr:rowOff>167019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88296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117900</xdr:rowOff>
    </xdr:from>
    <xdr:to>
      <xdr:col>112</xdr:col>
      <xdr:colOff>38100</xdr:colOff>
      <xdr:row>75</xdr:row>
      <xdr:rowOff>48050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64577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171033</xdr:rowOff>
    </xdr:from>
    <xdr:to>
      <xdr:col>107</xdr:col>
      <xdr:colOff>101600</xdr:colOff>
      <xdr:row>75</xdr:row>
      <xdr:rowOff>101183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117710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20189</xdr:rowOff>
    </xdr:from>
    <xdr:to>
      <xdr:col>102</xdr:col>
      <xdr:colOff>165100</xdr:colOff>
      <xdr:row>75</xdr:row>
      <xdr:rowOff>121789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138316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116495</xdr:rowOff>
    </xdr:from>
    <xdr:to>
      <xdr:col>98</xdr:col>
      <xdr:colOff>38100</xdr:colOff>
      <xdr:row>76</xdr:row>
      <xdr:rowOff>46645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人件費について、住民一人当たりのコストが、類似団体平均と比べて高くなっている。これは、保育所・こども園・高等学校及びごみ処理施設等の施設運営を直営で行っているなど、職員数（会計年度任用職員を含む。）が類似団体と比較して多くなる基礎的な要因があることが影響している。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年度に減少した主な要因は、退職手当の減少が挙げられる。物件費については、令和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年度の新型コロナウイルスワクチン接種事業の縮小により、前年度比▲</a:t>
          </a:r>
          <a:r>
            <a:rPr kumimoji="1" lang="en-US" altLang="ja-JP" sz="1100" b="0" i="0" baseline="0">
              <a:solidFill>
                <a:schemeClr val="dk1"/>
              </a:solidFill>
              <a:effectLst/>
              <a:latin typeface="+mn-lt"/>
              <a:ea typeface="+mn-ea"/>
              <a:cs typeface="+mn-cs"/>
            </a:rPr>
            <a:t>230</a:t>
          </a:r>
          <a:r>
            <a:rPr kumimoji="1" lang="ja-JP" altLang="en-US" sz="1100" b="0" i="0" baseline="0">
              <a:solidFill>
                <a:schemeClr val="dk1"/>
              </a:solidFill>
              <a:effectLst/>
              <a:latin typeface="+mn-lt"/>
              <a:ea typeface="+mn-ea"/>
              <a:cs typeface="+mn-cs"/>
            </a:rPr>
            <a:t>百万円となっている。扶助費については、生活保護給付事業や障害者自立支援事業、非課税世帯等への生活支援給付金事業関連の影響により類似団体平均より増加している。補助費等は、山辺・県北西部広域環境衛生組合分担金が主に増加している。普通建設事業費の増加は、ごみ中継施設整備事業が主な要因である。積立金について、令和元年度から財政調整基金への積立てを歳計剰余金処分の方法により行っており、減少した理由としてはふるさと大和高田応援基金積立金の減少が挙げられる。</a:t>
          </a:r>
        </a:p>
        <a:p>
          <a:pPr eaLnBrk="1" fontAlgn="auto" latinLnBrk="0" hangingPunct="1"/>
          <a:r>
            <a:rPr kumimoji="1" lang="ja-JP" altLang="en-US" sz="1100" b="0" i="0" baseline="0">
              <a:solidFill>
                <a:schemeClr val="dk1"/>
              </a:solidFill>
              <a:effectLst/>
              <a:latin typeface="+mn-lt"/>
              <a:ea typeface="+mn-ea"/>
              <a:cs typeface="+mn-cs"/>
            </a:rPr>
            <a:t>投資及び出資金は、</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年度に下水道事業会計の赤字補填として一般会計から</a:t>
          </a:r>
          <a:r>
            <a:rPr kumimoji="1" lang="en-US" altLang="ja-JP" sz="1100" b="0" i="0" baseline="0">
              <a:solidFill>
                <a:sysClr val="windowText" lastClr="000000"/>
              </a:solidFill>
              <a:effectLst/>
              <a:latin typeface="+mn-lt"/>
              <a:ea typeface="+mn-ea"/>
              <a:cs typeface="+mn-cs"/>
            </a:rPr>
            <a:t>2.6</a:t>
          </a:r>
          <a:r>
            <a:rPr kumimoji="1" lang="ja-JP" altLang="en-US" sz="1100" b="0" i="0" baseline="0">
              <a:solidFill>
                <a:sysClr val="windowText" lastClr="000000"/>
              </a:solidFill>
              <a:effectLst/>
              <a:latin typeface="+mn-lt"/>
              <a:ea typeface="+mn-ea"/>
              <a:cs typeface="+mn-cs"/>
            </a:rPr>
            <a:t>億円出資したが、令和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年度においては下水道事業会計</a:t>
          </a:r>
          <a:r>
            <a:rPr kumimoji="1" lang="ja-JP" altLang="en-US" sz="1100" b="0" i="0" baseline="0">
              <a:solidFill>
                <a:schemeClr val="dk1"/>
              </a:solidFill>
              <a:effectLst/>
              <a:latin typeface="+mn-lt"/>
              <a:ea typeface="+mn-ea"/>
              <a:cs typeface="+mn-cs"/>
            </a:rPr>
            <a:t>の赤字補填として一般会計から</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億円を出資しているのみで、減少している。貸付金については皆減している。</a:t>
          </a:r>
        </a:p>
        <a:p>
          <a:pPr eaLnBrk="1" fontAlgn="auto" latinLnBrk="0" hangingPunct="1"/>
          <a:r>
            <a:rPr kumimoji="1" lang="ja-JP" altLang="en-US" sz="1100" b="0" i="0" baseline="0">
              <a:solidFill>
                <a:schemeClr val="dk1"/>
              </a:solidFill>
              <a:effectLst/>
              <a:latin typeface="+mn-lt"/>
              <a:ea typeface="+mn-ea"/>
              <a:cs typeface="+mn-cs"/>
            </a:rPr>
            <a:t>　繰出金の増加は、介護保険事業特別会計繰出金と療養給付費負担金（後期高齢者医療給付事業）の増加が主な要因となっており、高齢化の進展等の影響により保険・医療関係の繰出金が年々増えていることや、人口に対する高齢者の割合が高い一方で人口の減少幅が類似団体に比べて大きいことなどから、住民一人当たりのコストは類似団体よりも高い状況が続く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104953</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425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168961</xdr:rowOff>
    </xdr:from>
    <xdr:to>
      <xdr:col>19</xdr:col>
      <xdr:colOff>177800</xdr:colOff>
      <xdr:row>34</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3911"/>
          <a:ext cx="8890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168961</xdr:rowOff>
    </xdr:from>
    <xdr:to>
      <xdr:col>15</xdr:col>
      <xdr:colOff>50800</xdr:colOff>
      <xdr:row>34</xdr:row>
      <xdr:rowOff>104953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83911"/>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104953</xdr:rowOff>
    </xdr:from>
    <xdr:to>
      <xdr:col>10</xdr:col>
      <xdr:colOff>114300</xdr:colOff>
      <xdr:row>34</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425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54153</xdr:rowOff>
    </xdr:from>
    <xdr:to>
      <xdr:col>24</xdr:col>
      <xdr:colOff>114300</xdr:colOff>
      <xdr:row>34</xdr:row>
      <xdr:rowOff>155753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110846</xdr:rowOff>
    </xdr:from>
    <xdr:to>
      <xdr:col>20</xdr:col>
      <xdr:colOff>38100</xdr:colOff>
      <xdr:row>35</xdr:row>
      <xdr:rowOff>40996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57523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118161</xdr:rowOff>
    </xdr:from>
    <xdr:to>
      <xdr:col>15</xdr:col>
      <xdr:colOff>101600</xdr:colOff>
      <xdr:row>32</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54153</xdr:rowOff>
    </xdr:from>
    <xdr:to>
      <xdr:col>10</xdr:col>
      <xdr:colOff>165100</xdr:colOff>
      <xdr:row>34</xdr:row>
      <xdr:rowOff>155753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67412</xdr:rowOff>
    </xdr:from>
    <xdr:to>
      <xdr:col>6</xdr:col>
      <xdr:colOff>38100</xdr:colOff>
      <xdr:row>34</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39550</xdr:rowOff>
    </xdr:from>
    <xdr:to>
      <xdr:col>24</xdr:col>
      <xdr:colOff>63500</xdr:colOff>
      <xdr:row>57</xdr:row>
      <xdr:rowOff>92494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2200"/>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125070</xdr:rowOff>
    </xdr:from>
    <xdr:to>
      <xdr:col>19</xdr:col>
      <xdr:colOff>177800</xdr:colOff>
      <xdr:row>57</xdr:row>
      <xdr:rowOff>39550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54820"/>
          <a:ext cx="889000" cy="2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138831</xdr:rowOff>
    </xdr:from>
    <xdr:to>
      <xdr:col>15</xdr:col>
      <xdr:colOff>50800</xdr:colOff>
      <xdr:row>55</xdr:row>
      <xdr:rowOff>125070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82781"/>
          <a:ext cx="889000" cy="67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138831</xdr:rowOff>
    </xdr:from>
    <xdr:to>
      <xdr:col>10</xdr:col>
      <xdr:colOff>114300</xdr:colOff>
      <xdr:row>56</xdr:row>
      <xdr:rowOff>68933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82781"/>
          <a:ext cx="889000" cy="7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41694</xdr:rowOff>
    </xdr:from>
    <xdr:to>
      <xdr:col>24</xdr:col>
      <xdr:colOff>114300</xdr:colOff>
      <xdr:row>57</xdr:row>
      <xdr:rowOff>143294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160200</xdr:rowOff>
    </xdr:from>
    <xdr:to>
      <xdr:col>20</xdr:col>
      <xdr:colOff>38100</xdr:colOff>
      <xdr:row>57</xdr:row>
      <xdr:rowOff>90350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81477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74270</xdr:rowOff>
    </xdr:from>
    <xdr:to>
      <xdr:col>15</xdr:col>
      <xdr:colOff>101600</xdr:colOff>
      <xdr:row>56</xdr:row>
      <xdr:rowOff>4420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20947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88031</xdr:rowOff>
    </xdr:from>
    <xdr:to>
      <xdr:col>10</xdr:col>
      <xdr:colOff>165100</xdr:colOff>
      <xdr:row>52</xdr:row>
      <xdr:rowOff>18181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34708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18133</xdr:rowOff>
    </xdr:from>
    <xdr:to>
      <xdr:col>6</xdr:col>
      <xdr:colOff>38100</xdr:colOff>
      <xdr:row>56</xdr:row>
      <xdr:rowOff>119733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136260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125755</xdr:rowOff>
    </xdr:from>
    <xdr:to>
      <xdr:col>24</xdr:col>
      <xdr:colOff>63500</xdr:colOff>
      <xdr:row>75</xdr:row>
      <xdr:rowOff>3064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41605"/>
          <a:ext cx="838200" cy="2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66005</xdr:rowOff>
    </xdr:from>
    <xdr:to>
      <xdr:col>19</xdr:col>
      <xdr:colOff>177800</xdr:colOff>
      <xdr:row>75</xdr:row>
      <xdr:rowOff>3064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53305"/>
          <a:ext cx="8890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66005</xdr:rowOff>
    </xdr:from>
    <xdr:to>
      <xdr:col>15</xdr:col>
      <xdr:colOff>50800</xdr:colOff>
      <xdr:row>76</xdr:row>
      <xdr:rowOff>42793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3305"/>
          <a:ext cx="889000" cy="3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42793</xdr:rowOff>
    </xdr:from>
    <xdr:to>
      <xdr:col>10</xdr:col>
      <xdr:colOff>114300</xdr:colOff>
      <xdr:row>76</xdr:row>
      <xdr:rowOff>100076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2993"/>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74955</xdr:rowOff>
    </xdr:from>
    <xdr:to>
      <xdr:col>24</xdr:col>
      <xdr:colOff>114300</xdr:colOff>
      <xdr:row>74</xdr:row>
      <xdr:rowOff>5105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97832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123714</xdr:rowOff>
    </xdr:from>
    <xdr:to>
      <xdr:col>20</xdr:col>
      <xdr:colOff>38100</xdr:colOff>
      <xdr:row>75</xdr:row>
      <xdr:rowOff>53864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70391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15205</xdr:rowOff>
    </xdr:from>
    <xdr:to>
      <xdr:col>15</xdr:col>
      <xdr:colOff>101600</xdr:colOff>
      <xdr:row>74</xdr:row>
      <xdr:rowOff>116805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133332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163443</xdr:rowOff>
    </xdr:from>
    <xdr:to>
      <xdr:col>10</xdr:col>
      <xdr:colOff>165100</xdr:colOff>
      <xdr:row>76</xdr:row>
      <xdr:rowOff>93593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110120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49276</xdr:rowOff>
    </xdr:from>
    <xdr:to>
      <xdr:col>6</xdr:col>
      <xdr:colOff>38100</xdr:colOff>
      <xdr:row>76</xdr:row>
      <xdr:rowOff>150876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167403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131263</xdr:rowOff>
    </xdr:from>
    <xdr:to>
      <xdr:col>24</xdr:col>
      <xdr:colOff>63500</xdr:colOff>
      <xdr:row>97</xdr:row>
      <xdr:rowOff>76922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19013"/>
          <a:ext cx="838200" cy="2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76922</xdr:rowOff>
    </xdr:from>
    <xdr:to>
      <xdr:col>19</xdr:col>
      <xdr:colOff>177800</xdr:colOff>
      <xdr:row>97</xdr:row>
      <xdr:rowOff>161744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07572"/>
          <a:ext cx="8890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161744</xdr:rowOff>
    </xdr:from>
    <xdr:to>
      <xdr:col>15</xdr:col>
      <xdr:colOff>50800</xdr:colOff>
      <xdr:row>98</xdr:row>
      <xdr:rowOff>65230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2394"/>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65230</xdr:rowOff>
    </xdr:from>
    <xdr:to>
      <xdr:col>10</xdr:col>
      <xdr:colOff>114300</xdr:colOff>
      <xdr:row>98</xdr:row>
      <xdr:rowOff>142041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67330"/>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80463</xdr:rowOff>
    </xdr:from>
    <xdr:to>
      <xdr:col>24</xdr:col>
      <xdr:colOff>114300</xdr:colOff>
      <xdr:row>96</xdr:row>
      <xdr:rowOff>10613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103340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26122</xdr:rowOff>
    </xdr:from>
    <xdr:to>
      <xdr:col>20</xdr:col>
      <xdr:colOff>38100</xdr:colOff>
      <xdr:row>97</xdr:row>
      <xdr:rowOff>127722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110944</xdr:rowOff>
    </xdr:from>
    <xdr:to>
      <xdr:col>15</xdr:col>
      <xdr:colOff>101600</xdr:colOff>
      <xdr:row>98</xdr:row>
      <xdr:rowOff>41094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14430</xdr:rowOff>
    </xdr:from>
    <xdr:to>
      <xdr:col>10</xdr:col>
      <xdr:colOff>165100</xdr:colOff>
      <xdr:row>98</xdr:row>
      <xdr:rowOff>116030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91241</xdr:rowOff>
    </xdr:from>
    <xdr:to>
      <xdr:col>6</xdr:col>
      <xdr:colOff>38100</xdr:colOff>
      <xdr:row>99</xdr:row>
      <xdr:rowOff>21391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37918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166479</xdr:rowOff>
    </xdr:from>
    <xdr:to>
      <xdr:col>55</xdr:col>
      <xdr:colOff>0</xdr:colOff>
      <xdr:row>39</xdr:row>
      <xdr:rowOff>7112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15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11357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936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3520</xdr:rowOff>
    </xdr:from>
    <xdr:to>
      <xdr:col>45</xdr:col>
      <xdr:colOff>177800</xdr:colOff>
      <xdr:row>39</xdr:row>
      <xdr:rowOff>11357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9007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163540</xdr:rowOff>
    </xdr:from>
    <xdr:to>
      <xdr:col>41</xdr:col>
      <xdr:colOff>50800</xdr:colOff>
      <xdr:row>39</xdr:row>
      <xdr:rowOff>3520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78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115679</xdr:rowOff>
    </xdr:from>
    <xdr:to>
      <xdr:col>55</xdr:col>
      <xdr:colOff>50800</xdr:colOff>
      <xdr:row>39</xdr:row>
      <xdr:rowOff>45829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30606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4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132007</xdr:rowOff>
    </xdr:from>
    <xdr:to>
      <xdr:col>46</xdr:col>
      <xdr:colOff>38100</xdr:colOff>
      <xdr:row>39</xdr:row>
      <xdr:rowOff>62157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53284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124170</xdr:rowOff>
    </xdr:from>
    <xdr:to>
      <xdr:col>41</xdr:col>
      <xdr:colOff>101600</xdr:colOff>
      <xdr:row>39</xdr:row>
      <xdr:rowOff>54320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45447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112740</xdr:rowOff>
    </xdr:from>
    <xdr:to>
      <xdr:col>36</xdr:col>
      <xdr:colOff>165100</xdr:colOff>
      <xdr:row>39</xdr:row>
      <xdr:rowOff>42890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34017</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119011</xdr:rowOff>
    </xdr:from>
    <xdr:to>
      <xdr:col>55</xdr:col>
      <xdr:colOff>0</xdr:colOff>
      <xdr:row>58</xdr:row>
      <xdr:rowOff>128918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63111"/>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128918</xdr:rowOff>
    </xdr:from>
    <xdr:to>
      <xdr:col>50</xdr:col>
      <xdr:colOff>114300</xdr:colOff>
      <xdr:row>58</xdr:row>
      <xdr:rowOff>158141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7301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144043</xdr:rowOff>
    </xdr:from>
    <xdr:to>
      <xdr:col>45</xdr:col>
      <xdr:colOff>177800</xdr:colOff>
      <xdr:row>58</xdr:row>
      <xdr:rowOff>158141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88143"/>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124764</xdr:rowOff>
    </xdr:from>
    <xdr:to>
      <xdr:col>41</xdr:col>
      <xdr:colOff>50800</xdr:colOff>
      <xdr:row>58</xdr:row>
      <xdr:rowOff>144043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68864"/>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68211</xdr:rowOff>
    </xdr:from>
    <xdr:to>
      <xdr:col>55</xdr:col>
      <xdr:colOff>50800</xdr:colOff>
      <xdr:row>58</xdr:row>
      <xdr:rowOff>169811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154588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78118</xdr:rowOff>
    </xdr:from>
    <xdr:to>
      <xdr:col>50</xdr:col>
      <xdr:colOff>165100</xdr:colOff>
      <xdr:row>59</xdr:row>
      <xdr:rowOff>8268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170845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107341</xdr:rowOff>
    </xdr:from>
    <xdr:to>
      <xdr:col>46</xdr:col>
      <xdr:colOff>38100</xdr:colOff>
      <xdr:row>59</xdr:row>
      <xdr:rowOff>37491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28618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93243</xdr:rowOff>
    </xdr:from>
    <xdr:to>
      <xdr:col>41</xdr:col>
      <xdr:colOff>101600</xdr:colOff>
      <xdr:row>59</xdr:row>
      <xdr:rowOff>23393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14520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73964</xdr:rowOff>
    </xdr:from>
    <xdr:to>
      <xdr:col>36</xdr:col>
      <xdr:colOff>165100</xdr:colOff>
      <xdr:row>59</xdr:row>
      <xdr:rowOff>4114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166691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32584</xdr:rowOff>
    </xdr:from>
    <xdr:to>
      <xdr:col>55</xdr:col>
      <xdr:colOff>0</xdr:colOff>
      <xdr:row>79</xdr:row>
      <xdr:rowOff>51003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05684"/>
          <a:ext cx="838200" cy="18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22558</xdr:rowOff>
    </xdr:from>
    <xdr:to>
      <xdr:col>50</xdr:col>
      <xdr:colOff>114300</xdr:colOff>
      <xdr:row>78</xdr:row>
      <xdr:rowOff>32584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95658"/>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135258</xdr:rowOff>
    </xdr:from>
    <xdr:to>
      <xdr:col>45</xdr:col>
      <xdr:colOff>177800</xdr:colOff>
      <xdr:row>78</xdr:row>
      <xdr:rowOff>22558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3690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135258</xdr:rowOff>
    </xdr:from>
    <xdr:to>
      <xdr:col>41</xdr:col>
      <xdr:colOff>50800</xdr:colOff>
      <xdr:row>79</xdr:row>
      <xdr:rowOff>10802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36908"/>
          <a:ext cx="889000" cy="2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203</xdr:rowOff>
    </xdr:from>
    <xdr:to>
      <xdr:col>55</xdr:col>
      <xdr:colOff>50800</xdr:colOff>
      <xdr:row>79</xdr:row>
      <xdr:rowOff>101803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86580</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153234</xdr:rowOff>
    </xdr:from>
    <xdr:to>
      <xdr:col>50</xdr:col>
      <xdr:colOff>165100</xdr:colOff>
      <xdr:row>78</xdr:row>
      <xdr:rowOff>83384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74511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4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143208</xdr:rowOff>
    </xdr:from>
    <xdr:to>
      <xdr:col>46</xdr:col>
      <xdr:colOff>38100</xdr:colOff>
      <xdr:row>78</xdr:row>
      <xdr:rowOff>73358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64485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84458</xdr:rowOff>
    </xdr:from>
    <xdr:to>
      <xdr:col>41</xdr:col>
      <xdr:colOff>101600</xdr:colOff>
      <xdr:row>78</xdr:row>
      <xdr:rowOff>14608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5735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156983</xdr:rowOff>
    </xdr:from>
    <xdr:to>
      <xdr:col>55</xdr:col>
      <xdr:colOff>0</xdr:colOff>
      <xdr:row>97</xdr:row>
      <xdr:rowOff>88630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6183"/>
          <a:ext cx="838200" cy="10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148067</xdr:rowOff>
    </xdr:from>
    <xdr:to>
      <xdr:col>50</xdr:col>
      <xdr:colOff>114300</xdr:colOff>
      <xdr:row>96</xdr:row>
      <xdr:rowOff>156983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0726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148067</xdr:rowOff>
    </xdr:from>
    <xdr:to>
      <xdr:col>45</xdr:col>
      <xdr:colOff>177800</xdr:colOff>
      <xdr:row>97</xdr:row>
      <xdr:rowOff>141140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07267"/>
          <a:ext cx="889000" cy="1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131218</xdr:rowOff>
    </xdr:from>
    <xdr:to>
      <xdr:col>41</xdr:col>
      <xdr:colOff>50800</xdr:colOff>
      <xdr:row>97</xdr:row>
      <xdr:rowOff>141140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6186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37830</xdr:rowOff>
    </xdr:from>
    <xdr:to>
      <xdr:col>55</xdr:col>
      <xdr:colOff>50800</xdr:colOff>
      <xdr:row>97</xdr:row>
      <xdr:rowOff>139430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106183</xdr:rowOff>
    </xdr:from>
    <xdr:to>
      <xdr:col>50</xdr:col>
      <xdr:colOff>165100</xdr:colOff>
      <xdr:row>97</xdr:row>
      <xdr:rowOff>36333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27460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97267</xdr:rowOff>
    </xdr:from>
    <xdr:to>
      <xdr:col>46</xdr:col>
      <xdr:colOff>38100</xdr:colOff>
      <xdr:row>97</xdr:row>
      <xdr:rowOff>27417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18544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90340</xdr:rowOff>
    </xdr:from>
    <xdr:to>
      <xdr:col>41</xdr:col>
      <xdr:colOff>101600</xdr:colOff>
      <xdr:row>98</xdr:row>
      <xdr:rowOff>20490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80418</xdr:rowOff>
    </xdr:from>
    <xdr:to>
      <xdr:col>36</xdr:col>
      <xdr:colOff>165100</xdr:colOff>
      <xdr:row>98</xdr:row>
      <xdr:rowOff>10568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46431</xdr:rowOff>
    </xdr:from>
    <xdr:to>
      <xdr:col>85</xdr:col>
      <xdr:colOff>127000</xdr:colOff>
      <xdr:row>38</xdr:row>
      <xdr:rowOff>63881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61531"/>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46431</xdr:rowOff>
    </xdr:from>
    <xdr:to>
      <xdr:col>81</xdr:col>
      <xdr:colOff>50800</xdr:colOff>
      <xdr:row>38</xdr:row>
      <xdr:rowOff>50432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6153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50432</xdr:rowOff>
    </xdr:from>
    <xdr:to>
      <xdr:col>76</xdr:col>
      <xdr:colOff>114300</xdr:colOff>
      <xdr:row>38</xdr:row>
      <xdr:rowOff>80531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6553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79769</xdr:rowOff>
    </xdr:from>
    <xdr:to>
      <xdr:col>71</xdr:col>
      <xdr:colOff>177800</xdr:colOff>
      <xdr:row>38</xdr:row>
      <xdr:rowOff>80531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948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13081</xdr:rowOff>
    </xdr:from>
    <xdr:to>
      <xdr:col>85</xdr:col>
      <xdr:colOff>177800</xdr:colOff>
      <xdr:row>38</xdr:row>
      <xdr:rowOff>114681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162958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167081</xdr:rowOff>
    </xdr:from>
    <xdr:to>
      <xdr:col>81</xdr:col>
      <xdr:colOff>101600</xdr:colOff>
      <xdr:row>38</xdr:row>
      <xdr:rowOff>97231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171082</xdr:rowOff>
    </xdr:from>
    <xdr:to>
      <xdr:col>76</xdr:col>
      <xdr:colOff>165100</xdr:colOff>
      <xdr:row>38</xdr:row>
      <xdr:rowOff>101232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92359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29731</xdr:rowOff>
    </xdr:from>
    <xdr:to>
      <xdr:col>72</xdr:col>
      <xdr:colOff>38100</xdr:colOff>
      <xdr:row>38</xdr:row>
      <xdr:rowOff>131331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122458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28969</xdr:rowOff>
    </xdr:from>
    <xdr:to>
      <xdr:col>67</xdr:col>
      <xdr:colOff>101600</xdr:colOff>
      <xdr:row>38</xdr:row>
      <xdr:rowOff>130569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121696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60637</xdr:rowOff>
    </xdr:from>
    <xdr:to>
      <xdr:col>85</xdr:col>
      <xdr:colOff>127000</xdr:colOff>
      <xdr:row>57</xdr:row>
      <xdr:rowOff>142329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33287"/>
          <a:ext cx="838200" cy="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60637</xdr:rowOff>
    </xdr:from>
    <xdr:to>
      <xdr:col>81</xdr:col>
      <xdr:colOff>50800</xdr:colOff>
      <xdr:row>57</xdr:row>
      <xdr:rowOff>131976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3287"/>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53175</xdr:rowOff>
    </xdr:from>
    <xdr:to>
      <xdr:col>76</xdr:col>
      <xdr:colOff>114300</xdr:colOff>
      <xdr:row>57</xdr:row>
      <xdr:rowOff>131976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5825"/>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26086</xdr:rowOff>
    </xdr:from>
    <xdr:to>
      <xdr:col>71</xdr:col>
      <xdr:colOff>177800</xdr:colOff>
      <xdr:row>57</xdr:row>
      <xdr:rowOff>53175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27286"/>
          <a:ext cx="889000" cy="1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91529</xdr:rowOff>
    </xdr:from>
    <xdr:to>
      <xdr:col>85</xdr:col>
      <xdr:colOff>177800</xdr:colOff>
      <xdr:row>58</xdr:row>
      <xdr:rowOff>21679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69956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9837</xdr:rowOff>
    </xdr:from>
    <xdr:to>
      <xdr:col>81</xdr:col>
      <xdr:colOff>101600</xdr:colOff>
      <xdr:row>57</xdr:row>
      <xdr:rowOff>111437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102564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81176</xdr:rowOff>
    </xdr:from>
    <xdr:to>
      <xdr:col>76</xdr:col>
      <xdr:colOff>165100</xdr:colOff>
      <xdr:row>58</xdr:row>
      <xdr:rowOff>11326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2375</xdr:rowOff>
    </xdr:from>
    <xdr:to>
      <xdr:col>72</xdr:col>
      <xdr:colOff>38100</xdr:colOff>
      <xdr:row>57</xdr:row>
      <xdr:rowOff>103975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95102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146736</xdr:rowOff>
    </xdr:from>
    <xdr:to>
      <xdr:col>67</xdr:col>
      <xdr:colOff>101600</xdr:colOff>
      <xdr:row>56</xdr:row>
      <xdr:rowOff>76886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93413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151651</xdr:rowOff>
    </xdr:from>
    <xdr:to>
      <xdr:col>85</xdr:col>
      <xdr:colOff>127000</xdr:colOff>
      <xdr:row>96</xdr:row>
      <xdr:rowOff>165557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0851"/>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132690</xdr:rowOff>
    </xdr:from>
    <xdr:to>
      <xdr:col>81</xdr:col>
      <xdr:colOff>50800</xdr:colOff>
      <xdr:row>96</xdr:row>
      <xdr:rowOff>151651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91890"/>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132690</xdr:rowOff>
    </xdr:from>
    <xdr:to>
      <xdr:col>76</xdr:col>
      <xdr:colOff>114300</xdr:colOff>
      <xdr:row>96</xdr:row>
      <xdr:rowOff>135522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9189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109449</xdr:rowOff>
    </xdr:from>
    <xdr:to>
      <xdr:col>71</xdr:col>
      <xdr:colOff>177800</xdr:colOff>
      <xdr:row>96</xdr:row>
      <xdr:rowOff>135522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68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114757</xdr:rowOff>
    </xdr:from>
    <xdr:to>
      <xdr:col>85</xdr:col>
      <xdr:colOff>177800</xdr:colOff>
      <xdr:row>97</xdr:row>
      <xdr:rowOff>44907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93184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100851</xdr:rowOff>
    </xdr:from>
    <xdr:to>
      <xdr:col>81</xdr:col>
      <xdr:colOff>101600</xdr:colOff>
      <xdr:row>97</xdr:row>
      <xdr:rowOff>31001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22128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81890</xdr:rowOff>
    </xdr:from>
    <xdr:to>
      <xdr:col>76</xdr:col>
      <xdr:colOff>165100</xdr:colOff>
      <xdr:row>97</xdr:row>
      <xdr:rowOff>12040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84722</xdr:rowOff>
    </xdr:from>
    <xdr:to>
      <xdr:col>72</xdr:col>
      <xdr:colOff>38100</xdr:colOff>
      <xdr:row>97</xdr:row>
      <xdr:rowOff>14872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58649</xdr:rowOff>
    </xdr:from>
    <xdr:to>
      <xdr:col>67</xdr:col>
      <xdr:colOff>101600</xdr:colOff>
      <xdr:row>96</xdr:row>
      <xdr:rowOff>160249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議会費は、類似団体よりやや高いが、昨年度と比較して増加しているのは職員給与費など人件費である。総務費は大きく減少し、類似団体においても大きく減少しているが、当市においては退職手当の減少による影響が大きい。</a:t>
          </a:r>
        </a:p>
        <a:p>
          <a:pPr eaLnBrk="1" fontAlgn="auto" latinLnBrk="0" hangingPunct="1"/>
          <a:r>
            <a:rPr kumimoji="1" lang="ja-JP" altLang="en-US" sz="1100" b="0" i="0" baseline="0">
              <a:solidFill>
                <a:schemeClr val="dk1"/>
              </a:solidFill>
              <a:effectLst/>
              <a:latin typeface="+mn-lt"/>
              <a:ea typeface="+mn-ea"/>
              <a:cs typeface="+mn-cs"/>
            </a:rPr>
            <a:t>　民生費は、非課税世帯等に対する給付金関連に係る経費が大きく、類似団体と比較しても大きく上昇している。衛生費についても、ごみ中継施設整備事業費と山辺・県北西部広域環境衛生組合分担金が主な要因として、前年度より住民一人当たりのコストが</a:t>
          </a:r>
          <a:r>
            <a:rPr kumimoji="1" lang="en-US" altLang="ja-JP" sz="1100" b="0" i="0" baseline="0">
              <a:solidFill>
                <a:schemeClr val="dk1"/>
              </a:solidFill>
              <a:effectLst/>
              <a:latin typeface="+mn-lt"/>
              <a:ea typeface="+mn-ea"/>
              <a:cs typeface="+mn-cs"/>
            </a:rPr>
            <a:t>26,508</a:t>
          </a:r>
          <a:r>
            <a:rPr kumimoji="1" lang="ja-JP" altLang="en-US" sz="1100" b="0" i="0" baseline="0">
              <a:solidFill>
                <a:schemeClr val="dk1"/>
              </a:solidFill>
              <a:effectLst/>
              <a:latin typeface="+mn-lt"/>
              <a:ea typeface="+mn-ea"/>
              <a:cs typeface="+mn-cs"/>
            </a:rPr>
            <a:t>円と大きく増える結果となった。商工費は、新型コロナウイルス感染症対策事業として商品券事業を行った分が皆減した影響などもあり、</a:t>
          </a:r>
          <a:r>
            <a:rPr kumimoji="1" lang="en-US" altLang="ja-JP" sz="1100" b="0" i="0" baseline="0">
              <a:solidFill>
                <a:schemeClr val="dk1"/>
              </a:solidFill>
              <a:effectLst/>
              <a:latin typeface="+mn-lt"/>
              <a:ea typeface="+mn-ea"/>
              <a:cs typeface="+mn-cs"/>
            </a:rPr>
            <a:t>5,814</a:t>
          </a:r>
          <a:r>
            <a:rPr kumimoji="1" lang="ja-JP" altLang="en-US" sz="1100" b="0" i="0" baseline="0">
              <a:solidFill>
                <a:schemeClr val="dk1"/>
              </a:solidFill>
              <a:effectLst/>
              <a:latin typeface="+mn-lt"/>
              <a:ea typeface="+mn-ea"/>
              <a:cs typeface="+mn-cs"/>
            </a:rPr>
            <a:t>円減少している。土木費は、土地開発公社事業への貸付と下水道事業への出資金が減少したことによって、減少している。</a:t>
          </a:r>
        </a:p>
        <a:p>
          <a:pPr eaLnBrk="1" fontAlgn="auto" latinLnBrk="0" hangingPunct="1"/>
          <a:r>
            <a:rPr kumimoji="1" lang="ja-JP" altLang="en-US" sz="1100" b="0" i="0" baseline="0">
              <a:solidFill>
                <a:schemeClr val="dk1"/>
              </a:solidFill>
              <a:effectLst/>
              <a:latin typeface="+mn-lt"/>
              <a:ea typeface="+mn-ea"/>
              <a:cs typeface="+mn-cs"/>
            </a:rPr>
            <a:t>　教育費については、給食費相当分の支給事業の終了や小学校営繕工事の減少による影響により、前年度より</a:t>
          </a:r>
          <a:r>
            <a:rPr kumimoji="1" lang="en-US" altLang="ja-JP" sz="1100" b="0" i="0" baseline="0">
              <a:solidFill>
                <a:schemeClr val="dk1"/>
              </a:solidFill>
              <a:effectLst/>
              <a:latin typeface="+mn-lt"/>
              <a:ea typeface="+mn-ea"/>
              <a:cs typeface="+mn-cs"/>
            </a:rPr>
            <a:t>5,003</a:t>
          </a:r>
          <a:r>
            <a:rPr kumimoji="1" lang="ja-JP" altLang="en-US" sz="1100" b="0" i="0" baseline="0">
              <a:solidFill>
                <a:schemeClr val="dk1"/>
              </a:solidFill>
              <a:effectLst/>
              <a:latin typeface="+mn-lt"/>
              <a:ea typeface="+mn-ea"/>
              <a:cs typeface="+mn-cs"/>
            </a:rPr>
            <a:t>円減少している。なお、令和元年度に類似団体よりも高い水準となっているのは、小・中学校の空調設置工事をおこなったためである。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財政調整基金残高は、前年と同様に決算剰余金処分による財政調整基金を積立てているが、対標準財政規模比は</a:t>
          </a:r>
          <a:r>
            <a:rPr kumimoji="1" lang="en-US" altLang="ja-JP" sz="1100" b="0" i="0" baseline="0">
              <a:solidFill>
                <a:schemeClr val="dk1"/>
              </a:solidFill>
              <a:effectLst/>
              <a:latin typeface="+mn-lt"/>
              <a:ea typeface="+mn-ea"/>
              <a:cs typeface="+mn-cs"/>
            </a:rPr>
            <a:t>0.08</a:t>
          </a:r>
          <a:r>
            <a:rPr kumimoji="1" lang="ja-JP" altLang="en-US" sz="1100" b="0" i="0" baseline="0">
              <a:solidFill>
                <a:schemeClr val="dk1"/>
              </a:solidFill>
              <a:effectLst/>
              <a:latin typeface="+mn-lt"/>
              <a:ea typeface="+mn-ea"/>
              <a:cs typeface="+mn-cs"/>
            </a:rPr>
            <a:t>ポイント増加とほぼ横ばいになっている。</a:t>
          </a:r>
        </a:p>
        <a:p>
          <a:pPr eaLnBrk="1" fontAlgn="auto" latinLnBrk="0" hangingPunct="1"/>
          <a:r>
            <a:rPr kumimoji="1" lang="ja-JP" altLang="en-US" sz="1100" b="0" i="0" baseline="0">
              <a:solidFill>
                <a:schemeClr val="dk1"/>
              </a:solidFill>
              <a:effectLst/>
              <a:latin typeface="+mn-lt"/>
              <a:ea typeface="+mn-ea"/>
              <a:cs typeface="+mn-cs"/>
            </a:rPr>
            <a:t>　実質収支は、歳入は市税・地方交付税などの一般財源とごみ処理施設に係る市債などによって増加する一方で、歳出も非課税世帯等臨時給付金関連の増加があり、</a:t>
          </a:r>
          <a:r>
            <a:rPr kumimoji="1" lang="ja-JP" altLang="en-US" sz="1100" b="0" i="0" baseline="0">
              <a:solidFill>
                <a:sysClr val="windowText" lastClr="000000"/>
              </a:solidFill>
              <a:effectLst/>
              <a:latin typeface="+mn-lt"/>
              <a:ea typeface="+mn-ea"/>
              <a:cs typeface="+mn-cs"/>
            </a:rPr>
            <a:t>標準財政規模比については</a:t>
          </a:r>
          <a:r>
            <a:rPr kumimoji="1" lang="en-US" altLang="ja-JP" sz="1100" b="0" i="0" baseline="0">
              <a:solidFill>
                <a:sysClr val="windowText" lastClr="000000"/>
              </a:solidFill>
              <a:effectLst/>
              <a:latin typeface="+mn-lt"/>
              <a:ea typeface="+mn-ea"/>
              <a:cs typeface="+mn-cs"/>
            </a:rPr>
            <a:t>1.10</a:t>
          </a:r>
          <a:r>
            <a:rPr kumimoji="1" lang="ja-JP" altLang="en-US" sz="1100" b="0" i="0" baseline="0">
              <a:solidFill>
                <a:sysClr val="windowText" lastClr="000000"/>
              </a:solidFill>
              <a:effectLst/>
              <a:latin typeface="+mn-lt"/>
              <a:ea typeface="+mn-ea"/>
              <a:cs typeface="+mn-cs"/>
            </a:rPr>
            <a:t>ポイント減少している。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実質単年度収支は、令和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年度が</a:t>
          </a:r>
          <a:r>
            <a:rPr kumimoji="1" lang="en-US" altLang="ja-JP" sz="1100" b="0" i="0" baseline="0">
              <a:solidFill>
                <a:sysClr val="windowText" lastClr="000000"/>
              </a:solidFill>
              <a:effectLst/>
              <a:latin typeface="+mn-lt"/>
              <a:ea typeface="+mn-ea"/>
              <a:cs typeface="+mn-cs"/>
            </a:rPr>
            <a:t>1,212</a:t>
          </a:r>
          <a:r>
            <a:rPr kumimoji="1" lang="ja-JP" altLang="en-US" sz="1100" b="0" i="0" baseline="0">
              <a:solidFill>
                <a:sysClr val="windowText" lastClr="000000"/>
              </a:solidFill>
              <a:effectLst/>
              <a:latin typeface="+mn-lt"/>
              <a:ea typeface="+mn-ea"/>
              <a:cs typeface="+mn-cs"/>
            </a:rPr>
            <a:t>百万円の赤字だったが、令和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270</a:t>
          </a:r>
          <a:r>
            <a:rPr kumimoji="1" lang="ja-JP" altLang="en-US" sz="1100" b="0" i="0" baseline="0">
              <a:solidFill>
                <a:sysClr val="windowText" lastClr="000000"/>
              </a:solidFill>
              <a:effectLst/>
              <a:latin typeface="+mn-lt"/>
              <a:ea typeface="+mn-ea"/>
              <a:cs typeface="+mn-cs"/>
            </a:rPr>
            <a:t>百万円の赤字となり標準財政規模比で</a:t>
          </a:r>
          <a:r>
            <a:rPr kumimoji="1" lang="en-US" altLang="ja-JP" sz="1100" b="0" i="0" baseline="0">
              <a:solidFill>
                <a:sysClr val="windowText" lastClr="000000"/>
              </a:solidFill>
              <a:effectLst/>
              <a:latin typeface="+mn-lt"/>
              <a:ea typeface="+mn-ea"/>
              <a:cs typeface="+mn-cs"/>
            </a:rPr>
            <a:t>6.05</a:t>
          </a:r>
          <a:r>
            <a:rPr kumimoji="1" lang="ja-JP" altLang="en-US" sz="1100" b="0" i="0" baseline="0">
              <a:solidFill>
                <a:sysClr val="windowText" lastClr="000000"/>
              </a:solidFill>
              <a:effectLst/>
              <a:latin typeface="+mn-lt"/>
              <a:ea typeface="+mn-ea"/>
              <a:cs typeface="+mn-cs"/>
            </a:rPr>
            <a:t>ポイント上昇している。今後</a:t>
          </a:r>
          <a:r>
            <a:rPr kumimoji="1" lang="ja-JP" altLang="en-US" sz="1100" b="0" i="0" baseline="0">
              <a:solidFill>
                <a:schemeClr val="dk1"/>
              </a:solidFill>
              <a:effectLst/>
              <a:latin typeface="+mn-lt"/>
              <a:ea typeface="+mn-ea"/>
              <a:cs typeface="+mn-cs"/>
            </a:rPr>
            <a:t>も多様な財政需要に対応するため、引き続き強固で持続可能な財政基盤の確立に取り組むこととしている。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en-US"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大和高田市集中改革プラン</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及び</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大和高田市財政健全化プログラム</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を実施し、普通会計はもとより地方公営企業も含め財政健全化に取り組んだことにより、平成</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年度より連結実質赤字も解消されており、平成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年度以降は会計ごとの変動はあるものの、連結では実質黒字となっている。</a:t>
          </a:r>
        </a:p>
        <a:p>
          <a:pPr eaLnBrk="1" fontAlgn="auto" latinLnBrk="0" hangingPunct="1"/>
          <a:r>
            <a:rPr kumimoji="1" lang="ja-JP" altLang="en-US" sz="1100" b="0" i="0" baseline="0">
              <a:solidFill>
                <a:schemeClr val="dk1"/>
              </a:solidFill>
              <a:effectLst/>
              <a:latin typeface="+mn-lt"/>
              <a:ea typeface="+mn-ea"/>
              <a:cs typeface="+mn-cs"/>
            </a:rPr>
            <a:t>　黒字額の大半は、水道事業会計、病院事業会計によるものである。一般会計や駐車場事業特別会計を除く各特別会計においても黒字であるが、黒字額は後期高齢者医療保険事業特別会計と休日診療所特別会計を除き年々縮小している。休日診療所特別会計は、診療収入が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67</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百万円）増加していることが黒字の大きな要因となっている。</a:t>
          </a:r>
        </a:p>
        <a:p>
          <a:pPr eaLnBrk="1" fontAlgn="auto" latinLnBrk="0" hangingPunct="1"/>
          <a:r>
            <a:rPr kumimoji="1" lang="ja-JP" altLang="en-US" sz="1100" b="0" i="0" baseline="0">
              <a:solidFill>
                <a:schemeClr val="dk1"/>
              </a:solidFill>
              <a:effectLst/>
              <a:latin typeface="+mn-lt"/>
              <a:ea typeface="+mn-ea"/>
              <a:cs typeface="+mn-cs"/>
            </a:rPr>
            <a:t>　今後も民間委託の推進や公共施設のあり方検討等、行財政改革により連結実質黒字の維持に努める。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元利償還金は、ここ数年、過去の大型公共事業に伴い発行した地方債等の償還が進み減少傾向となっている。</a:t>
          </a: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年度の減少要因として、普通会計の市債償還が</a:t>
          </a:r>
          <a:r>
            <a:rPr kumimoji="1" lang="en-US" altLang="ja-JP" sz="1100" b="0" i="0" baseline="0">
              <a:solidFill>
                <a:schemeClr val="dk1"/>
              </a:solidFill>
              <a:effectLst/>
              <a:latin typeface="+mn-lt"/>
              <a:ea typeface="+mn-ea"/>
              <a:cs typeface="+mn-cs"/>
            </a:rPr>
            <a:t>97</a:t>
          </a:r>
          <a:r>
            <a:rPr kumimoji="1" lang="ja-JP" altLang="en-US" sz="1100" b="0" i="0" baseline="0">
              <a:solidFill>
                <a:schemeClr val="dk1"/>
              </a:solidFill>
              <a:effectLst/>
              <a:latin typeface="+mn-lt"/>
              <a:ea typeface="+mn-ea"/>
              <a:cs typeface="+mn-cs"/>
            </a:rPr>
            <a:t>百万円減少したこと、元利償還金に充当できる特定財源（</a:t>
          </a:r>
          <a:r>
            <a:rPr kumimoji="1" lang="en-US" altLang="ja-JP" sz="1100" b="0" i="0" baseline="0">
              <a:solidFill>
                <a:schemeClr val="dk1"/>
              </a:solidFill>
              <a:effectLst/>
              <a:latin typeface="+mn-lt"/>
              <a:ea typeface="+mn-ea"/>
              <a:cs typeface="+mn-cs"/>
            </a:rPr>
            <a:t>18</a:t>
          </a:r>
          <a:r>
            <a:rPr kumimoji="1" lang="ja-JP" altLang="en-US" sz="1100" b="0" i="0" baseline="0">
              <a:solidFill>
                <a:schemeClr val="dk1"/>
              </a:solidFill>
              <a:effectLst/>
              <a:latin typeface="+mn-lt"/>
              <a:ea typeface="+mn-ea"/>
              <a:cs typeface="+mn-cs"/>
            </a:rPr>
            <a:t>百万円）が増加したことなどがある。</a:t>
          </a:r>
        </a:p>
        <a:p>
          <a:pPr eaLnBrk="1" fontAlgn="auto" latinLnBrk="0" hangingPunct="1"/>
          <a:r>
            <a:rPr kumimoji="1" lang="ja-JP" altLang="en-US" sz="1100" b="0" i="0" baseline="0">
              <a:solidFill>
                <a:schemeClr val="dk1"/>
              </a:solidFill>
              <a:effectLst/>
              <a:latin typeface="+mn-lt"/>
              <a:ea typeface="+mn-ea"/>
              <a:cs typeface="+mn-cs"/>
            </a:rPr>
            <a:t>　公営企業会計である下水道事業会計及び病院事業会計の元利償還金に対する繰入金額は近年減少傾向であったが、令和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年度においてはやや増加している。</a:t>
          </a:r>
        </a:p>
        <a:p>
          <a:pPr eaLnBrk="1" fontAlgn="auto" latinLnBrk="0" hangingPunct="1"/>
          <a:r>
            <a:rPr kumimoji="1" lang="ja-JP" altLang="en-US" sz="1100" b="0" i="0" baseline="0">
              <a:solidFill>
                <a:schemeClr val="dk1"/>
              </a:solidFill>
              <a:effectLst/>
              <a:latin typeface="+mn-lt"/>
              <a:ea typeface="+mn-ea"/>
              <a:cs typeface="+mn-cs"/>
            </a:rPr>
            <a:t>　引き続き、事業計画の精査を図り、普通建設事業費及び地方債の適正な発行に努めていく。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地方債の現在高は、平成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年度までは、過去の大型公共事業に伴い発行した地方債の償還が進み、元利償還金が減少したことや普通建設事業費及び地方債の発行を抑制していたことから減少傾向にあった。令和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年度については、ごみ中継施設関連や山辺・県北西部広域環境衛生組合負担金関連の地方債が増えていることが主な要因となり、前年度比で</a:t>
          </a:r>
          <a:r>
            <a:rPr kumimoji="1" lang="en-US" altLang="ja-JP" sz="1100" b="0" i="0" baseline="0">
              <a:solidFill>
                <a:schemeClr val="dk1"/>
              </a:solidFill>
              <a:effectLst/>
              <a:latin typeface="+mn-lt"/>
              <a:ea typeface="+mn-ea"/>
              <a:cs typeface="+mn-cs"/>
            </a:rPr>
            <a:t>147</a:t>
          </a:r>
          <a:r>
            <a:rPr kumimoji="1" lang="ja-JP" altLang="en-US" sz="1100" b="0" i="0" baseline="0">
              <a:solidFill>
                <a:schemeClr val="dk1"/>
              </a:solidFill>
              <a:effectLst/>
              <a:latin typeface="+mn-lt"/>
              <a:ea typeface="+mn-ea"/>
              <a:cs typeface="+mn-cs"/>
            </a:rPr>
            <a:t>百万円の増加となっている。また、公営企業債等繰入見込額についても病院事業・下水道事業会計繰入見込額の減少により前年度比で</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百万円減少している。充当可能財源は充当可能基金</a:t>
          </a:r>
          <a:r>
            <a:rPr kumimoji="1" lang="en-US" altLang="ja-JP" sz="1100" b="0" i="0" baseline="0">
              <a:solidFill>
                <a:schemeClr val="dk1"/>
              </a:solidFill>
              <a:effectLst/>
              <a:latin typeface="+mn-lt"/>
              <a:ea typeface="+mn-ea"/>
              <a:cs typeface="+mn-cs"/>
            </a:rPr>
            <a:t>264</a:t>
          </a:r>
          <a:r>
            <a:rPr kumimoji="1" lang="ja-JP" altLang="en-US" sz="1100" b="0" i="0" baseline="0">
              <a:solidFill>
                <a:schemeClr val="dk1"/>
              </a:solidFill>
              <a:effectLst/>
              <a:latin typeface="+mn-lt"/>
              <a:ea typeface="+mn-ea"/>
              <a:cs typeface="+mn-cs"/>
            </a:rPr>
            <a:t>百万円の増加もあり、将来負担</a:t>
          </a:r>
          <a:r>
            <a:rPr kumimoji="1" lang="ja-JP" altLang="en-US" sz="1100" b="0" i="0" baseline="0">
              <a:solidFill>
                <a:srgbClr val="FF0000"/>
              </a:solidFill>
              <a:effectLst/>
              <a:latin typeface="+mn-lt"/>
              <a:ea typeface="+mn-ea"/>
              <a:cs typeface="+mn-cs"/>
            </a:rPr>
            <a:t>比</a:t>
          </a:r>
          <a:r>
            <a:rPr kumimoji="1" lang="ja-JP" altLang="en-US" sz="1100" b="0" i="0" baseline="0">
              <a:solidFill>
                <a:schemeClr val="dk1"/>
              </a:solidFill>
              <a:effectLst/>
              <a:latin typeface="+mn-lt"/>
              <a:ea typeface="+mn-ea"/>
              <a:cs typeface="+mn-cs"/>
            </a:rPr>
            <a:t>率の分子は前年度比</a:t>
          </a:r>
          <a:r>
            <a:rPr kumimoji="1" lang="ja-JP" altLang="en-US" sz="1100" b="0" i="0" baseline="0">
              <a:solidFill>
                <a:srgbClr val="FF0000"/>
              </a:solidFill>
              <a:effectLst/>
              <a:latin typeface="+mn-lt"/>
              <a:ea typeface="+mn-ea"/>
              <a:cs typeface="+mn-cs"/>
            </a:rPr>
            <a:t>約</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百万円の増加となった。</a:t>
          </a: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年度から計上している債務負担行為に基づく支出予定額は、旧庁舎跡地利用に係る経費についての債務負担行為設定である。また、設立法人等の負債額等負担見込額が令和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a:t>
          </a:r>
          <a:r>
            <a:rPr kumimoji="1" lang="ja-JP" altLang="en-US" sz="1100" b="0" i="0" baseline="0">
              <a:solidFill>
                <a:schemeClr val="dk1"/>
              </a:solidFill>
              <a:effectLst/>
              <a:latin typeface="+mn-lt"/>
              <a:ea typeface="+mn-ea"/>
              <a:cs typeface="+mn-cs"/>
            </a:rPr>
            <a:t>となっているのは、土地開発公社の長期借入金を一般会計から借り入れたことによるものである。</a:t>
          </a:r>
        </a:p>
        <a:p>
          <a:pPr eaLnBrk="1" fontAlgn="auto" latinLnBrk="0" hangingPunct="1"/>
          <a:r>
            <a:rPr kumimoji="1" lang="ja-JP" altLang="en-US" sz="1100" b="0" i="0" baseline="0">
              <a:solidFill>
                <a:schemeClr val="dk1"/>
              </a:solidFill>
              <a:effectLst/>
              <a:latin typeface="+mn-lt"/>
              <a:ea typeface="+mn-ea"/>
              <a:cs typeface="+mn-cs"/>
            </a:rPr>
            <a:t>　今後、大規模な普通建設事業にかかる起債が想定されることから、将来負担比率の分子は増加していくと考えられる。事業実施の適正化を図り、財政の健全化に努める。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年度と比較すると、財政調整基金が</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百万円、その他特定目的基金が</a:t>
          </a:r>
          <a:r>
            <a:rPr kumimoji="1" lang="en-US" altLang="ja-JP" sz="1100" b="0" i="0" baseline="0">
              <a:solidFill>
                <a:schemeClr val="dk1"/>
              </a:solidFill>
              <a:effectLst/>
              <a:latin typeface="+mn-lt"/>
              <a:ea typeface="+mn-ea"/>
              <a:cs typeface="+mn-cs"/>
            </a:rPr>
            <a:t>99</a:t>
          </a:r>
          <a:r>
            <a:rPr kumimoji="1" lang="ja-JP" altLang="en-US" sz="1100" b="0" i="0" baseline="0">
              <a:solidFill>
                <a:schemeClr val="dk1"/>
              </a:solidFill>
              <a:effectLst/>
              <a:latin typeface="+mn-lt"/>
              <a:ea typeface="+mn-ea"/>
              <a:cs typeface="+mn-cs"/>
            </a:rPr>
            <a:t>百万円増加したことにより、基金全体では、</a:t>
          </a:r>
          <a:r>
            <a:rPr kumimoji="1" lang="en-US" altLang="ja-JP" sz="1100" b="0" i="0" baseline="0">
              <a:solidFill>
                <a:schemeClr val="dk1"/>
              </a:solidFill>
              <a:effectLst/>
              <a:latin typeface="+mn-lt"/>
              <a:ea typeface="+mn-ea"/>
              <a:cs typeface="+mn-cs"/>
            </a:rPr>
            <a:t>142</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　財政調整基金の増加は、歳計剰余金処分による積立てによるものである。その他特定目的基金の増加は、ふるさと大和高田応援基金の増加が主な要因となっている。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財政運営の安定化を図るため、引き続き計画的に基金の積み立てを行うとともに、必要に応じて基金の活用を検討していく。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ふるさと大和高田応援基金：多様な人々が参加する地方自治を推進するため、</a:t>
          </a:r>
          <a:r>
            <a:rPr lang="ja-JP" altLang="ja-JP" sz="1100" b="0" i="0" baseline="0">
              <a:solidFill>
                <a:schemeClr val="dk1"/>
              </a:solidFill>
              <a:effectLst/>
              <a:latin typeface="+mn-lt"/>
              <a:ea typeface="+mn-ea"/>
              <a:cs typeface="+mn-cs"/>
            </a:rPr>
            <a:t>市政の新たな展開や充実を図るための施策に要する費用へ充当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退職手当基金：市職員の退職手当に対して充当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休日診療所基金：休日診療所の健全な運営並びに施設及び設備の整備に要する経費の財源に対して充当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a:t>
          </a:r>
          <a:r>
            <a:rPr lang="ja-JP" altLang="ja-JP" sz="1100" b="0" i="0" baseline="0">
              <a:solidFill>
                <a:schemeClr val="dk1"/>
              </a:solidFill>
              <a:effectLst/>
              <a:latin typeface="+mn-lt"/>
              <a:ea typeface="+mn-ea"/>
              <a:cs typeface="+mn-cs"/>
            </a:rPr>
            <a:t>公共施設の整備等に要する財源の一部に充当</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交通遺児就学援助等基金：交通遺児を見舞い、その就学を援助する事業の財源及び交通安全対策事業の推進に要する財源に充当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ふるさと大和高田応援基金について、令和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年度の寄付金受入による積立額が</a:t>
          </a:r>
          <a:r>
            <a:rPr kumimoji="1" lang="en-US" altLang="ja-JP" sz="1100" b="0" i="0" baseline="0">
              <a:solidFill>
                <a:schemeClr val="dk1"/>
              </a:solidFill>
              <a:effectLst/>
              <a:latin typeface="+mn-lt"/>
              <a:ea typeface="+mn-ea"/>
              <a:cs typeface="+mn-cs"/>
            </a:rPr>
            <a:t>180</a:t>
          </a:r>
          <a:r>
            <a:rPr kumimoji="1" lang="ja-JP" altLang="en-US" sz="1100" b="0" i="0" baseline="0">
              <a:solidFill>
                <a:schemeClr val="dk1"/>
              </a:solidFill>
              <a:effectLst/>
              <a:latin typeface="+mn-lt"/>
              <a:ea typeface="+mn-ea"/>
              <a:cs typeface="+mn-cs"/>
            </a:rPr>
            <a:t>百万円、市内・市外施設型給付費（保育所運営費）等への充当のための取崩額が</a:t>
          </a:r>
          <a:r>
            <a:rPr kumimoji="1" lang="en-US" altLang="ja-JP" sz="1100" b="0" i="0" baseline="0">
              <a:solidFill>
                <a:schemeClr val="dk1"/>
              </a:solidFill>
              <a:effectLst/>
              <a:latin typeface="+mn-lt"/>
              <a:ea typeface="+mn-ea"/>
              <a:cs typeface="+mn-cs"/>
            </a:rPr>
            <a:t>106</a:t>
          </a:r>
          <a:r>
            <a:rPr kumimoji="1" lang="ja-JP" altLang="en-US" sz="1100" b="0" i="0" baseline="0">
              <a:solidFill>
                <a:schemeClr val="dk1"/>
              </a:solidFill>
              <a:effectLst/>
              <a:latin typeface="+mn-lt"/>
              <a:ea typeface="+mn-ea"/>
              <a:cs typeface="+mn-cs"/>
            </a:rPr>
            <a:t>百万円となっており、積み立てが取り崩しを上回ったため</a:t>
          </a:r>
          <a:r>
            <a:rPr kumimoji="1" lang="en-US" altLang="ja-JP" sz="1100" b="0" i="0" baseline="0">
              <a:solidFill>
                <a:schemeClr val="dk1"/>
              </a:solidFill>
              <a:effectLst/>
              <a:latin typeface="+mn-lt"/>
              <a:ea typeface="+mn-ea"/>
              <a:cs typeface="+mn-cs"/>
            </a:rPr>
            <a:t>74</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　なお、令和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年度から、旧 葛城広域行政事務組合における診療所業務を休日診療所特別会計が引継いでおり、令和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百万円を休日診療所基金に積み立てている。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ふるさと大和高田応援基金については、ふるさと納税の推進による基金の充実を図るとともに、市民のニーズに合った事業へ充当することとしている。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その他の基金についても、特定の財政支出に備えるため一定額を確保していくこととしている。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年度の基金残高は、</a:t>
          </a:r>
          <a:r>
            <a:rPr kumimoji="1" lang="en-US" altLang="ja-JP" sz="1100" b="0" i="0" baseline="0">
              <a:solidFill>
                <a:schemeClr val="dk1"/>
              </a:solidFill>
              <a:effectLst/>
              <a:latin typeface="+mn-lt"/>
              <a:ea typeface="+mn-ea"/>
              <a:cs typeface="+mn-cs"/>
            </a:rPr>
            <a:t>2,387</a:t>
          </a:r>
          <a:r>
            <a:rPr kumimoji="1" lang="ja-JP" altLang="en-US" sz="1100" b="0" i="0" baseline="0">
              <a:solidFill>
                <a:schemeClr val="dk1"/>
              </a:solidFill>
              <a:effectLst/>
              <a:latin typeface="+mn-lt"/>
              <a:ea typeface="+mn-ea"/>
              <a:cs typeface="+mn-cs"/>
            </a:rPr>
            <a:t>百万円となっており、前年度から</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地方財政法の規定により、決算上生じた剰余金のうち２分の１を下らない金額について、歳計剰余金処分の方法により財政調整基金に</a:t>
          </a:r>
          <a:r>
            <a:rPr kumimoji="1" lang="en-US" altLang="ja-JP" sz="1100" b="0" i="0" baseline="0">
              <a:solidFill>
                <a:schemeClr val="dk1"/>
              </a:solidFill>
              <a:effectLst/>
              <a:latin typeface="+mn-lt"/>
              <a:ea typeface="+mn-ea"/>
              <a:cs typeface="+mn-cs"/>
            </a:rPr>
            <a:t>150</a:t>
          </a:r>
          <a:r>
            <a:rPr kumimoji="1" lang="ja-JP" altLang="en-US" sz="1100" b="0" i="0" baseline="0">
              <a:solidFill>
                <a:schemeClr val="dk1"/>
              </a:solidFill>
              <a:effectLst/>
              <a:latin typeface="+mn-lt"/>
              <a:ea typeface="+mn-ea"/>
              <a:cs typeface="+mn-cs"/>
            </a:rPr>
            <a:t>百万円編入したことが主な要因である。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経済状況の変化による収入の減少、災害の発生に伴う支出の増加などに対応し、継続して安定的な財政運営ができるよう、標準財政規模の</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％程度を基金確保するよう努めるとともに、今後の多様な財政需要に対応するため、収支に不足が生じた場合には、所要の額を取り崩すこととしている。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年度の基金残高は</a:t>
          </a:r>
          <a:r>
            <a:rPr kumimoji="1" lang="en-US" altLang="ja-JP" sz="1100" b="0" i="0" baseline="0">
              <a:solidFill>
                <a:schemeClr val="dk1"/>
              </a:solidFill>
              <a:effectLst/>
              <a:latin typeface="+mn-lt"/>
              <a:ea typeface="+mn-ea"/>
              <a:cs typeface="+mn-cs"/>
            </a:rPr>
            <a:t>437</a:t>
          </a:r>
          <a:r>
            <a:rPr kumimoji="1" lang="ja-JP" altLang="en-US" sz="1100" b="0" i="0" baseline="0">
              <a:solidFill>
                <a:schemeClr val="dk1"/>
              </a:solidFill>
              <a:effectLst/>
              <a:latin typeface="+mn-lt"/>
              <a:ea typeface="+mn-ea"/>
              <a:cs typeface="+mn-cs"/>
            </a:rPr>
            <a:t>百万円で、前年度から</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百万円の微減となっている。</a:t>
          </a:r>
        </a:p>
        <a:p>
          <a:pPr eaLnBrk="1" fontAlgn="auto" latinLnBrk="0" hangingPunct="1"/>
          <a:r>
            <a:rPr kumimoji="1" lang="ja-JP" altLang="en-US" sz="1100" b="0" i="0" baseline="0">
              <a:solidFill>
                <a:schemeClr val="dk1"/>
              </a:solidFill>
              <a:effectLst/>
              <a:latin typeface="+mn-lt"/>
              <a:ea typeface="+mn-ea"/>
              <a:cs typeface="+mn-cs"/>
            </a:rPr>
            <a:t>過去に積み立てていた補助金（奈良県公立小中学校空調設備設置緊急支援補助金、大和川流域総合治水対策事業補助金等）について、各々の事業における公債費の元金償還のために取り崩している。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将来にわたる財政の健全な運営を行うため、市債の償還に必要な財源を確保するとともに、公債費が他の経費を圧迫するような場合には、取り崩してその財源に充てることとしている。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30180223</v>
      </c>
      <c r="BO4" s="371"/>
      <c r="BP4" s="371"/>
      <c r="BQ4" s="371"/>
      <c r="BR4" s="371"/>
      <c r="BS4" s="371"/>
      <c r="BT4" s="371"/>
      <c r="BU4" s="372"/>
      <c r="BV4" s="370">
        <v>28808725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1.9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29902903</v>
      </c>
      <c r="BO5" s="408"/>
      <c r="BP5" s="408"/>
      <c r="BQ5" s="408"/>
      <c r="BR5" s="408"/>
      <c r="BS5" s="408"/>
      <c r="BT5" s="408"/>
      <c r="BU5" s="409"/>
      <c r="BV5" s="407">
        <v>28462134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98.2</v>
      </c>
      <c r="CU5" s="405"/>
      <c r="CV5" s="405"/>
      <c r="CW5" s="405"/>
      <c r="CX5" s="405"/>
      <c r="CY5" s="405"/>
      <c r="CZ5" s="405"/>
      <c r="DA5" s="406"/>
      <c r="DB5" s="404">
        <v>98.3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277320</v>
      </c>
      <c r="BO6" s="408"/>
      <c r="BP6" s="408"/>
      <c r="BQ6" s="408"/>
      <c r="BR6" s="408"/>
      <c r="BS6" s="408"/>
      <c r="BT6" s="408"/>
      <c r="BU6" s="409"/>
      <c r="BV6" s="407">
        <v>346591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98.9</v>
      </c>
      <c r="CU6" s="445"/>
      <c r="CV6" s="445"/>
      <c r="CW6" s="445"/>
      <c r="CX6" s="445"/>
      <c r="CY6" s="445"/>
      <c r="CZ6" s="445"/>
      <c r="DA6" s="446"/>
      <c r="DB6" s="444">
        <v>99.8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150532</v>
      </c>
      <c r="BO7" s="408"/>
      <c r="BP7" s="408"/>
      <c r="BQ7" s="408"/>
      <c r="BR7" s="408"/>
      <c r="BS7" s="408"/>
      <c r="BT7" s="408"/>
      <c r="BU7" s="409"/>
      <c r="BV7" s="407">
        <v>49555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15896080</v>
      </c>
      <c r="CU7" s="408"/>
      <c r="CV7" s="408"/>
      <c r="CW7" s="408"/>
      <c r="CX7" s="408"/>
      <c r="CY7" s="408"/>
      <c r="CZ7" s="408"/>
      <c r="DA7" s="409"/>
      <c r="DB7" s="407">
        <v>15640812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126788</v>
      </c>
      <c r="BO8" s="408"/>
      <c r="BP8" s="408"/>
      <c r="BQ8" s="408"/>
      <c r="BR8" s="408"/>
      <c r="BS8" s="408"/>
      <c r="BT8" s="408"/>
      <c r="BU8" s="409"/>
      <c r="BV8" s="407">
        <v>297036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61744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-170248</v>
      </c>
      <c r="BO9" s="408"/>
      <c r="BP9" s="408"/>
      <c r="BQ9" s="408"/>
      <c r="BR9" s="408"/>
      <c r="BS9" s="408"/>
      <c r="BT9" s="408"/>
      <c r="BU9" s="409"/>
      <c r="BV9" s="407">
        <v>-1111895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64817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v>
      </c>
      <c r="BO10" s="408"/>
      <c r="BP10" s="408"/>
      <c r="BQ10" s="408"/>
      <c r="BR10" s="408"/>
      <c r="BS10" s="408"/>
      <c r="BT10" s="408"/>
      <c r="BU10" s="409"/>
      <c r="BV10" s="407">
        <v>17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62413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61461</v>
      </c>
      <c r="S13" s="492"/>
      <c r="T13" s="492"/>
      <c r="U13" s="492"/>
      <c r="V13" s="493"/>
      <c r="W13" s="423" t="s">
        <v>131</v>
      </c>
      <c r="X13" s="424"/>
      <c r="Y13" s="424"/>
      <c r="Z13" s="424"/>
      <c r="AA13" s="424"/>
      <c r="AB13" s="414"/>
      <c r="AC13" s="458">
        <v>267</v>
      </c>
      <c r="AD13" s="459"/>
      <c r="AE13" s="459"/>
      <c r="AF13" s="459"/>
      <c r="AG13" s="501"/>
      <c r="AH13" s="458">
        <v>244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-270232</v>
      </c>
      <c r="BO13" s="408"/>
      <c r="BP13" s="408"/>
      <c r="BQ13" s="408"/>
      <c r="BR13" s="408"/>
      <c r="BS13" s="408"/>
      <c r="BT13" s="408"/>
      <c r="BU13" s="409"/>
      <c r="BV13" s="407">
        <v>-1211878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62845</v>
      </c>
      <c r="S14" s="492"/>
      <c r="T14" s="492"/>
      <c r="U14" s="492"/>
      <c r="V14" s="493"/>
      <c r="W14" s="397"/>
      <c r="X14" s="398"/>
      <c r="Y14" s="398"/>
      <c r="Z14" s="398"/>
      <c r="AA14" s="398"/>
      <c r="AB14" s="387"/>
      <c r="AC14" s="494">
        <v>1</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25.4</v>
      </c>
      <c r="CU14" s="506"/>
      <c r="CV14" s="506"/>
      <c r="CW14" s="506"/>
      <c r="CX14" s="506"/>
      <c r="CY14" s="506"/>
      <c r="CZ14" s="506"/>
      <c r="DA14" s="507"/>
      <c r="DB14" s="505">
        <v>25.2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62037</v>
      </c>
      <c r="S15" s="492"/>
      <c r="T15" s="492"/>
      <c r="U15" s="492"/>
      <c r="V15" s="493"/>
      <c r="W15" s="423" t="s">
        <v>137</v>
      </c>
      <c r="X15" s="424"/>
      <c r="Y15" s="424"/>
      <c r="Z15" s="424"/>
      <c r="AA15" s="424"/>
      <c r="AB15" s="414"/>
      <c r="AC15" s="458">
        <v>7457</v>
      </c>
      <c r="AD15" s="459"/>
      <c r="AE15" s="459"/>
      <c r="AF15" s="459"/>
      <c r="AG15" s="501"/>
      <c r="AH15" s="458">
        <v>7990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6438001</v>
      </c>
      <c r="BO15" s="371"/>
      <c r="BP15" s="371"/>
      <c r="BQ15" s="371"/>
      <c r="BR15" s="371"/>
      <c r="BS15" s="371"/>
      <c r="BT15" s="371"/>
      <c r="BU15" s="372"/>
      <c r="BV15" s="370">
        <v>6351657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27.7</v>
      </c>
      <c r="AD16" s="495"/>
      <c r="AE16" s="495"/>
      <c r="AF16" s="495"/>
      <c r="AG16" s="496"/>
      <c r="AH16" s="494">
        <v>29.4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14128059</v>
      </c>
      <c r="BO16" s="408"/>
      <c r="BP16" s="408"/>
      <c r="BQ16" s="408"/>
      <c r="BR16" s="408"/>
      <c r="BS16" s="408"/>
      <c r="BT16" s="408"/>
      <c r="BU16" s="409"/>
      <c r="BV16" s="407">
        <v>13745038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19238</v>
      </c>
      <c r="AD17" s="459"/>
      <c r="AE17" s="459"/>
      <c r="AF17" s="459"/>
      <c r="AG17" s="501"/>
      <c r="AH17" s="458">
        <v>18981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8098715</v>
      </c>
      <c r="BO17" s="408"/>
      <c r="BP17" s="408"/>
      <c r="BQ17" s="408"/>
      <c r="BR17" s="408"/>
      <c r="BS17" s="408"/>
      <c r="BT17" s="408"/>
      <c r="BU17" s="409"/>
      <c r="BV17" s="407">
        <v>7994931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16.48</v>
      </c>
      <c r="M18" s="531"/>
      <c r="N18" s="531"/>
      <c r="O18" s="531"/>
      <c r="P18" s="531"/>
      <c r="Q18" s="531"/>
      <c r="R18" s="532"/>
      <c r="S18" s="532"/>
      <c r="T18" s="532"/>
      <c r="U18" s="532"/>
      <c r="V18" s="533"/>
      <c r="W18" s="425"/>
      <c r="X18" s="426"/>
      <c r="Y18" s="426"/>
      <c r="Z18" s="426"/>
      <c r="AA18" s="426"/>
      <c r="AB18" s="417"/>
      <c r="AC18" s="534">
        <v>71.400000000000006</v>
      </c>
      <c r="AD18" s="535"/>
      <c r="AE18" s="535"/>
      <c r="AF18" s="535"/>
      <c r="AG18" s="536"/>
      <c r="AH18" s="534">
        <v>69.7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15829763</v>
      </c>
      <c r="BO18" s="408"/>
      <c r="BP18" s="408"/>
      <c r="BQ18" s="408"/>
      <c r="BR18" s="408"/>
      <c r="BS18" s="408"/>
      <c r="BT18" s="408"/>
      <c r="BU18" s="409"/>
      <c r="BV18" s="407">
        <v>15593001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19347705</v>
      </c>
      <c r="BO19" s="408"/>
      <c r="BP19" s="408"/>
      <c r="BQ19" s="408"/>
      <c r="BR19" s="408"/>
      <c r="BS19" s="408"/>
      <c r="BT19" s="408"/>
      <c r="BU19" s="409"/>
      <c r="BV19" s="407">
        <v>18726558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26095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21606700</v>
      </c>
      <c r="BO22" s="371"/>
      <c r="BP22" s="371"/>
      <c r="BQ22" s="371"/>
      <c r="BR22" s="371"/>
      <c r="BS22" s="371"/>
      <c r="BT22" s="371"/>
      <c r="BU22" s="372"/>
      <c r="BV22" s="370">
        <v>21357647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15296898</v>
      </c>
      <c r="BO23" s="408"/>
      <c r="BP23" s="408"/>
      <c r="BQ23" s="408"/>
      <c r="BR23" s="408"/>
      <c r="BS23" s="408"/>
      <c r="BT23" s="408"/>
      <c r="BU23" s="409"/>
      <c r="BV23" s="407">
        <v>14564003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8330</v>
      </c>
      <c r="R24" s="459"/>
      <c r="S24" s="459"/>
      <c r="T24" s="459"/>
      <c r="U24" s="459"/>
      <c r="V24" s="501"/>
      <c r="W24" s="553"/>
      <c r="X24" s="554"/>
      <c r="Y24" s="555"/>
      <c r="Z24" s="457" t="s">
        <v>162</v>
      </c>
      <c r="AA24" s="437"/>
      <c r="AB24" s="437"/>
      <c r="AC24" s="437"/>
      <c r="AD24" s="437"/>
      <c r="AE24" s="437"/>
      <c r="AF24" s="437"/>
      <c r="AG24" s="438"/>
      <c r="AH24" s="458">
        <v>515</v>
      </c>
      <c r="AI24" s="459"/>
      <c r="AJ24" s="459"/>
      <c r="AK24" s="459"/>
      <c r="AL24" s="501"/>
      <c r="AM24" s="458">
        <v>1500195</v>
      </c>
      <c r="AN24" s="459"/>
      <c r="AO24" s="459"/>
      <c r="AP24" s="459"/>
      <c r="AQ24" s="459"/>
      <c r="AR24" s="501"/>
      <c r="AS24" s="458">
        <v>2913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12563408</v>
      </c>
      <c r="BO24" s="408"/>
      <c r="BP24" s="408"/>
      <c r="BQ24" s="408"/>
      <c r="BR24" s="408"/>
      <c r="BS24" s="408"/>
      <c r="BT24" s="408"/>
      <c r="BU24" s="409"/>
      <c r="BV24" s="407">
        <v>11471237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6885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3346641</v>
      </c>
      <c r="BO25" s="371"/>
      <c r="BP25" s="371"/>
      <c r="BQ25" s="371"/>
      <c r="BR25" s="371"/>
      <c r="BS25" s="371"/>
      <c r="BT25" s="371"/>
      <c r="BU25" s="372"/>
      <c r="BV25" s="370">
        <v>3558221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5865</v>
      </c>
      <c r="R26" s="459"/>
      <c r="S26" s="459"/>
      <c r="T26" s="459"/>
      <c r="U26" s="459"/>
      <c r="V26" s="501"/>
      <c r="W26" s="553"/>
      <c r="X26" s="554"/>
      <c r="Y26" s="555"/>
      <c r="Z26" s="457" t="s">
        <v>168</v>
      </c>
      <c r="AA26" s="559"/>
      <c r="AB26" s="559"/>
      <c r="AC26" s="559"/>
      <c r="AD26" s="559"/>
      <c r="AE26" s="559"/>
      <c r="AF26" s="559"/>
      <c r="AG26" s="560"/>
      <c r="AH26" s="458">
        <v>58</v>
      </c>
      <c r="AI26" s="459"/>
      <c r="AJ26" s="459"/>
      <c r="AK26" s="459"/>
      <c r="AL26" s="501"/>
      <c r="AM26" s="458">
        <v>196736</v>
      </c>
      <c r="AN26" s="459"/>
      <c r="AO26" s="459"/>
      <c r="AP26" s="459"/>
      <c r="AQ26" s="459"/>
      <c r="AR26" s="501"/>
      <c r="AS26" s="458">
        <v>3392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6180</v>
      </c>
      <c r="R27" s="459"/>
      <c r="S27" s="459"/>
      <c r="T27" s="459"/>
      <c r="U27" s="459"/>
      <c r="V27" s="501"/>
      <c r="W27" s="553"/>
      <c r="X27" s="554"/>
      <c r="Y27" s="555"/>
      <c r="Z27" s="457" t="s">
        <v>171</v>
      </c>
      <c r="AA27" s="437"/>
      <c r="AB27" s="437"/>
      <c r="AC27" s="437"/>
      <c r="AD27" s="437"/>
      <c r="AE27" s="437"/>
      <c r="AF27" s="437"/>
      <c r="AG27" s="438"/>
      <c r="AH27" s="458">
        <v>63</v>
      </c>
      <c r="AI27" s="459"/>
      <c r="AJ27" s="459"/>
      <c r="AK27" s="459"/>
      <c r="AL27" s="501"/>
      <c r="AM27" s="458">
        <v>201779</v>
      </c>
      <c r="AN27" s="459"/>
      <c r="AO27" s="459"/>
      <c r="AP27" s="459"/>
      <c r="AQ27" s="459"/>
      <c r="AR27" s="501"/>
      <c r="AS27" s="458">
        <v>3203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184</v>
      </c>
      <c r="BO27" s="527"/>
      <c r="BP27" s="527"/>
      <c r="BQ27" s="527"/>
      <c r="BR27" s="527"/>
      <c r="BS27" s="527"/>
      <c r="BT27" s="527"/>
      <c r="BU27" s="528"/>
      <c r="BV27" s="526">
        <v>184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5350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2387152</v>
      </c>
      <c r="BO28" s="371"/>
      <c r="BP28" s="371"/>
      <c r="BQ28" s="371"/>
      <c r="BR28" s="371"/>
      <c r="BS28" s="371"/>
      <c r="BT28" s="371"/>
      <c r="BU28" s="372"/>
      <c r="BV28" s="370">
        <v>2337114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15</v>
      </c>
      <c r="M29" s="459"/>
      <c r="N29" s="459"/>
      <c r="O29" s="459"/>
      <c r="P29" s="501"/>
      <c r="Q29" s="458">
        <v>4980</v>
      </c>
      <c r="R29" s="459"/>
      <c r="S29" s="459"/>
      <c r="T29" s="459"/>
      <c r="U29" s="459"/>
      <c r="V29" s="501"/>
      <c r="W29" s="556"/>
      <c r="X29" s="557"/>
      <c r="Y29" s="558"/>
      <c r="Z29" s="457" t="s">
        <v>177</v>
      </c>
      <c r="AA29" s="437"/>
      <c r="AB29" s="437"/>
      <c r="AC29" s="437"/>
      <c r="AD29" s="437"/>
      <c r="AE29" s="437"/>
      <c r="AF29" s="437"/>
      <c r="AG29" s="438"/>
      <c r="AH29" s="458">
        <v>578</v>
      </c>
      <c r="AI29" s="459"/>
      <c r="AJ29" s="459"/>
      <c r="AK29" s="459"/>
      <c r="AL29" s="501"/>
      <c r="AM29" s="458">
        <v>1701974</v>
      </c>
      <c r="AN29" s="459"/>
      <c r="AO29" s="459"/>
      <c r="AP29" s="459"/>
      <c r="AQ29" s="459"/>
      <c r="AR29" s="501"/>
      <c r="AS29" s="458">
        <v>2945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437472</v>
      </c>
      <c r="BO29" s="408"/>
      <c r="BP29" s="408"/>
      <c r="BQ29" s="408"/>
      <c r="BR29" s="408"/>
      <c r="BS29" s="408"/>
      <c r="BT29" s="408"/>
      <c r="BU29" s="409"/>
      <c r="BV29" s="407">
        <v>443623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743510</v>
      </c>
      <c r="BO30" s="527"/>
      <c r="BP30" s="527"/>
      <c r="BQ30" s="527"/>
      <c r="BR30" s="527"/>
      <c r="BS30" s="527"/>
      <c r="BT30" s="527"/>
      <c r="BU30" s="528"/>
      <c r="BV30" s="526">
        <v>645089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奈良県葛城地区清掃事務組合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大和高田市土地開発公社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休日診療所特別会計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国民健康保険天満診療所特別会計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奈良県住宅新築資金等貸付金回収管理組合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駐車場事業特別会計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IF('各会計、関係団体の財政状況及び健全化判断比率'!B36="","",'各会計、関係団体の財政状況及び健全化判断比率'!B36)</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奈良県後期高齢者医療広域連合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奈良県広域消防組合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山辺・県北西部広域環境衛生組合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後期高齢者医療保険事業特別会計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4CzyK6ofwGnYr27jEQGNvH3aO1rSk3+f/8cC3qZYvAIaIbx4WPzQD6wIPZTEf0aeIoMpWP1oTYbW0ImvQoS0Q==" saltValue="JrZlOuYy1mbVjsYjYiXM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6831194</v>
      </c>
      <c r="S5" s="613"/>
      <c r="T5" s="613"/>
      <c r="U5" s="613"/>
      <c r="V5" s="613"/>
      <c r="W5" s="613"/>
      <c r="X5" s="613"/>
      <c r="Y5" s="614"/>
      <c r="Z5" s="615">
        <v>22.6</v>
      </c>
      <c r="AA5" s="615"/>
      <c r="AB5" s="615"/>
      <c r="AC5" s="615"/>
      <c r="AD5" s="616">
        <v>6434683</v>
      </c>
      <c r="AE5" s="616"/>
      <c r="AF5" s="616"/>
      <c r="AG5" s="616"/>
      <c r="AH5" s="616"/>
      <c r="AI5" s="616"/>
      <c r="AJ5" s="616"/>
      <c r="AK5" s="616"/>
      <c r="AL5" s="617">
        <v>40.200000000000003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6434683</v>
      </c>
      <c r="BH5" s="624"/>
      <c r="BI5" s="624"/>
      <c r="BJ5" s="624"/>
      <c r="BK5" s="624"/>
      <c r="BL5" s="624"/>
      <c r="BM5" s="624"/>
      <c r="BN5" s="625"/>
      <c r="BO5" s="626">
        <v>94.2</v>
      </c>
      <c r="BP5" s="626"/>
      <c r="BQ5" s="626"/>
      <c r="BR5" s="626"/>
      <c r="BS5" s="627">
        <v>45782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112977</v>
      </c>
      <c r="S6" s="624"/>
      <c r="T6" s="624"/>
      <c r="U6" s="624"/>
      <c r="V6" s="624"/>
      <c r="W6" s="624"/>
      <c r="X6" s="624"/>
      <c r="Y6" s="625"/>
      <c r="Z6" s="626">
        <v>0.4</v>
      </c>
      <c r="AA6" s="626"/>
      <c r="AB6" s="626"/>
      <c r="AC6" s="626"/>
      <c r="AD6" s="627">
        <v>112977</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6434683</v>
      </c>
      <c r="BH6" s="624"/>
      <c r="BI6" s="624"/>
      <c r="BJ6" s="624"/>
      <c r="BK6" s="624"/>
      <c r="BL6" s="624"/>
      <c r="BM6" s="624"/>
      <c r="BN6" s="625"/>
      <c r="BO6" s="626">
        <v>94.2</v>
      </c>
      <c r="BP6" s="626"/>
      <c r="BQ6" s="626"/>
      <c r="BR6" s="626"/>
      <c r="BS6" s="627">
        <v>45782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223184</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223184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3203</v>
      </c>
      <c r="S7" s="624"/>
      <c r="T7" s="624"/>
      <c r="U7" s="624"/>
      <c r="V7" s="624"/>
      <c r="W7" s="624"/>
      <c r="X7" s="624"/>
      <c r="Y7" s="625"/>
      <c r="Z7" s="626">
        <v>0</v>
      </c>
      <c r="AA7" s="626"/>
      <c r="AB7" s="626"/>
      <c r="AC7" s="626"/>
      <c r="AD7" s="627">
        <v>3203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3147301</v>
      </c>
      <c r="BH7" s="624"/>
      <c r="BI7" s="624"/>
      <c r="BJ7" s="624"/>
      <c r="BK7" s="624"/>
      <c r="BL7" s="624"/>
      <c r="BM7" s="624"/>
      <c r="BN7" s="625"/>
      <c r="BO7" s="626">
        <v>46.1</v>
      </c>
      <c r="BP7" s="626"/>
      <c r="BQ7" s="626"/>
      <c r="BR7" s="626"/>
      <c r="BS7" s="627">
        <v>45782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2415043</v>
      </c>
      <c r="CS7" s="624"/>
      <c r="CT7" s="624"/>
      <c r="CU7" s="624"/>
      <c r="CV7" s="624"/>
      <c r="CW7" s="624"/>
      <c r="CX7" s="624"/>
      <c r="CY7" s="625"/>
      <c r="CZ7" s="626">
        <v>8.1</v>
      </c>
      <c r="DA7" s="626"/>
      <c r="DB7" s="626"/>
      <c r="DC7" s="626"/>
      <c r="DD7" s="632">
        <v>7538</v>
      </c>
      <c r="DE7" s="624"/>
      <c r="DF7" s="624"/>
      <c r="DG7" s="624"/>
      <c r="DH7" s="624"/>
      <c r="DI7" s="624"/>
      <c r="DJ7" s="624"/>
      <c r="DK7" s="624"/>
      <c r="DL7" s="624"/>
      <c r="DM7" s="624"/>
      <c r="DN7" s="624"/>
      <c r="DO7" s="624"/>
      <c r="DP7" s="625"/>
      <c r="DQ7" s="632">
        <v>1973873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90044</v>
      </c>
      <c r="S8" s="624"/>
      <c r="T8" s="624"/>
      <c r="U8" s="624"/>
      <c r="V8" s="624"/>
      <c r="W8" s="624"/>
      <c r="X8" s="624"/>
      <c r="Y8" s="625"/>
      <c r="Z8" s="626">
        <v>0.3</v>
      </c>
      <c r="AA8" s="626"/>
      <c r="AB8" s="626"/>
      <c r="AC8" s="626"/>
      <c r="AD8" s="627">
        <v>90044</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105562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14321525</v>
      </c>
      <c r="CS8" s="624"/>
      <c r="CT8" s="624"/>
      <c r="CU8" s="624"/>
      <c r="CV8" s="624"/>
      <c r="CW8" s="624"/>
      <c r="CX8" s="624"/>
      <c r="CY8" s="625"/>
      <c r="CZ8" s="626">
        <v>47.9</v>
      </c>
      <c r="DA8" s="626"/>
      <c r="DB8" s="626"/>
      <c r="DC8" s="626"/>
      <c r="DD8" s="632">
        <v>145024</v>
      </c>
      <c r="DE8" s="624"/>
      <c r="DF8" s="624"/>
      <c r="DG8" s="624"/>
      <c r="DH8" s="624"/>
      <c r="DI8" s="624"/>
      <c r="DJ8" s="624"/>
      <c r="DK8" s="624"/>
      <c r="DL8" s="624"/>
      <c r="DM8" s="624"/>
      <c r="DN8" s="624"/>
      <c r="DO8" s="624"/>
      <c r="DP8" s="625"/>
      <c r="DQ8" s="632">
        <v>7421950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98598</v>
      </c>
      <c r="S9" s="624"/>
      <c r="T9" s="624"/>
      <c r="U9" s="624"/>
      <c r="V9" s="624"/>
      <c r="W9" s="624"/>
      <c r="X9" s="624"/>
      <c r="Y9" s="625"/>
      <c r="Z9" s="626">
        <v>0.3</v>
      </c>
      <c r="AA9" s="626"/>
      <c r="AB9" s="626"/>
      <c r="AC9" s="626"/>
      <c r="AD9" s="627">
        <v>98598</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2741945</v>
      </c>
      <c r="BH9" s="624"/>
      <c r="BI9" s="624"/>
      <c r="BJ9" s="624"/>
      <c r="BK9" s="624"/>
      <c r="BL9" s="624"/>
      <c r="BM9" s="624"/>
      <c r="BN9" s="625"/>
      <c r="BO9" s="626">
        <v>40.1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5618751</v>
      </c>
      <c r="CS9" s="624"/>
      <c r="CT9" s="624"/>
      <c r="CU9" s="624"/>
      <c r="CV9" s="624"/>
      <c r="CW9" s="624"/>
      <c r="CX9" s="624"/>
      <c r="CY9" s="625"/>
      <c r="CZ9" s="626">
        <v>18.8</v>
      </c>
      <c r="DA9" s="626"/>
      <c r="DB9" s="626"/>
      <c r="DC9" s="626"/>
      <c r="DD9" s="632">
        <v>1648927</v>
      </c>
      <c r="DE9" s="624"/>
      <c r="DF9" s="624"/>
      <c r="DG9" s="624"/>
      <c r="DH9" s="624"/>
      <c r="DI9" s="624"/>
      <c r="DJ9" s="624"/>
      <c r="DK9" s="624"/>
      <c r="DL9" s="624"/>
      <c r="DM9" s="624"/>
      <c r="DN9" s="624"/>
      <c r="DO9" s="624"/>
      <c r="DP9" s="625"/>
      <c r="DQ9" s="632">
        <v>3090463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125478</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19817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19817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1336587</v>
      </c>
      <c r="S11" s="624"/>
      <c r="T11" s="624"/>
      <c r="U11" s="624"/>
      <c r="V11" s="624"/>
      <c r="W11" s="624"/>
      <c r="X11" s="624"/>
      <c r="Y11" s="625"/>
      <c r="Z11" s="628">
        <v>4.4000000000000004</v>
      </c>
      <c r="AA11" s="629"/>
      <c r="AB11" s="629"/>
      <c r="AC11" s="635"/>
      <c r="AD11" s="632">
        <v>1336587</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174316</v>
      </c>
      <c r="BH11" s="624"/>
      <c r="BI11" s="624"/>
      <c r="BJ11" s="624"/>
      <c r="BK11" s="624"/>
      <c r="BL11" s="624"/>
      <c r="BM11" s="624"/>
      <c r="BN11" s="625"/>
      <c r="BO11" s="626">
        <v>2.6</v>
      </c>
      <c r="BP11" s="626"/>
      <c r="BQ11" s="626"/>
      <c r="BR11" s="626"/>
      <c r="BS11" s="627">
        <v>45782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158746</v>
      </c>
      <c r="CS11" s="624"/>
      <c r="CT11" s="624"/>
      <c r="CU11" s="624"/>
      <c r="CV11" s="624"/>
      <c r="CW11" s="624"/>
      <c r="CX11" s="624"/>
      <c r="CY11" s="625"/>
      <c r="CZ11" s="626">
        <v>0.5</v>
      </c>
      <c r="DA11" s="626"/>
      <c r="DB11" s="626"/>
      <c r="DC11" s="626"/>
      <c r="DD11" s="632">
        <v>96225</v>
      </c>
      <c r="DE11" s="624"/>
      <c r="DF11" s="624"/>
      <c r="DG11" s="624"/>
      <c r="DH11" s="624"/>
      <c r="DI11" s="624"/>
      <c r="DJ11" s="624"/>
      <c r="DK11" s="624"/>
      <c r="DL11" s="624"/>
      <c r="DM11" s="624"/>
      <c r="DN11" s="624"/>
      <c r="DO11" s="624"/>
      <c r="DP11" s="625"/>
      <c r="DQ11" s="632">
        <v>83840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2728228</v>
      </c>
      <c r="BH12" s="624"/>
      <c r="BI12" s="624"/>
      <c r="BJ12" s="624"/>
      <c r="BK12" s="624"/>
      <c r="BL12" s="624"/>
      <c r="BM12" s="624"/>
      <c r="BN12" s="625"/>
      <c r="BO12" s="626">
        <v>39.9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91497</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87097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2718524</v>
      </c>
      <c r="BH13" s="624"/>
      <c r="BI13" s="624"/>
      <c r="BJ13" s="624"/>
      <c r="BK13" s="624"/>
      <c r="BL13" s="624"/>
      <c r="BM13" s="624"/>
      <c r="BN13" s="625"/>
      <c r="BO13" s="626">
        <v>39.799999999999997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1855790</v>
      </c>
      <c r="CS13" s="624"/>
      <c r="CT13" s="624"/>
      <c r="CU13" s="624"/>
      <c r="CV13" s="624"/>
      <c r="CW13" s="624"/>
      <c r="CX13" s="624"/>
      <c r="CY13" s="625"/>
      <c r="CZ13" s="626">
        <v>6.2</v>
      </c>
      <c r="DA13" s="626"/>
      <c r="DB13" s="626"/>
      <c r="DC13" s="626"/>
      <c r="DD13" s="632">
        <v>586228</v>
      </c>
      <c r="DE13" s="624"/>
      <c r="DF13" s="624"/>
      <c r="DG13" s="624"/>
      <c r="DH13" s="624"/>
      <c r="DI13" s="624"/>
      <c r="DJ13" s="624"/>
      <c r="DK13" s="624"/>
      <c r="DL13" s="624"/>
      <c r="DM13" s="624"/>
      <c r="DN13" s="624"/>
      <c r="DO13" s="624"/>
      <c r="DP13" s="625"/>
      <c r="DQ13" s="632">
        <v>1277111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2562</v>
      </c>
      <c r="S14" s="624"/>
      <c r="T14" s="624"/>
      <c r="U14" s="624"/>
      <c r="V14" s="624"/>
      <c r="W14" s="624"/>
      <c r="X14" s="624"/>
      <c r="Y14" s="625"/>
      <c r="Z14" s="626">
        <v>0</v>
      </c>
      <c r="AA14" s="626"/>
      <c r="AB14" s="626"/>
      <c r="AC14" s="626"/>
      <c r="AD14" s="627">
        <v>2562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181058</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873149</v>
      </c>
      <c r="CS14" s="624"/>
      <c r="CT14" s="624"/>
      <c r="CU14" s="624"/>
      <c r="CV14" s="624"/>
      <c r="CW14" s="624"/>
      <c r="CX14" s="624"/>
      <c r="CY14" s="625"/>
      <c r="CZ14" s="626">
        <v>2.9</v>
      </c>
      <c r="DA14" s="626"/>
      <c r="DB14" s="626"/>
      <c r="DC14" s="626"/>
      <c r="DD14" s="632">
        <v>30949</v>
      </c>
      <c r="DE14" s="624"/>
      <c r="DF14" s="624"/>
      <c r="DG14" s="624"/>
      <c r="DH14" s="624"/>
      <c r="DI14" s="624"/>
      <c r="DJ14" s="624"/>
      <c r="DK14" s="624"/>
      <c r="DL14" s="624"/>
      <c r="DM14" s="624"/>
      <c r="DN14" s="624"/>
      <c r="DO14" s="624"/>
      <c r="DP14" s="625"/>
      <c r="DQ14" s="632">
        <v>838053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378096</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2392862</v>
      </c>
      <c r="CS15" s="624"/>
      <c r="CT15" s="624"/>
      <c r="CU15" s="624"/>
      <c r="CV15" s="624"/>
      <c r="CW15" s="624"/>
      <c r="CX15" s="624"/>
      <c r="CY15" s="625"/>
      <c r="CZ15" s="626">
        <v>8</v>
      </c>
      <c r="DA15" s="626"/>
      <c r="DB15" s="626"/>
      <c r="DC15" s="626"/>
      <c r="DD15" s="632">
        <v>47940</v>
      </c>
      <c r="DE15" s="624"/>
      <c r="DF15" s="624"/>
      <c r="DG15" s="624"/>
      <c r="DH15" s="624"/>
      <c r="DI15" s="624"/>
      <c r="DJ15" s="624"/>
      <c r="DK15" s="624"/>
      <c r="DL15" s="624"/>
      <c r="DM15" s="624"/>
      <c r="DN15" s="624"/>
      <c r="DO15" s="624"/>
      <c r="DP15" s="625"/>
      <c r="DQ15" s="632">
        <v>2124032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18766</v>
      </c>
      <c r="S16" s="624"/>
      <c r="T16" s="624"/>
      <c r="U16" s="624"/>
      <c r="V16" s="624"/>
      <c r="W16" s="624"/>
      <c r="X16" s="624"/>
      <c r="Y16" s="625"/>
      <c r="Z16" s="626">
        <v>0.1</v>
      </c>
      <c r="AA16" s="626"/>
      <c r="AB16" s="626"/>
      <c r="AC16" s="626"/>
      <c r="AD16" s="627">
        <v>18766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71560</v>
      </c>
      <c r="S17" s="624"/>
      <c r="T17" s="624"/>
      <c r="U17" s="624"/>
      <c r="V17" s="624"/>
      <c r="W17" s="624"/>
      <c r="X17" s="624"/>
      <c r="Y17" s="625"/>
      <c r="Z17" s="626">
        <v>0.2</v>
      </c>
      <c r="AA17" s="626"/>
      <c r="AB17" s="626"/>
      <c r="AC17" s="626"/>
      <c r="AD17" s="627">
        <v>71560</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1932539</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1930965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58602</v>
      </c>
      <c r="S18" s="624"/>
      <c r="T18" s="624"/>
      <c r="U18" s="624"/>
      <c r="V18" s="624"/>
      <c r="W18" s="624"/>
      <c r="X18" s="624"/>
      <c r="Y18" s="625"/>
      <c r="Z18" s="626">
        <v>0.2</v>
      </c>
      <c r="AA18" s="626"/>
      <c r="AB18" s="626"/>
      <c r="AC18" s="626"/>
      <c r="AD18" s="627">
        <v>58602</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56272</v>
      </c>
      <c r="S19" s="624"/>
      <c r="T19" s="624"/>
      <c r="U19" s="624"/>
      <c r="V19" s="624"/>
      <c r="W19" s="624"/>
      <c r="X19" s="624"/>
      <c r="Y19" s="625"/>
      <c r="Z19" s="626">
        <v>0.2</v>
      </c>
      <c r="AA19" s="626"/>
      <c r="AB19" s="626"/>
      <c r="AC19" s="626"/>
      <c r="AD19" s="627">
        <v>56272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396511</v>
      </c>
      <c r="BH19" s="624"/>
      <c r="BI19" s="624"/>
      <c r="BJ19" s="624"/>
      <c r="BK19" s="624"/>
      <c r="BL19" s="624"/>
      <c r="BM19" s="624"/>
      <c r="BN19" s="625"/>
      <c r="BO19" s="626">
        <v>5.8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2330</v>
      </c>
      <c r="S20" s="624"/>
      <c r="T20" s="624"/>
      <c r="U20" s="624"/>
      <c r="V20" s="624"/>
      <c r="W20" s="624"/>
      <c r="X20" s="624"/>
      <c r="Y20" s="625"/>
      <c r="Z20" s="626">
        <v>0</v>
      </c>
      <c r="AA20" s="626"/>
      <c r="AB20" s="626"/>
      <c r="AC20" s="626"/>
      <c r="AD20" s="627">
        <v>2330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396511</v>
      </c>
      <c r="BH20" s="624"/>
      <c r="BI20" s="624"/>
      <c r="BJ20" s="624"/>
      <c r="BK20" s="624"/>
      <c r="BL20" s="624"/>
      <c r="BM20" s="624"/>
      <c r="BN20" s="625"/>
      <c r="BO20" s="626">
        <v>5.8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29902903</v>
      </c>
      <c r="CS20" s="624"/>
      <c r="CT20" s="624"/>
      <c r="CU20" s="624"/>
      <c r="CV20" s="624"/>
      <c r="CW20" s="624"/>
      <c r="CX20" s="624"/>
      <c r="CY20" s="625"/>
      <c r="CZ20" s="626">
        <v>100</v>
      </c>
      <c r="DA20" s="626"/>
      <c r="DB20" s="626"/>
      <c r="DC20" s="626"/>
      <c r="DD20" s="632">
        <v>2562831</v>
      </c>
      <c r="DE20" s="624"/>
      <c r="DF20" s="624"/>
      <c r="DG20" s="624"/>
      <c r="DH20" s="624"/>
      <c r="DI20" s="624"/>
      <c r="DJ20" s="624"/>
      <c r="DK20" s="624"/>
      <c r="DL20" s="624"/>
      <c r="DM20" s="624"/>
      <c r="DN20" s="624"/>
      <c r="DO20" s="624"/>
      <c r="DP20" s="625"/>
      <c r="DQ20" s="632">
        <v>19070385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8656667</v>
      </c>
      <c r="S21" s="624"/>
      <c r="T21" s="624"/>
      <c r="U21" s="624"/>
      <c r="V21" s="624"/>
      <c r="W21" s="624"/>
      <c r="X21" s="624"/>
      <c r="Y21" s="625"/>
      <c r="Z21" s="626">
        <v>28.7</v>
      </c>
      <c r="AA21" s="626"/>
      <c r="AB21" s="626"/>
      <c r="AC21" s="626"/>
      <c r="AD21" s="627">
        <v>7687349</v>
      </c>
      <c r="AE21" s="627"/>
      <c r="AF21" s="627"/>
      <c r="AG21" s="627"/>
      <c r="AH21" s="627"/>
      <c r="AI21" s="627"/>
      <c r="AJ21" s="627"/>
      <c r="AK21" s="627"/>
      <c r="AL21" s="628">
        <v>48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7687349</v>
      </c>
      <c r="S22" s="624"/>
      <c r="T22" s="624"/>
      <c r="U22" s="624"/>
      <c r="V22" s="624"/>
      <c r="W22" s="624"/>
      <c r="X22" s="624"/>
      <c r="Y22" s="625"/>
      <c r="Z22" s="626">
        <v>25.5</v>
      </c>
      <c r="AA22" s="626"/>
      <c r="AB22" s="626"/>
      <c r="AC22" s="626"/>
      <c r="AD22" s="627">
        <v>7687349</v>
      </c>
      <c r="AE22" s="627"/>
      <c r="AF22" s="627"/>
      <c r="AG22" s="627"/>
      <c r="AH22" s="627"/>
      <c r="AI22" s="627"/>
      <c r="AJ22" s="627"/>
      <c r="AK22" s="627"/>
      <c r="AL22" s="628">
        <v>48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969318</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396511</v>
      </c>
      <c r="BH23" s="624"/>
      <c r="BI23" s="624"/>
      <c r="BJ23" s="624"/>
      <c r="BK23" s="624"/>
      <c r="BL23" s="624"/>
      <c r="BM23" s="624"/>
      <c r="BN23" s="625"/>
      <c r="BO23" s="626">
        <v>5.8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15351376</v>
      </c>
      <c r="CS24" s="613"/>
      <c r="CT24" s="613"/>
      <c r="CU24" s="613"/>
      <c r="CV24" s="613"/>
      <c r="CW24" s="613"/>
      <c r="CX24" s="613"/>
      <c r="CY24" s="614"/>
      <c r="CZ24" s="617">
        <v>51.3</v>
      </c>
      <c r="DA24" s="618"/>
      <c r="DB24" s="618"/>
      <c r="DC24" s="634"/>
      <c r="DD24" s="658">
        <v>9731447</v>
      </c>
      <c r="DE24" s="613"/>
      <c r="DF24" s="613"/>
      <c r="DG24" s="613"/>
      <c r="DH24" s="613"/>
      <c r="DI24" s="613"/>
      <c r="DJ24" s="613"/>
      <c r="DK24" s="614"/>
      <c r="DL24" s="658">
        <v>8540329</v>
      </c>
      <c r="DM24" s="613"/>
      <c r="DN24" s="613"/>
      <c r="DO24" s="613"/>
      <c r="DP24" s="613"/>
      <c r="DQ24" s="613"/>
      <c r="DR24" s="613"/>
      <c r="DS24" s="613"/>
      <c r="DT24" s="613"/>
      <c r="DU24" s="613"/>
      <c r="DV24" s="614"/>
      <c r="DW24" s="617">
        <v>53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17280760</v>
      </c>
      <c r="S25" s="624"/>
      <c r="T25" s="624"/>
      <c r="U25" s="624"/>
      <c r="V25" s="624"/>
      <c r="W25" s="624"/>
      <c r="X25" s="624"/>
      <c r="Y25" s="625"/>
      <c r="Z25" s="626">
        <v>57.3</v>
      </c>
      <c r="AA25" s="626"/>
      <c r="AB25" s="626"/>
      <c r="AC25" s="626"/>
      <c r="AD25" s="627">
        <v>15914931</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5203457</v>
      </c>
      <c r="CS25" s="655"/>
      <c r="CT25" s="655"/>
      <c r="CU25" s="655"/>
      <c r="CV25" s="655"/>
      <c r="CW25" s="655"/>
      <c r="CX25" s="655"/>
      <c r="CY25" s="656"/>
      <c r="CZ25" s="628">
        <v>17.399999999999999</v>
      </c>
      <c r="DA25" s="653"/>
      <c r="DB25" s="653"/>
      <c r="DC25" s="657"/>
      <c r="DD25" s="632">
        <v>4823731</v>
      </c>
      <c r="DE25" s="655"/>
      <c r="DF25" s="655"/>
      <c r="DG25" s="655"/>
      <c r="DH25" s="655"/>
      <c r="DI25" s="655"/>
      <c r="DJ25" s="655"/>
      <c r="DK25" s="656"/>
      <c r="DL25" s="632">
        <v>4770003</v>
      </c>
      <c r="DM25" s="655"/>
      <c r="DN25" s="655"/>
      <c r="DO25" s="655"/>
      <c r="DP25" s="655"/>
      <c r="DQ25" s="655"/>
      <c r="DR25" s="655"/>
      <c r="DS25" s="655"/>
      <c r="DT25" s="655"/>
      <c r="DU25" s="655"/>
      <c r="DV25" s="656"/>
      <c r="DW25" s="628">
        <v>29.6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5500</v>
      </c>
      <c r="S26" s="624"/>
      <c r="T26" s="624"/>
      <c r="U26" s="624"/>
      <c r="V26" s="624"/>
      <c r="W26" s="624"/>
      <c r="X26" s="624"/>
      <c r="Y26" s="625"/>
      <c r="Z26" s="626">
        <v>0</v>
      </c>
      <c r="AA26" s="626"/>
      <c r="AB26" s="626"/>
      <c r="AC26" s="626"/>
      <c r="AD26" s="627">
        <v>5500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3689272</v>
      </c>
      <c r="CS26" s="624"/>
      <c r="CT26" s="624"/>
      <c r="CU26" s="624"/>
      <c r="CV26" s="624"/>
      <c r="CW26" s="624"/>
      <c r="CX26" s="624"/>
      <c r="CY26" s="625"/>
      <c r="CZ26" s="628">
        <v>12.3</v>
      </c>
      <c r="DA26" s="653"/>
      <c r="DB26" s="653"/>
      <c r="DC26" s="657"/>
      <c r="DD26" s="632">
        <v>3428479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197676</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6831194</v>
      </c>
      <c r="BH27" s="624"/>
      <c r="BI27" s="624"/>
      <c r="BJ27" s="624"/>
      <c r="BK27" s="624"/>
      <c r="BL27" s="624"/>
      <c r="BM27" s="624"/>
      <c r="BN27" s="625"/>
      <c r="BO27" s="626">
        <v>100</v>
      </c>
      <c r="BP27" s="626"/>
      <c r="BQ27" s="626"/>
      <c r="BR27" s="626"/>
      <c r="BS27" s="627">
        <v>45782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8215514</v>
      </c>
      <c r="CS27" s="655"/>
      <c r="CT27" s="655"/>
      <c r="CU27" s="655"/>
      <c r="CV27" s="655"/>
      <c r="CW27" s="655"/>
      <c r="CX27" s="655"/>
      <c r="CY27" s="656"/>
      <c r="CZ27" s="628">
        <v>27.5</v>
      </c>
      <c r="DA27" s="653"/>
      <c r="DB27" s="653"/>
      <c r="DC27" s="657"/>
      <c r="DD27" s="632">
        <v>2976885</v>
      </c>
      <c r="DE27" s="655"/>
      <c r="DF27" s="655"/>
      <c r="DG27" s="655"/>
      <c r="DH27" s="655"/>
      <c r="DI27" s="655"/>
      <c r="DJ27" s="655"/>
      <c r="DK27" s="656"/>
      <c r="DL27" s="632">
        <v>1854025</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441286</v>
      </c>
      <c r="S28" s="624"/>
      <c r="T28" s="624"/>
      <c r="U28" s="624"/>
      <c r="V28" s="624"/>
      <c r="W28" s="624"/>
      <c r="X28" s="624"/>
      <c r="Y28" s="625"/>
      <c r="Z28" s="626">
        <v>1.5</v>
      </c>
      <c r="AA28" s="626"/>
      <c r="AB28" s="626"/>
      <c r="AC28" s="626"/>
      <c r="AD28" s="627">
        <v>64737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1932405</v>
      </c>
      <c r="CS28" s="624"/>
      <c r="CT28" s="624"/>
      <c r="CU28" s="624"/>
      <c r="CV28" s="624"/>
      <c r="CW28" s="624"/>
      <c r="CX28" s="624"/>
      <c r="CY28" s="625"/>
      <c r="CZ28" s="628">
        <v>6.5</v>
      </c>
      <c r="DA28" s="653"/>
      <c r="DB28" s="653"/>
      <c r="DC28" s="657"/>
      <c r="DD28" s="632">
        <v>1930831</v>
      </c>
      <c r="DE28" s="624"/>
      <c r="DF28" s="624"/>
      <c r="DG28" s="624"/>
      <c r="DH28" s="624"/>
      <c r="DI28" s="624"/>
      <c r="DJ28" s="624"/>
      <c r="DK28" s="625"/>
      <c r="DL28" s="632">
        <v>1916301</v>
      </c>
      <c r="DM28" s="624"/>
      <c r="DN28" s="624"/>
      <c r="DO28" s="624"/>
      <c r="DP28" s="624"/>
      <c r="DQ28" s="624"/>
      <c r="DR28" s="624"/>
      <c r="DS28" s="624"/>
      <c r="DT28" s="624"/>
      <c r="DU28" s="624"/>
      <c r="DV28" s="625"/>
      <c r="DW28" s="628">
        <v>11.9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265799</v>
      </c>
      <c r="S29" s="624"/>
      <c r="T29" s="624"/>
      <c r="U29" s="624"/>
      <c r="V29" s="624"/>
      <c r="W29" s="624"/>
      <c r="X29" s="624"/>
      <c r="Y29" s="625"/>
      <c r="Z29" s="626">
        <v>0.9</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1932337</v>
      </c>
      <c r="CS29" s="655"/>
      <c r="CT29" s="655"/>
      <c r="CU29" s="655"/>
      <c r="CV29" s="655"/>
      <c r="CW29" s="655"/>
      <c r="CX29" s="655"/>
      <c r="CY29" s="656"/>
      <c r="CZ29" s="628">
        <v>6.5</v>
      </c>
      <c r="DA29" s="653"/>
      <c r="DB29" s="653"/>
      <c r="DC29" s="657"/>
      <c r="DD29" s="632">
        <v>1930763</v>
      </c>
      <c r="DE29" s="655"/>
      <c r="DF29" s="655"/>
      <c r="DG29" s="655"/>
      <c r="DH29" s="655"/>
      <c r="DI29" s="655"/>
      <c r="DJ29" s="655"/>
      <c r="DK29" s="656"/>
      <c r="DL29" s="632">
        <v>1916233</v>
      </c>
      <c r="DM29" s="655"/>
      <c r="DN29" s="655"/>
      <c r="DO29" s="655"/>
      <c r="DP29" s="655"/>
      <c r="DQ29" s="655"/>
      <c r="DR29" s="655"/>
      <c r="DS29" s="655"/>
      <c r="DT29" s="655"/>
      <c r="DU29" s="655"/>
      <c r="DV29" s="656"/>
      <c r="DW29" s="628">
        <v>11.9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6830614</v>
      </c>
      <c r="S30" s="624"/>
      <c r="T30" s="624"/>
      <c r="U30" s="624"/>
      <c r="V30" s="624"/>
      <c r="W30" s="624"/>
      <c r="X30" s="624"/>
      <c r="Y30" s="625"/>
      <c r="Z30" s="626">
        <v>22.6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1864647</v>
      </c>
      <c r="CS30" s="624"/>
      <c r="CT30" s="624"/>
      <c r="CU30" s="624"/>
      <c r="CV30" s="624"/>
      <c r="CW30" s="624"/>
      <c r="CX30" s="624"/>
      <c r="CY30" s="625"/>
      <c r="CZ30" s="628">
        <v>6.2</v>
      </c>
      <c r="DA30" s="653"/>
      <c r="DB30" s="653"/>
      <c r="DC30" s="657"/>
      <c r="DD30" s="632">
        <v>1863093</v>
      </c>
      <c r="DE30" s="624"/>
      <c r="DF30" s="624"/>
      <c r="DG30" s="624"/>
      <c r="DH30" s="624"/>
      <c r="DI30" s="624"/>
      <c r="DJ30" s="624"/>
      <c r="DK30" s="625"/>
      <c r="DL30" s="632">
        <v>1848563</v>
      </c>
      <c r="DM30" s="624"/>
      <c r="DN30" s="624"/>
      <c r="DO30" s="624"/>
      <c r="DP30" s="624"/>
      <c r="DQ30" s="624"/>
      <c r="DR30" s="624"/>
      <c r="DS30" s="624"/>
      <c r="DT30" s="624"/>
      <c r="DU30" s="624"/>
      <c r="DV30" s="625"/>
      <c r="DW30" s="628">
        <v>11.5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97.6</v>
      </c>
      <c r="BN31" s="667"/>
      <c r="BO31" s="667"/>
      <c r="BP31" s="667"/>
      <c r="BQ31" s="668"/>
      <c r="BR31" s="679">
        <v>99.1</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67690</v>
      </c>
      <c r="CS31" s="655"/>
      <c r="CT31" s="655"/>
      <c r="CU31" s="655"/>
      <c r="CV31" s="655"/>
      <c r="CW31" s="655"/>
      <c r="CX31" s="655"/>
      <c r="CY31" s="656"/>
      <c r="CZ31" s="628">
        <v>0.2</v>
      </c>
      <c r="DA31" s="653"/>
      <c r="DB31" s="653"/>
      <c r="DC31" s="657"/>
      <c r="DD31" s="632">
        <v>67670</v>
      </c>
      <c r="DE31" s="655"/>
      <c r="DF31" s="655"/>
      <c r="DG31" s="655"/>
      <c r="DH31" s="655"/>
      <c r="DI31" s="655"/>
      <c r="DJ31" s="655"/>
      <c r="DK31" s="656"/>
      <c r="DL31" s="632">
        <v>67670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1992918</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97.6</v>
      </c>
      <c r="BN32" s="655"/>
      <c r="BO32" s="655"/>
      <c r="BP32" s="655"/>
      <c r="BQ32" s="678"/>
      <c r="BR32" s="680">
        <v>99</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v>68</v>
      </c>
      <c r="CS32" s="624"/>
      <c r="CT32" s="624"/>
      <c r="CU32" s="624"/>
      <c r="CV32" s="624"/>
      <c r="CW32" s="624"/>
      <c r="CX32" s="624"/>
      <c r="CY32" s="625"/>
      <c r="CZ32" s="628">
        <v>0</v>
      </c>
      <c r="DA32" s="653"/>
      <c r="DB32" s="653"/>
      <c r="DC32" s="657"/>
      <c r="DD32" s="632">
        <v>68</v>
      </c>
      <c r="DE32" s="624"/>
      <c r="DF32" s="624"/>
      <c r="DG32" s="624"/>
      <c r="DH32" s="624"/>
      <c r="DI32" s="624"/>
      <c r="DJ32" s="624"/>
      <c r="DK32" s="625"/>
      <c r="DL32" s="632">
        <v>68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33657</v>
      </c>
      <c r="S33" s="624"/>
      <c r="T33" s="624"/>
      <c r="U33" s="624"/>
      <c r="V33" s="624"/>
      <c r="W33" s="624"/>
      <c r="X33" s="624"/>
      <c r="Y33" s="625"/>
      <c r="Z33" s="626">
        <v>0.1</v>
      </c>
      <c r="AA33" s="626"/>
      <c r="AB33" s="626"/>
      <c r="AC33" s="626"/>
      <c r="AD33" s="627">
        <v>24146</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99.1</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11988696</v>
      </c>
      <c r="CS33" s="655"/>
      <c r="CT33" s="655"/>
      <c r="CU33" s="655"/>
      <c r="CV33" s="655"/>
      <c r="CW33" s="655"/>
      <c r="CX33" s="655"/>
      <c r="CY33" s="656"/>
      <c r="CZ33" s="628">
        <v>40.1</v>
      </c>
      <c r="DA33" s="653"/>
      <c r="DB33" s="653"/>
      <c r="DC33" s="657"/>
      <c r="DD33" s="632">
        <v>8673878</v>
      </c>
      <c r="DE33" s="655"/>
      <c r="DF33" s="655"/>
      <c r="DG33" s="655"/>
      <c r="DH33" s="655"/>
      <c r="DI33" s="655"/>
      <c r="DJ33" s="655"/>
      <c r="DK33" s="656"/>
      <c r="DL33" s="632">
        <v>7289434</v>
      </c>
      <c r="DM33" s="655"/>
      <c r="DN33" s="655"/>
      <c r="DO33" s="655"/>
      <c r="DP33" s="655"/>
      <c r="DQ33" s="655"/>
      <c r="DR33" s="655"/>
      <c r="DS33" s="655"/>
      <c r="DT33" s="655"/>
      <c r="DU33" s="655"/>
      <c r="DV33" s="656"/>
      <c r="DW33" s="628">
        <v>45.2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187841</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3764516</v>
      </c>
      <c r="CS34" s="624"/>
      <c r="CT34" s="624"/>
      <c r="CU34" s="624"/>
      <c r="CV34" s="624"/>
      <c r="CW34" s="624"/>
      <c r="CX34" s="624"/>
      <c r="CY34" s="625"/>
      <c r="CZ34" s="628">
        <v>12.6</v>
      </c>
      <c r="DA34" s="653"/>
      <c r="DB34" s="653"/>
      <c r="DC34" s="657"/>
      <c r="DD34" s="632">
        <v>2719033</v>
      </c>
      <c r="DE34" s="624"/>
      <c r="DF34" s="624"/>
      <c r="DG34" s="624"/>
      <c r="DH34" s="624"/>
      <c r="DI34" s="624"/>
      <c r="DJ34" s="624"/>
      <c r="DK34" s="625"/>
      <c r="DL34" s="632">
        <v>2532704</v>
      </c>
      <c r="DM34" s="624"/>
      <c r="DN34" s="624"/>
      <c r="DO34" s="624"/>
      <c r="DP34" s="624"/>
      <c r="DQ34" s="624"/>
      <c r="DR34" s="624"/>
      <c r="DS34" s="624"/>
      <c r="DT34" s="624"/>
      <c r="DU34" s="624"/>
      <c r="DV34" s="625"/>
      <c r="DW34" s="628">
        <v>15.7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224327</v>
      </c>
      <c r="S35" s="624"/>
      <c r="T35" s="624"/>
      <c r="U35" s="624"/>
      <c r="V35" s="624"/>
      <c r="W35" s="624"/>
      <c r="X35" s="624"/>
      <c r="Y35" s="625"/>
      <c r="Z35" s="626">
        <v>0.7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99595</v>
      </c>
      <c r="CS35" s="655"/>
      <c r="CT35" s="655"/>
      <c r="CU35" s="655"/>
      <c r="CV35" s="655"/>
      <c r="CW35" s="655"/>
      <c r="CX35" s="655"/>
      <c r="CY35" s="656"/>
      <c r="CZ35" s="628">
        <v>0.3</v>
      </c>
      <c r="DA35" s="653"/>
      <c r="DB35" s="653"/>
      <c r="DC35" s="657"/>
      <c r="DD35" s="632">
        <v>46666</v>
      </c>
      <c r="DE35" s="655"/>
      <c r="DF35" s="655"/>
      <c r="DG35" s="655"/>
      <c r="DH35" s="655"/>
      <c r="DI35" s="655"/>
      <c r="DJ35" s="655"/>
      <c r="DK35" s="656"/>
      <c r="DL35" s="632">
        <v>45281</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203022</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4268200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34182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4936701</v>
      </c>
      <c r="CS36" s="624"/>
      <c r="CT36" s="624"/>
      <c r="CU36" s="624"/>
      <c r="CV36" s="624"/>
      <c r="CW36" s="624"/>
      <c r="CX36" s="624"/>
      <c r="CY36" s="625"/>
      <c r="CZ36" s="628">
        <v>16.5</v>
      </c>
      <c r="DA36" s="653"/>
      <c r="DB36" s="653"/>
      <c r="DC36" s="657"/>
      <c r="DD36" s="632">
        <v>3590136</v>
      </c>
      <c r="DE36" s="624"/>
      <c r="DF36" s="624"/>
      <c r="DG36" s="624"/>
      <c r="DH36" s="624"/>
      <c r="DI36" s="624"/>
      <c r="DJ36" s="624"/>
      <c r="DK36" s="625"/>
      <c r="DL36" s="632">
        <v>2624578</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403123</v>
      </c>
      <c r="S37" s="624"/>
      <c r="T37" s="624"/>
      <c r="U37" s="624"/>
      <c r="V37" s="624"/>
      <c r="W37" s="624"/>
      <c r="X37" s="624"/>
      <c r="Y37" s="625"/>
      <c r="Z37" s="626">
        <v>1.3</v>
      </c>
      <c r="AA37" s="626"/>
      <c r="AB37" s="626"/>
      <c r="AC37" s="626"/>
      <c r="AD37" s="627">
        <v>61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790000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-25818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2179935</v>
      </c>
      <c r="CS37" s="655"/>
      <c r="CT37" s="655"/>
      <c r="CU37" s="655"/>
      <c r="CV37" s="655"/>
      <c r="CW37" s="655"/>
      <c r="CX37" s="655"/>
      <c r="CY37" s="656"/>
      <c r="CZ37" s="628">
        <v>7.3</v>
      </c>
      <c r="DA37" s="653"/>
      <c r="DB37" s="653"/>
      <c r="DC37" s="657"/>
      <c r="DD37" s="632">
        <v>1495322</v>
      </c>
      <c r="DE37" s="655"/>
      <c r="DF37" s="655"/>
      <c r="DG37" s="655"/>
      <c r="DH37" s="655"/>
      <c r="DI37" s="655"/>
      <c r="DJ37" s="655"/>
      <c r="DK37" s="656"/>
      <c r="DL37" s="632">
        <v>1201324</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2113700</v>
      </c>
      <c r="S38" s="624"/>
      <c r="T38" s="624"/>
      <c r="U38" s="624"/>
      <c r="V38" s="624"/>
      <c r="W38" s="624"/>
      <c r="X38" s="624"/>
      <c r="Y38" s="625"/>
      <c r="Z38" s="626">
        <v>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585100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9008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2853459</v>
      </c>
      <c r="CS38" s="624"/>
      <c r="CT38" s="624"/>
      <c r="CU38" s="624"/>
      <c r="CV38" s="624"/>
      <c r="CW38" s="624"/>
      <c r="CX38" s="624"/>
      <c r="CY38" s="625"/>
      <c r="CZ38" s="628">
        <v>9.5</v>
      </c>
      <c r="DA38" s="653"/>
      <c r="DB38" s="653"/>
      <c r="DC38" s="657"/>
      <c r="DD38" s="632">
        <v>2166118</v>
      </c>
      <c r="DE38" s="624"/>
      <c r="DF38" s="624"/>
      <c r="DG38" s="624"/>
      <c r="DH38" s="624"/>
      <c r="DI38" s="624"/>
      <c r="DJ38" s="624"/>
      <c r="DK38" s="625"/>
      <c r="DL38" s="632">
        <v>2086871</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39641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13537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214425</v>
      </c>
      <c r="CS39" s="655"/>
      <c r="CT39" s="655"/>
      <c r="CU39" s="655"/>
      <c r="CV39" s="655"/>
      <c r="CW39" s="655"/>
      <c r="CX39" s="655"/>
      <c r="CY39" s="656"/>
      <c r="CZ39" s="628">
        <v>0.7</v>
      </c>
      <c r="DA39" s="653"/>
      <c r="DB39" s="653"/>
      <c r="DC39" s="657"/>
      <c r="DD39" s="632">
        <v>31925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110000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120000</v>
      </c>
      <c r="CS40" s="624"/>
      <c r="CT40" s="624"/>
      <c r="CU40" s="624"/>
      <c r="CV40" s="624"/>
      <c r="CW40" s="624"/>
      <c r="CX40" s="624"/>
      <c r="CY40" s="625"/>
      <c r="CZ40" s="628">
        <v>0.4</v>
      </c>
      <c r="DA40" s="653"/>
      <c r="DB40" s="653"/>
      <c r="DC40" s="657"/>
      <c r="DD40" s="632">
        <v>120000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30180223</v>
      </c>
      <c r="S41" s="696"/>
      <c r="T41" s="696"/>
      <c r="U41" s="696"/>
      <c r="V41" s="696"/>
      <c r="W41" s="696"/>
      <c r="X41" s="696"/>
      <c r="Y41" s="700"/>
      <c r="Z41" s="701">
        <v>100</v>
      </c>
      <c r="AA41" s="701"/>
      <c r="AB41" s="701"/>
      <c r="AC41" s="701"/>
      <c r="AD41" s="702">
        <v>16009375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628576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2224883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2562831</v>
      </c>
      <c r="CS42" s="655"/>
      <c r="CT42" s="655"/>
      <c r="CU42" s="655"/>
      <c r="CV42" s="655"/>
      <c r="CW42" s="655"/>
      <c r="CX42" s="655"/>
      <c r="CY42" s="656"/>
      <c r="CZ42" s="628">
        <v>8.6</v>
      </c>
      <c r="DA42" s="653"/>
      <c r="DB42" s="653"/>
      <c r="DC42" s="657"/>
      <c r="DD42" s="632">
        <v>665060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161658</v>
      </c>
      <c r="CS43" s="655"/>
      <c r="CT43" s="655"/>
      <c r="CU43" s="655"/>
      <c r="CV43" s="655"/>
      <c r="CW43" s="655"/>
      <c r="CX43" s="655"/>
      <c r="CY43" s="656"/>
      <c r="CZ43" s="628">
        <v>0.5</v>
      </c>
      <c r="DA43" s="653"/>
      <c r="DB43" s="653"/>
      <c r="DC43" s="657"/>
      <c r="DD43" s="632">
        <v>161658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2562831</v>
      </c>
      <c r="CS44" s="624"/>
      <c r="CT44" s="624"/>
      <c r="CU44" s="624"/>
      <c r="CV44" s="624"/>
      <c r="CW44" s="624"/>
      <c r="CX44" s="624"/>
      <c r="CY44" s="625"/>
      <c r="CZ44" s="628">
        <v>8.6</v>
      </c>
      <c r="DA44" s="629"/>
      <c r="DB44" s="629"/>
      <c r="DC44" s="635"/>
      <c r="DD44" s="632">
        <v>665060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1301927</v>
      </c>
      <c r="CS45" s="655"/>
      <c r="CT45" s="655"/>
      <c r="CU45" s="655"/>
      <c r="CV45" s="655"/>
      <c r="CW45" s="655"/>
      <c r="CX45" s="655"/>
      <c r="CY45" s="656"/>
      <c r="CZ45" s="628">
        <v>4.4000000000000004</v>
      </c>
      <c r="DA45" s="653"/>
      <c r="DB45" s="653"/>
      <c r="DC45" s="657"/>
      <c r="DD45" s="632">
        <v>125885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1129579</v>
      </c>
      <c r="CS46" s="624"/>
      <c r="CT46" s="624"/>
      <c r="CU46" s="624"/>
      <c r="CV46" s="624"/>
      <c r="CW46" s="624"/>
      <c r="CX46" s="624"/>
      <c r="CY46" s="625"/>
      <c r="CZ46" s="628">
        <v>3.8</v>
      </c>
      <c r="DA46" s="629"/>
      <c r="DB46" s="629"/>
      <c r="DC46" s="635"/>
      <c r="DD46" s="632">
        <v>531983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29902903</v>
      </c>
      <c r="CS49" s="682"/>
      <c r="CT49" s="682"/>
      <c r="CU49" s="682"/>
      <c r="CV49" s="682"/>
      <c r="CW49" s="682"/>
      <c r="CX49" s="682"/>
      <c r="CY49" s="711"/>
      <c r="CZ49" s="703">
        <v>100</v>
      </c>
      <c r="DA49" s="712"/>
      <c r="DB49" s="712"/>
      <c r="DC49" s="713"/>
      <c r="DD49" s="714">
        <v>19070385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7epLH8jiRb99KI0x6Ag2XVjv2BR5yjiip5/IAH9bKrLFFpnCXnth6f4YJK0mPJ2jXmYNmGBEKMBctJxT/2hgw==" saltValue="E4R4zEKOcKKMeMbrTlbH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workbookViewId="0">
      <selection activeCell="B15" sqref="B15:P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30057</v>
      </c>
      <c r="R7" s="753"/>
      <c r="S7" s="753"/>
      <c r="T7" s="753"/>
      <c r="U7" s="753"/>
      <c r="V7" s="753">
        <v>29824</v>
      </c>
      <c r="W7" s="753"/>
      <c r="X7" s="753"/>
      <c r="Y7" s="753"/>
      <c r="Z7" s="753"/>
      <c r="AA7" s="753">
        <v>234</v>
      </c>
      <c r="AB7" s="753"/>
      <c r="AC7" s="753"/>
      <c r="AD7" s="753"/>
      <c r="AE7" s="754"/>
      <c r="AF7" s="755">
        <v>83</v>
      </c>
      <c r="AG7" s="756"/>
      <c r="AH7" s="756"/>
      <c r="AI7" s="756"/>
      <c r="AJ7" s="757"/>
      <c r="AK7" s="758"/>
      <c r="AL7" s="759"/>
      <c r="AM7" s="759"/>
      <c r="AN7" s="759"/>
      <c r="AO7" s="759"/>
      <c r="AP7" s="759">
        <v>21595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6</v>
      </c>
      <c r="CI7" s="744"/>
      <c r="CJ7" s="744"/>
      <c r="CK7" s="744"/>
      <c r="CL7" s="745"/>
      <c r="CM7" s="743">
        <v>198</v>
      </c>
      <c r="CN7" s="744"/>
      <c r="CO7" s="744"/>
      <c r="CP7" s="744"/>
      <c r="CQ7" s="745"/>
      <c r="CR7" s="743">
        <v>5</v>
      </c>
      <c r="CS7" s="744"/>
      <c r="CT7" s="744"/>
      <c r="CU7" s="744"/>
      <c r="CV7" s="745"/>
      <c r="CW7" s="743" t="s">
        <v>565</v>
      </c>
      <c r="CX7" s="744"/>
      <c r="CY7" s="744"/>
      <c r="CZ7" s="744"/>
      <c r="DA7" s="745"/>
      <c r="DB7" s="743">
        <v>890</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154</v>
      </c>
      <c r="R8" s="784"/>
      <c r="S8" s="784"/>
      <c r="T8" s="784"/>
      <c r="U8" s="784"/>
      <c r="V8" s="784">
        <v>111</v>
      </c>
      <c r="W8" s="784"/>
      <c r="X8" s="784"/>
      <c r="Y8" s="784"/>
      <c r="Z8" s="784"/>
      <c r="AA8" s="784">
        <v>44</v>
      </c>
      <c r="AB8" s="784"/>
      <c r="AC8" s="784"/>
      <c r="AD8" s="784"/>
      <c r="AE8" s="785"/>
      <c r="AF8" s="786">
        <v>44</v>
      </c>
      <c r="AG8" s="787"/>
      <c r="AH8" s="787"/>
      <c r="AI8" s="787"/>
      <c r="AJ8" s="788"/>
      <c r="AK8" s="769"/>
      <c r="AL8" s="770"/>
      <c r="AM8" s="770"/>
      <c r="AN8" s="770"/>
      <c r="AO8" s="770"/>
      <c r="AP8" s="770">
        <v>12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30180</v>
      </c>
      <c r="R23" s="793"/>
      <c r="S23" s="793"/>
      <c r="T23" s="793"/>
      <c r="U23" s="793"/>
      <c r="V23" s="793">
        <v>29903</v>
      </c>
      <c r="W23" s="793"/>
      <c r="X23" s="793"/>
      <c r="Y23" s="793"/>
      <c r="Z23" s="793"/>
      <c r="AA23" s="793">
        <v>277</v>
      </c>
      <c r="AB23" s="793"/>
      <c r="AC23" s="793"/>
      <c r="AD23" s="793"/>
      <c r="AE23" s="794"/>
      <c r="AF23" s="795">
        <v>127</v>
      </c>
      <c r="AG23" s="793"/>
      <c r="AH23" s="793"/>
      <c r="AI23" s="793"/>
      <c r="AJ23" s="796"/>
      <c r="AK23" s="797"/>
      <c r="AL23" s="798"/>
      <c r="AM23" s="798"/>
      <c r="AN23" s="798"/>
      <c r="AO23" s="798"/>
      <c r="AP23" s="793">
        <v>21607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7491</v>
      </c>
      <c r="R28" s="823"/>
      <c r="S28" s="823"/>
      <c r="T28" s="823"/>
      <c r="U28" s="823"/>
      <c r="V28" s="823">
        <v>7457</v>
      </c>
      <c r="W28" s="823"/>
      <c r="X28" s="823"/>
      <c r="Y28" s="823"/>
      <c r="Z28" s="823"/>
      <c r="AA28" s="823">
        <v>34</v>
      </c>
      <c r="AB28" s="823"/>
      <c r="AC28" s="823"/>
      <c r="AD28" s="823"/>
      <c r="AE28" s="824"/>
      <c r="AF28" s="825">
        <v>34</v>
      </c>
      <c r="AG28" s="823"/>
      <c r="AH28" s="823"/>
      <c r="AI28" s="823"/>
      <c r="AJ28" s="826"/>
      <c r="AK28" s="827">
        <v>628</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115</v>
      </c>
      <c r="R29" s="784"/>
      <c r="S29" s="784"/>
      <c r="T29" s="784"/>
      <c r="U29" s="784"/>
      <c r="V29" s="784">
        <v>111</v>
      </c>
      <c r="W29" s="784"/>
      <c r="X29" s="784"/>
      <c r="Y29" s="784"/>
      <c r="Z29" s="784"/>
      <c r="AA29" s="784">
        <v>4</v>
      </c>
      <c r="AB29" s="784"/>
      <c r="AC29" s="784"/>
      <c r="AD29" s="784"/>
      <c r="AE29" s="785"/>
      <c r="AF29" s="786">
        <v>4</v>
      </c>
      <c r="AG29" s="787"/>
      <c r="AH29" s="787"/>
      <c r="AI29" s="787"/>
      <c r="AJ29" s="788"/>
      <c r="AK29" s="834">
        <v>0</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17</v>
      </c>
      <c r="R30" s="784"/>
      <c r="S30" s="784"/>
      <c r="T30" s="784"/>
      <c r="U30" s="784"/>
      <c r="V30" s="784">
        <v>366</v>
      </c>
      <c r="W30" s="784"/>
      <c r="X30" s="784"/>
      <c r="Y30" s="784"/>
      <c r="Z30" s="784"/>
      <c r="AA30" s="784">
        <v>-349</v>
      </c>
      <c r="AB30" s="784"/>
      <c r="AC30" s="784"/>
      <c r="AD30" s="784"/>
      <c r="AE30" s="785"/>
      <c r="AF30" s="786">
        <v>-349</v>
      </c>
      <c r="AG30" s="787"/>
      <c r="AH30" s="787"/>
      <c r="AI30" s="787"/>
      <c r="AJ30" s="788"/>
      <c r="AK30" s="834" t="s">
        <v>565</v>
      </c>
      <c r="AL30" s="830"/>
      <c r="AM30" s="830"/>
      <c r="AN30" s="830"/>
      <c r="AO30" s="830"/>
      <c r="AP30" s="830" t="s">
        <v>565</v>
      </c>
      <c r="AQ30" s="830"/>
      <c r="AR30" s="830"/>
      <c r="AS30" s="830"/>
      <c r="AT30" s="830"/>
      <c r="AU30" s="830" t="s">
        <v>565</v>
      </c>
      <c r="AV30" s="830"/>
      <c r="AW30" s="830"/>
      <c r="AX30" s="830"/>
      <c r="AY30" s="830"/>
      <c r="AZ30" s="831" t="s">
        <v>565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6873</v>
      </c>
      <c r="R31" s="784"/>
      <c r="S31" s="784"/>
      <c r="T31" s="784"/>
      <c r="U31" s="784"/>
      <c r="V31" s="784">
        <v>6779</v>
      </c>
      <c r="W31" s="784"/>
      <c r="X31" s="784"/>
      <c r="Y31" s="784"/>
      <c r="Z31" s="784"/>
      <c r="AA31" s="784">
        <v>95</v>
      </c>
      <c r="AB31" s="784"/>
      <c r="AC31" s="784"/>
      <c r="AD31" s="784"/>
      <c r="AE31" s="785"/>
      <c r="AF31" s="786">
        <v>95</v>
      </c>
      <c r="AG31" s="787"/>
      <c r="AH31" s="787"/>
      <c r="AI31" s="787"/>
      <c r="AJ31" s="788"/>
      <c r="AK31" s="834">
        <v>1064</v>
      </c>
      <c r="AL31" s="830"/>
      <c r="AM31" s="830"/>
      <c r="AN31" s="830"/>
      <c r="AO31" s="830"/>
      <c r="AP31" s="830" t="s">
        <v>565</v>
      </c>
      <c r="AQ31" s="830"/>
      <c r="AR31" s="830"/>
      <c r="AS31" s="830"/>
      <c r="AT31" s="830"/>
      <c r="AU31" s="830" t="s">
        <v>565</v>
      </c>
      <c r="AV31" s="830"/>
      <c r="AW31" s="830"/>
      <c r="AX31" s="830"/>
      <c r="AY31" s="830"/>
      <c r="AZ31" s="831" t="s">
        <v>565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50</v>
      </c>
      <c r="R32" s="784"/>
      <c r="S32" s="784"/>
      <c r="T32" s="784"/>
      <c r="U32" s="784"/>
      <c r="V32" s="784">
        <v>50</v>
      </c>
      <c r="W32" s="784"/>
      <c r="X32" s="784"/>
      <c r="Y32" s="784"/>
      <c r="Z32" s="784"/>
      <c r="AA32" s="784">
        <v>0</v>
      </c>
      <c r="AB32" s="784"/>
      <c r="AC32" s="784"/>
      <c r="AD32" s="784"/>
      <c r="AE32" s="785"/>
      <c r="AF32" s="786" t="s">
        <v>122</v>
      </c>
      <c r="AG32" s="787"/>
      <c r="AH32" s="787"/>
      <c r="AI32" s="787"/>
      <c r="AJ32" s="788"/>
      <c r="AK32" s="834">
        <v>13</v>
      </c>
      <c r="AL32" s="830"/>
      <c r="AM32" s="830"/>
      <c r="AN32" s="830"/>
      <c r="AO32" s="830"/>
      <c r="AP32" s="830" t="s">
        <v>565</v>
      </c>
      <c r="AQ32" s="830"/>
      <c r="AR32" s="830"/>
      <c r="AS32" s="830"/>
      <c r="AT32" s="830"/>
      <c r="AU32" s="830" t="s">
        <v>565</v>
      </c>
      <c r="AV32" s="830"/>
      <c r="AW32" s="830"/>
      <c r="AX32" s="830"/>
      <c r="AY32" s="830"/>
      <c r="AZ32" s="831" t="s">
        <v>565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1031</v>
      </c>
      <c r="R33" s="784"/>
      <c r="S33" s="784"/>
      <c r="T33" s="784"/>
      <c r="U33" s="784"/>
      <c r="V33" s="784">
        <v>1029</v>
      </c>
      <c r="W33" s="784"/>
      <c r="X33" s="784"/>
      <c r="Y33" s="784"/>
      <c r="Z33" s="784"/>
      <c r="AA33" s="784">
        <v>2</v>
      </c>
      <c r="AB33" s="784"/>
      <c r="AC33" s="784"/>
      <c r="AD33" s="784"/>
      <c r="AE33" s="785"/>
      <c r="AF33" s="786">
        <v>2</v>
      </c>
      <c r="AG33" s="787"/>
      <c r="AH33" s="787"/>
      <c r="AI33" s="787"/>
      <c r="AJ33" s="788"/>
      <c r="AK33" s="834">
        <v>269</v>
      </c>
      <c r="AL33" s="830"/>
      <c r="AM33" s="830"/>
      <c r="AN33" s="830"/>
      <c r="AO33" s="830"/>
      <c r="AP33" s="830" t="s">
        <v>565</v>
      </c>
      <c r="AQ33" s="830"/>
      <c r="AR33" s="830"/>
      <c r="AS33" s="830"/>
      <c r="AT33" s="830"/>
      <c r="AU33" s="830" t="s">
        <v>565</v>
      </c>
      <c r="AV33" s="830"/>
      <c r="AW33" s="830"/>
      <c r="AX33" s="830"/>
      <c r="AY33" s="830"/>
      <c r="AZ33" s="831" t="s">
        <v>565</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1640</v>
      </c>
      <c r="R34" s="784"/>
      <c r="S34" s="784"/>
      <c r="T34" s="784"/>
      <c r="U34" s="784"/>
      <c r="V34" s="784">
        <v>1501</v>
      </c>
      <c r="W34" s="784"/>
      <c r="X34" s="784"/>
      <c r="Y34" s="784"/>
      <c r="Z34" s="784"/>
      <c r="AA34" s="784">
        <v>139</v>
      </c>
      <c r="AB34" s="784"/>
      <c r="AC34" s="784"/>
      <c r="AD34" s="784"/>
      <c r="AE34" s="785"/>
      <c r="AF34" s="786">
        <v>1690</v>
      </c>
      <c r="AG34" s="787"/>
      <c r="AH34" s="787"/>
      <c r="AI34" s="787"/>
      <c r="AJ34" s="788"/>
      <c r="AK34" s="834">
        <v>2</v>
      </c>
      <c r="AL34" s="830"/>
      <c r="AM34" s="830"/>
      <c r="AN34" s="830"/>
      <c r="AO34" s="830"/>
      <c r="AP34" s="830">
        <v>1807</v>
      </c>
      <c r="AQ34" s="830"/>
      <c r="AR34" s="830"/>
      <c r="AS34" s="830"/>
      <c r="AT34" s="830"/>
      <c r="AU34" s="830" t="s">
        <v>565</v>
      </c>
      <c r="AV34" s="830"/>
      <c r="AW34" s="830"/>
      <c r="AX34" s="830"/>
      <c r="AY34" s="830"/>
      <c r="AZ34" s="831" t="s">
        <v>565</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8865</v>
      </c>
      <c r="R35" s="784"/>
      <c r="S35" s="784"/>
      <c r="T35" s="784"/>
      <c r="U35" s="784"/>
      <c r="V35" s="784">
        <v>8831</v>
      </c>
      <c r="W35" s="784"/>
      <c r="X35" s="784"/>
      <c r="Y35" s="784"/>
      <c r="Z35" s="784"/>
      <c r="AA35" s="784">
        <v>33</v>
      </c>
      <c r="AB35" s="784"/>
      <c r="AC35" s="784"/>
      <c r="AD35" s="784"/>
      <c r="AE35" s="785"/>
      <c r="AF35" s="786">
        <v>1263</v>
      </c>
      <c r="AG35" s="787"/>
      <c r="AH35" s="787"/>
      <c r="AI35" s="787"/>
      <c r="AJ35" s="788"/>
      <c r="AK35" s="834">
        <v>585</v>
      </c>
      <c r="AL35" s="830"/>
      <c r="AM35" s="830"/>
      <c r="AN35" s="830"/>
      <c r="AO35" s="830"/>
      <c r="AP35" s="830">
        <v>2384</v>
      </c>
      <c r="AQ35" s="830"/>
      <c r="AR35" s="830"/>
      <c r="AS35" s="830"/>
      <c r="AT35" s="830"/>
      <c r="AU35" s="830">
        <v>1426</v>
      </c>
      <c r="AV35" s="830"/>
      <c r="AW35" s="830"/>
      <c r="AX35" s="830"/>
      <c r="AY35" s="830"/>
      <c r="AZ35" s="831" t="s">
        <v>565</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1387</v>
      </c>
      <c r="R36" s="784"/>
      <c r="S36" s="784"/>
      <c r="T36" s="784"/>
      <c r="U36" s="784"/>
      <c r="V36" s="784">
        <v>1306</v>
      </c>
      <c r="W36" s="784"/>
      <c r="X36" s="784"/>
      <c r="Y36" s="784"/>
      <c r="Z36" s="784"/>
      <c r="AA36" s="784">
        <v>82</v>
      </c>
      <c r="AB36" s="784"/>
      <c r="AC36" s="784"/>
      <c r="AD36" s="784"/>
      <c r="AE36" s="785"/>
      <c r="AF36" s="786">
        <v>34</v>
      </c>
      <c r="AG36" s="787"/>
      <c r="AH36" s="787"/>
      <c r="AI36" s="787"/>
      <c r="AJ36" s="788"/>
      <c r="AK36" s="834">
        <v>790</v>
      </c>
      <c r="AL36" s="830"/>
      <c r="AM36" s="830"/>
      <c r="AN36" s="830"/>
      <c r="AO36" s="830"/>
      <c r="AP36" s="830">
        <v>15252</v>
      </c>
      <c r="AQ36" s="830"/>
      <c r="AR36" s="830"/>
      <c r="AS36" s="830"/>
      <c r="AT36" s="830"/>
      <c r="AU36" s="830">
        <v>10127</v>
      </c>
      <c r="AV36" s="830"/>
      <c r="AW36" s="830"/>
      <c r="AX36" s="830"/>
      <c r="AY36" s="830"/>
      <c r="AZ36" s="831" t="s">
        <v>565</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2774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1335</v>
      </c>
      <c r="R68" s="866"/>
      <c r="S68" s="866"/>
      <c r="T68" s="866"/>
      <c r="U68" s="866"/>
      <c r="V68" s="866">
        <v>1335</v>
      </c>
      <c r="W68" s="866"/>
      <c r="X68" s="866"/>
      <c r="Y68" s="866"/>
      <c r="Z68" s="866"/>
      <c r="AA68" s="866" t="s">
        <v>565</v>
      </c>
      <c r="AB68" s="866"/>
      <c r="AC68" s="866"/>
      <c r="AD68" s="866"/>
      <c r="AE68" s="866"/>
      <c r="AF68" s="866" t="s">
        <v>565</v>
      </c>
      <c r="AG68" s="866"/>
      <c r="AH68" s="866"/>
      <c r="AI68" s="866"/>
      <c r="AJ68" s="866"/>
      <c r="AK68" s="866">
        <v>109</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146</v>
      </c>
      <c r="R69" s="830"/>
      <c r="S69" s="830"/>
      <c r="T69" s="830"/>
      <c r="U69" s="830"/>
      <c r="V69" s="830">
        <v>146</v>
      </c>
      <c r="W69" s="830"/>
      <c r="X69" s="830"/>
      <c r="Y69" s="830"/>
      <c r="Z69" s="830"/>
      <c r="AA69" s="830">
        <v>0</v>
      </c>
      <c r="AB69" s="830"/>
      <c r="AC69" s="830"/>
      <c r="AD69" s="830"/>
      <c r="AE69" s="830"/>
      <c r="AF69" s="830">
        <v>0</v>
      </c>
      <c r="AG69" s="830"/>
      <c r="AH69" s="830"/>
      <c r="AI69" s="830"/>
      <c r="AJ69" s="830"/>
      <c r="AK69" s="830">
        <v>0</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302</v>
      </c>
      <c r="R70" s="830"/>
      <c r="S70" s="830"/>
      <c r="T70" s="830"/>
      <c r="U70" s="830"/>
      <c r="V70" s="830">
        <v>280</v>
      </c>
      <c r="W70" s="830"/>
      <c r="X70" s="830"/>
      <c r="Y70" s="830"/>
      <c r="Z70" s="830"/>
      <c r="AA70" s="830">
        <v>23</v>
      </c>
      <c r="AB70" s="830"/>
      <c r="AC70" s="830"/>
      <c r="AD70" s="830"/>
      <c r="AE70" s="830"/>
      <c r="AF70" s="830">
        <v>23</v>
      </c>
      <c r="AG70" s="830"/>
      <c r="AH70" s="830"/>
      <c r="AI70" s="830"/>
      <c r="AJ70" s="830"/>
      <c r="AK70" s="830">
        <v>193</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14208</v>
      </c>
      <c r="R71" s="830"/>
      <c r="S71" s="830"/>
      <c r="T71" s="830"/>
      <c r="U71" s="830"/>
      <c r="V71" s="830">
        <v>13916</v>
      </c>
      <c r="W71" s="830"/>
      <c r="X71" s="830"/>
      <c r="Y71" s="830"/>
      <c r="Z71" s="830"/>
      <c r="AA71" s="830">
        <v>292</v>
      </c>
      <c r="AB71" s="830"/>
      <c r="AC71" s="830"/>
      <c r="AD71" s="830"/>
      <c r="AE71" s="830"/>
      <c r="AF71" s="830">
        <v>268</v>
      </c>
      <c r="AG71" s="830"/>
      <c r="AH71" s="830"/>
      <c r="AI71" s="830"/>
      <c r="AJ71" s="830"/>
      <c r="AK71" s="830">
        <v>64</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5801</v>
      </c>
      <c r="R72" s="830"/>
      <c r="S72" s="830"/>
      <c r="T72" s="830"/>
      <c r="U72" s="830"/>
      <c r="V72" s="830">
        <v>5783</v>
      </c>
      <c r="W72" s="830"/>
      <c r="X72" s="830"/>
      <c r="Y72" s="830"/>
      <c r="Z72" s="830"/>
      <c r="AA72" s="830">
        <v>18</v>
      </c>
      <c r="AB72" s="830"/>
      <c r="AC72" s="830"/>
      <c r="AD72" s="830"/>
      <c r="AE72" s="830"/>
      <c r="AF72" s="830">
        <v>18</v>
      </c>
      <c r="AG72" s="830"/>
      <c r="AH72" s="830"/>
      <c r="AI72" s="830"/>
      <c r="AJ72" s="830"/>
      <c r="AK72" s="830">
        <v>71</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2118577</v>
      </c>
      <c r="AB110" s="900"/>
      <c r="AC110" s="900"/>
      <c r="AD110" s="900"/>
      <c r="AE110" s="901"/>
      <c r="AF110" s="902">
        <v>2014700</v>
      </c>
      <c r="AG110" s="900"/>
      <c r="AH110" s="900"/>
      <c r="AI110" s="900"/>
      <c r="AJ110" s="901"/>
      <c r="AK110" s="902">
        <v>1917807</v>
      </c>
      <c r="AL110" s="900"/>
      <c r="AM110" s="900"/>
      <c r="AN110" s="900"/>
      <c r="AO110" s="901"/>
      <c r="AP110" s="903">
        <v>13.7</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22590024</v>
      </c>
      <c r="BR110" s="931"/>
      <c r="BS110" s="931"/>
      <c r="BT110" s="931"/>
      <c r="BU110" s="931"/>
      <c r="BV110" s="931">
        <v>21357647</v>
      </c>
      <c r="BW110" s="931"/>
      <c r="BX110" s="931"/>
      <c r="BY110" s="931"/>
      <c r="BZ110" s="931"/>
      <c r="CA110" s="931">
        <v>21606700</v>
      </c>
      <c r="CB110" s="931"/>
      <c r="CC110" s="931"/>
      <c r="CD110" s="931"/>
      <c r="CE110" s="931"/>
      <c r="CF110" s="944">
        <v>154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300000</v>
      </c>
      <c r="DH110" s="931"/>
      <c r="DI110" s="931"/>
      <c r="DJ110" s="931"/>
      <c r="DK110" s="931"/>
      <c r="DL110" s="931">
        <v>437500</v>
      </c>
      <c r="DM110" s="931"/>
      <c r="DN110" s="931"/>
      <c r="DO110" s="931"/>
      <c r="DP110" s="931"/>
      <c r="DQ110" s="931">
        <v>388783</v>
      </c>
      <c r="DR110" s="931"/>
      <c r="DS110" s="931"/>
      <c r="DT110" s="931"/>
      <c r="DU110" s="931"/>
      <c r="DV110" s="932">
        <v>2.8</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300000</v>
      </c>
      <c r="BR111" s="926"/>
      <c r="BS111" s="926"/>
      <c r="BT111" s="926"/>
      <c r="BU111" s="926"/>
      <c r="BV111" s="926">
        <v>437500</v>
      </c>
      <c r="BW111" s="926"/>
      <c r="BX111" s="926"/>
      <c r="BY111" s="926"/>
      <c r="BZ111" s="926"/>
      <c r="CA111" s="926">
        <v>388783</v>
      </c>
      <c r="CB111" s="926"/>
      <c r="CC111" s="926"/>
      <c r="CD111" s="926"/>
      <c r="CE111" s="926"/>
      <c r="CF111" s="920">
        <v>2.8</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12826127</v>
      </c>
      <c r="BR112" s="926"/>
      <c r="BS112" s="926"/>
      <c r="BT112" s="926"/>
      <c r="BU112" s="926"/>
      <c r="BV112" s="926">
        <v>12024808</v>
      </c>
      <c r="BW112" s="926"/>
      <c r="BX112" s="926"/>
      <c r="BY112" s="926"/>
      <c r="BZ112" s="926"/>
      <c r="CA112" s="926">
        <v>11552781</v>
      </c>
      <c r="CB112" s="926"/>
      <c r="CC112" s="926"/>
      <c r="CD112" s="926"/>
      <c r="CE112" s="926"/>
      <c r="CF112" s="920">
        <v>82.3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965866</v>
      </c>
      <c r="AB113" s="938"/>
      <c r="AC113" s="938"/>
      <c r="AD113" s="938"/>
      <c r="AE113" s="939"/>
      <c r="AF113" s="940">
        <v>965370</v>
      </c>
      <c r="AG113" s="938"/>
      <c r="AH113" s="938"/>
      <c r="AI113" s="938"/>
      <c r="AJ113" s="939"/>
      <c r="AK113" s="940">
        <v>1004048</v>
      </c>
      <c r="AL113" s="938"/>
      <c r="AM113" s="938"/>
      <c r="AN113" s="938"/>
      <c r="AO113" s="939"/>
      <c r="AP113" s="941">
        <v>7.2</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258312</v>
      </c>
      <c r="BR113" s="926"/>
      <c r="BS113" s="926"/>
      <c r="BT113" s="926"/>
      <c r="BU113" s="926"/>
      <c r="BV113" s="926">
        <v>249270</v>
      </c>
      <c r="BW113" s="926"/>
      <c r="BX113" s="926"/>
      <c r="BY113" s="926"/>
      <c r="BZ113" s="926"/>
      <c r="CA113" s="926">
        <v>232507</v>
      </c>
      <c r="CB113" s="926"/>
      <c r="CC113" s="926"/>
      <c r="CD113" s="926"/>
      <c r="CE113" s="926"/>
      <c r="CF113" s="920">
        <v>1.7</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56410</v>
      </c>
      <c r="AB114" s="959"/>
      <c r="AC114" s="959"/>
      <c r="AD114" s="959"/>
      <c r="AE114" s="960"/>
      <c r="AF114" s="961">
        <v>55827</v>
      </c>
      <c r="AG114" s="959"/>
      <c r="AH114" s="959"/>
      <c r="AI114" s="959"/>
      <c r="AJ114" s="960"/>
      <c r="AK114" s="961">
        <v>57158</v>
      </c>
      <c r="AL114" s="959"/>
      <c r="AM114" s="959"/>
      <c r="AN114" s="959"/>
      <c r="AO114" s="960"/>
      <c r="AP114" s="962">
        <v>0.4</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3428090</v>
      </c>
      <c r="BR114" s="926"/>
      <c r="BS114" s="926"/>
      <c r="BT114" s="926"/>
      <c r="BU114" s="926"/>
      <c r="BV114" s="926">
        <v>3194355</v>
      </c>
      <c r="BW114" s="926"/>
      <c r="BX114" s="926"/>
      <c r="BY114" s="926"/>
      <c r="BZ114" s="926"/>
      <c r="CA114" s="926">
        <v>3336142</v>
      </c>
      <c r="CB114" s="926"/>
      <c r="CC114" s="926"/>
      <c r="CD114" s="926"/>
      <c r="CE114" s="926"/>
      <c r="CF114" s="920">
        <v>23.8</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v>
      </c>
      <c r="AB116" s="959"/>
      <c r="AC116" s="959"/>
      <c r="AD116" s="959"/>
      <c r="AE116" s="960"/>
      <c r="AF116" s="961" t="s">
        <v>122</v>
      </c>
      <c r="AG116" s="959"/>
      <c r="AH116" s="959"/>
      <c r="AI116" s="959"/>
      <c r="AJ116" s="960"/>
      <c r="AK116" s="961">
        <v>46</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3140858</v>
      </c>
      <c r="AB117" s="979"/>
      <c r="AC117" s="979"/>
      <c r="AD117" s="979"/>
      <c r="AE117" s="980"/>
      <c r="AF117" s="981">
        <v>3035897</v>
      </c>
      <c r="AG117" s="979"/>
      <c r="AH117" s="979"/>
      <c r="AI117" s="979"/>
      <c r="AJ117" s="980"/>
      <c r="AK117" s="981">
        <v>2979059</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39402553</v>
      </c>
      <c r="BR119" s="1000"/>
      <c r="BS119" s="1000"/>
      <c r="BT119" s="1000"/>
      <c r="BU119" s="1000"/>
      <c r="BV119" s="1000">
        <v>37263580</v>
      </c>
      <c r="BW119" s="1000"/>
      <c r="BX119" s="1000"/>
      <c r="BY119" s="1000"/>
      <c r="BZ119" s="1000"/>
      <c r="CA119" s="1000">
        <v>37116913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4650872</v>
      </c>
      <c r="BR120" s="931"/>
      <c r="BS120" s="931"/>
      <c r="BT120" s="931"/>
      <c r="BU120" s="931"/>
      <c r="BV120" s="931">
        <v>5477338</v>
      </c>
      <c r="BW120" s="931"/>
      <c r="BX120" s="931"/>
      <c r="BY120" s="931"/>
      <c r="BZ120" s="931"/>
      <c r="CA120" s="931">
        <v>5740951</v>
      </c>
      <c r="CB120" s="931"/>
      <c r="CC120" s="931"/>
      <c r="CD120" s="931"/>
      <c r="CE120" s="931"/>
      <c r="CF120" s="944">
        <v>40.9</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10942403</v>
      </c>
      <c r="DH120" s="931"/>
      <c r="DI120" s="931"/>
      <c r="DJ120" s="931"/>
      <c r="DK120" s="931"/>
      <c r="DL120" s="931">
        <v>10296142</v>
      </c>
      <c r="DM120" s="931"/>
      <c r="DN120" s="931"/>
      <c r="DO120" s="931"/>
      <c r="DP120" s="931"/>
      <c r="DQ120" s="931">
        <v>10127222</v>
      </c>
      <c r="DR120" s="931"/>
      <c r="DS120" s="931"/>
      <c r="DT120" s="931"/>
      <c r="DU120" s="931"/>
      <c r="DV120" s="932">
        <v>72.2</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5698585</v>
      </c>
      <c r="BR121" s="926"/>
      <c r="BS121" s="926"/>
      <c r="BT121" s="926"/>
      <c r="BU121" s="926"/>
      <c r="BV121" s="926">
        <v>5724219</v>
      </c>
      <c r="BW121" s="926"/>
      <c r="BX121" s="926"/>
      <c r="BY121" s="926"/>
      <c r="BZ121" s="926"/>
      <c r="CA121" s="926">
        <v>5656863</v>
      </c>
      <c r="CB121" s="926"/>
      <c r="CC121" s="926"/>
      <c r="CD121" s="926"/>
      <c r="CE121" s="926"/>
      <c r="CF121" s="920">
        <v>40.299999999999997</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1883724</v>
      </c>
      <c r="DH121" s="926"/>
      <c r="DI121" s="926"/>
      <c r="DJ121" s="926"/>
      <c r="DK121" s="926"/>
      <c r="DL121" s="926">
        <v>1728666</v>
      </c>
      <c r="DM121" s="926"/>
      <c r="DN121" s="926"/>
      <c r="DO121" s="926"/>
      <c r="DP121" s="926"/>
      <c r="DQ121" s="926">
        <v>1425559</v>
      </c>
      <c r="DR121" s="926"/>
      <c r="DS121" s="926"/>
      <c r="DT121" s="926"/>
      <c r="DU121" s="926"/>
      <c r="DV121" s="927">
        <v>10.199999999999999</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23672615</v>
      </c>
      <c r="BR122" s="1000"/>
      <c r="BS122" s="1000"/>
      <c r="BT122" s="1000"/>
      <c r="BU122" s="1000"/>
      <c r="BV122" s="1000">
        <v>22587469</v>
      </c>
      <c r="BW122" s="1000"/>
      <c r="BX122" s="1000"/>
      <c r="BY122" s="1000"/>
      <c r="BZ122" s="1000"/>
      <c r="CA122" s="1000">
        <v>22144612</v>
      </c>
      <c r="CB122" s="1000"/>
      <c r="CC122" s="1000"/>
      <c r="CD122" s="1000"/>
      <c r="CE122" s="1000"/>
      <c r="CF122" s="1017">
        <v>157.80000000000001</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34022072</v>
      </c>
      <c r="BR123" s="1064"/>
      <c r="BS123" s="1064"/>
      <c r="BT123" s="1064"/>
      <c r="BU123" s="1064"/>
      <c r="BV123" s="1064">
        <v>33789026</v>
      </c>
      <c r="BW123" s="1064"/>
      <c r="BX123" s="1064"/>
      <c r="BY123" s="1064"/>
      <c r="BZ123" s="1064"/>
      <c r="CA123" s="1064">
        <v>33542426</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38.200000000000003</v>
      </c>
      <c r="BR124" s="1027"/>
      <c r="BS124" s="1027"/>
      <c r="BT124" s="1027"/>
      <c r="BU124" s="1027"/>
      <c r="BV124" s="1027">
        <v>25.2</v>
      </c>
      <c r="BW124" s="1027"/>
      <c r="BX124" s="1027"/>
      <c r="BY124" s="1027"/>
      <c r="BZ124" s="1027"/>
      <c r="CA124" s="1027">
        <v>25.4</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354437</v>
      </c>
      <c r="AB128" s="1046"/>
      <c r="AC128" s="1046"/>
      <c r="AD128" s="1046"/>
      <c r="AE128" s="1047"/>
      <c r="AF128" s="1048">
        <v>370516</v>
      </c>
      <c r="AG128" s="1046"/>
      <c r="AH128" s="1046"/>
      <c r="AI128" s="1046"/>
      <c r="AJ128" s="1047"/>
      <c r="AK128" s="1048">
        <v>388355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15920839</v>
      </c>
      <c r="AB129" s="959"/>
      <c r="AC129" s="959"/>
      <c r="AD129" s="959"/>
      <c r="AE129" s="960"/>
      <c r="AF129" s="961">
        <v>15640812</v>
      </c>
      <c r="AG129" s="959"/>
      <c r="AH129" s="959"/>
      <c r="AI129" s="959"/>
      <c r="AJ129" s="960"/>
      <c r="AK129" s="961">
        <v>15896080</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1870238</v>
      </c>
      <c r="AB130" s="959"/>
      <c r="AC130" s="959"/>
      <c r="AD130" s="959"/>
      <c r="AE130" s="960"/>
      <c r="AF130" s="961">
        <v>1886489</v>
      </c>
      <c r="AG130" s="959"/>
      <c r="AH130" s="959"/>
      <c r="AI130" s="959"/>
      <c r="AJ130" s="960"/>
      <c r="AK130" s="961">
        <v>1866489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14050601</v>
      </c>
      <c r="AB131" s="986"/>
      <c r="AC131" s="986"/>
      <c r="AD131" s="986"/>
      <c r="AE131" s="987"/>
      <c r="AF131" s="985">
        <v>13754323</v>
      </c>
      <c r="AG131" s="986"/>
      <c r="AH131" s="986"/>
      <c r="AI131" s="986"/>
      <c r="AJ131" s="987"/>
      <c r="AK131" s="985">
        <v>14029591</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25.4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6.5205965209999999</v>
      </c>
      <c r="AB132" s="1097"/>
      <c r="AC132" s="1097"/>
      <c r="AD132" s="1097"/>
      <c r="AE132" s="1098"/>
      <c r="AF132" s="1099">
        <v>5.6628886789999999</v>
      </c>
      <c r="AG132" s="1097"/>
      <c r="AH132" s="1097"/>
      <c r="AI132" s="1097"/>
      <c r="AJ132" s="1098"/>
      <c r="AK132" s="1099">
        <v>5.1620535480000003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7.5</v>
      </c>
      <c r="AB133" s="1080"/>
      <c r="AC133" s="1080"/>
      <c r="AD133" s="1080"/>
      <c r="AE133" s="1081"/>
      <c r="AF133" s="1079">
        <v>6.4</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wtC1xEGz7Z+5MEeXK1kocWXu67HfDFmArO1gHuE1LzXaLrAD44+Gibk0qIyw4mQl8+iM08fuL1Bb2CICS7BpQ==" saltValue="5eGwcK+Q74q/SBM031I4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HwI73D7Mspt/iH0Zs2jrYkkbxwe9rkbcEsjMYmvUFWXqQTQ28Ymuhv6xSXnbcd0wIiZrFsbfOM1RNk+CUiCAQ==" saltValue="LmiNA3op2FgKHTaYJqHT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85" zoomScaleNormal="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9ejXL2xZ9SHOOq4WpwdICQHr/WwvRmuYTX4Sh1B91SHT+Hz0wVCpF2byfjiyCwPnPYclsBwxzJzvRstU51k0Q==" saltValue="QdIfdf/A55nKDl7Em3FS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85" zoomScaleNormal="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5203457</v>
      </c>
      <c r="AP9" s="281">
        <v>83371</v>
      </c>
      <c r="AQ9" s="282">
        <v>66486</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644541</v>
      </c>
      <c r="AP10" s="284">
        <v>10327</v>
      </c>
      <c r="AQ10" s="285">
        <v>6147</v>
      </c>
      <c r="AR10" s="286">
        <v>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315230</v>
      </c>
      <c r="AP11" s="284">
        <v>5051</v>
      </c>
      <c r="AQ11" s="285">
        <v>1219</v>
      </c>
      <c r="AR11" s="286">
        <v>314.39999999999998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170944</v>
      </c>
      <c r="AP13" s="284">
        <v>2739</v>
      </c>
      <c r="AQ13" s="285">
        <v>2955</v>
      </c>
      <c r="AR13" s="286">
        <v>-7.3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161658</v>
      </c>
      <c r="AP14" s="284">
        <v>2590</v>
      </c>
      <c r="AQ14" s="285">
        <v>1434</v>
      </c>
      <c r="AR14" s="286">
        <v>80.599999999999994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-122564</v>
      </c>
      <c r="AP15" s="284">
        <v>-1964</v>
      </c>
      <c r="AQ15" s="285">
        <v>-3102</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6373266</v>
      </c>
      <c r="AP16" s="284">
        <v>102114</v>
      </c>
      <c r="AQ16" s="285">
        <v>75147</v>
      </c>
      <c r="AR16" s="286">
        <v>35.9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9.26</v>
      </c>
      <c r="AP21" s="298">
        <v>6.62</v>
      </c>
      <c r="AQ21" s="299">
        <v>2.64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97.1</v>
      </c>
      <c r="AP22" s="303">
        <v>98.3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1917807</v>
      </c>
      <c r="AP32" s="312">
        <v>30728</v>
      </c>
      <c r="AQ32" s="313">
        <v>34847</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1004048</v>
      </c>
      <c r="AP35" s="312">
        <v>16087</v>
      </c>
      <c r="AQ35" s="313">
        <v>8260</v>
      </c>
      <c r="AR35" s="314">
        <v>94.8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57158</v>
      </c>
      <c r="AP36" s="312">
        <v>916</v>
      </c>
      <c r="AQ36" s="313">
        <v>1689</v>
      </c>
      <c r="AR36" s="314">
        <v>-45.8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748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46</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-388355</v>
      </c>
      <c r="AP39" s="312">
        <v>-6222</v>
      </c>
      <c r="AQ39" s="313">
        <v>-5762</v>
      </c>
      <c r="AR39" s="314">
        <v>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-1866489</v>
      </c>
      <c r="AP40" s="312">
        <v>-29905</v>
      </c>
      <c r="AQ40" s="313">
        <v>-27609</v>
      </c>
      <c r="AR40" s="314">
        <v>8.3000000000000007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724215</v>
      </c>
      <c r="AP41" s="312">
        <v>11604</v>
      </c>
      <c r="AQ41" s="313">
        <v>12179</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4687592</v>
      </c>
      <c r="AN51" s="334">
        <v>72586</v>
      </c>
      <c r="AO51" s="335">
        <v>173</v>
      </c>
      <c r="AP51" s="336">
        <v>45588</v>
      </c>
      <c r="AQ51" s="337">
        <v>8.6999999999999993</v>
      </c>
      <c r="AR51" s="338">
        <v>164.3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3613471</v>
      </c>
      <c r="AN52" s="342">
        <v>55953</v>
      </c>
      <c r="AO52" s="343">
        <v>187.9</v>
      </c>
      <c r="AP52" s="344">
        <v>24150</v>
      </c>
      <c r="AQ52" s="345">
        <v>3.4</v>
      </c>
      <c r="AR52" s="346">
        <v>184.5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2835960</v>
      </c>
      <c r="AN53" s="334">
        <v>44464</v>
      </c>
      <c r="AO53" s="335">
        <v>-38.700000000000003</v>
      </c>
      <c r="AP53" s="336">
        <v>45483</v>
      </c>
      <c r="AQ53" s="337">
        <v>-0.2</v>
      </c>
      <c r="AR53" s="338">
        <v>-38.5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1908689</v>
      </c>
      <c r="AN54" s="342">
        <v>29926</v>
      </c>
      <c r="AO54" s="343">
        <v>-46.5</v>
      </c>
      <c r="AP54" s="344">
        <v>24241</v>
      </c>
      <c r="AQ54" s="345">
        <v>0.4</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2984582</v>
      </c>
      <c r="AN55" s="334">
        <v>47151</v>
      </c>
      <c r="AO55" s="335">
        <v>6</v>
      </c>
      <c r="AP55" s="336">
        <v>45945</v>
      </c>
      <c r="AQ55" s="337">
        <v>1</v>
      </c>
      <c r="AR55" s="338">
        <v>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2799158</v>
      </c>
      <c r="AN56" s="342">
        <v>44222</v>
      </c>
      <c r="AO56" s="343">
        <v>47.8</v>
      </c>
      <c r="AP56" s="344">
        <v>25180</v>
      </c>
      <c r="AQ56" s="345">
        <v>3.9</v>
      </c>
      <c r="AR56" s="346">
        <v>43.9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1155793</v>
      </c>
      <c r="AN57" s="334">
        <v>18391</v>
      </c>
      <c r="AO57" s="335">
        <v>-61</v>
      </c>
      <c r="AP57" s="336">
        <v>44475</v>
      </c>
      <c r="AQ57" s="337">
        <v>-3.2</v>
      </c>
      <c r="AR57" s="338">
        <v>-57.8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790742</v>
      </c>
      <c r="AN58" s="342">
        <v>12582</v>
      </c>
      <c r="AO58" s="343">
        <v>-71.5</v>
      </c>
      <c r="AP58" s="344">
        <v>24780</v>
      </c>
      <c r="AQ58" s="345">
        <v>-1.6</v>
      </c>
      <c r="AR58" s="346">
        <v>-69.900000000000006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2562831</v>
      </c>
      <c r="AN59" s="334">
        <v>41062</v>
      </c>
      <c r="AO59" s="335">
        <v>123.3</v>
      </c>
      <c r="AP59" s="336">
        <v>45982</v>
      </c>
      <c r="AQ59" s="337">
        <v>3.4</v>
      </c>
      <c r="AR59" s="338">
        <v>119.9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1129579</v>
      </c>
      <c r="AN60" s="342">
        <v>18098</v>
      </c>
      <c r="AO60" s="343">
        <v>43.8</v>
      </c>
      <c r="AP60" s="344">
        <v>25583</v>
      </c>
      <c r="AQ60" s="345">
        <v>3.2</v>
      </c>
      <c r="AR60" s="346">
        <v>40.6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2845352</v>
      </c>
      <c r="AN61" s="349">
        <v>44731</v>
      </c>
      <c r="AO61" s="350">
        <v>40.5</v>
      </c>
      <c r="AP61" s="351">
        <v>45495</v>
      </c>
      <c r="AQ61" s="352">
        <v>1.9</v>
      </c>
      <c r="AR61" s="338">
        <v>38.6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2048328</v>
      </c>
      <c r="AN62" s="342">
        <v>32156</v>
      </c>
      <c r="AO62" s="343">
        <v>32.299999999999997</v>
      </c>
      <c r="AP62" s="344">
        <v>24787</v>
      </c>
      <c r="AQ62" s="345">
        <v>1.9</v>
      </c>
      <c r="AR62" s="346">
        <v>30.4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dWxur+DOcG4XViNpHl++qMSpmTM360ttdwLYhtXKUa1AvngYIRmlsfE8uwUltYAC2xhKpwGGZbOMOlbMtN1Vg==" saltValue="OJCzusxybzWGyDe7WVCo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70" zoomScaleNormal="7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1RKkODZb22+Stb2u1GKdemnS3UJ4k58NbO5dYNVyUEDKtA1Z8ZnBksSpR+S6W4CGdHRqozqIUpS3XC+Xj7cJOw==" saltValue="v3Auke9zE6+Y43PlmRzz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70" zoomScaleNormal="7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yE2lhHdt2BJmgnkD6IzR/HmdfUnOSa27zy6A7KCZu2+abAcIOl2oFTgwH7RZp3aaXyxhRH9PEK3xUW2y6TBARA==" saltValue="JyPjF574M3xz6T8Wm6p2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8.68</v>
      </c>
      <c r="G47" s="12">
        <v>11.31</v>
      </c>
      <c r="H47" s="12">
        <v>10.91</v>
      </c>
      <c r="I47" s="12">
        <v>14.94</v>
      </c>
      <c r="J47" s="13">
        <v>15.02</v>
      </c>
    </row>
    <row r="48" spans="2:10" ht="57.75" customHeight="1" x14ac:dyDescent="0.15">
      <c r="B48" s="14"/>
      <c r="C48" s="1141" t="s">
        <v>4</v>
      </c>
      <c r="D48" s="1141"/>
      <c r="E48" s="1142"/>
      <c r="F48" s="15">
        <v>3.43</v>
      </c>
      <c r="G48" s="16">
        <v>0.24</v>
      </c>
      <c r="H48" s="16">
        <v>8.85</v>
      </c>
      <c r="I48" s="16">
        <v>1.9</v>
      </c>
      <c r="J48" s="17">
        <v>0.8</v>
      </c>
    </row>
    <row r="49" spans="2:10" ht="57.75" customHeight="1" thickBot="1" x14ac:dyDescent="0.2">
      <c r="B49" s="18"/>
      <c r="C49" s="1143" t="s">
        <v>5</v>
      </c>
      <c r="D49" s="1143"/>
      <c r="E49" s="1144"/>
      <c r="F49" s="19" t="s">
        <v>534</v>
      </c>
      <c r="G49" s="20" t="s">
        <v>535</v>
      </c>
      <c r="H49" s="20">
        <v>8.65</v>
      </c>
      <c r="I49" s="20" t="s">
        <v>536</v>
      </c>
      <c r="J49" s="21" t="s">
        <v>537</v>
      </c>
    </row>
    <row r="50" spans="2:10" x14ac:dyDescent="0.15"/>
  </sheetData>
  <sheetProtection algorithmName="SHA-512" hashValue="DkmfZv6Pa63LNBAfWKS5AqDvyf2LqbVVRfStg75afq8SnFqHbgxugwfF8KyrKvZ4FXAaYoxlsCk/u5bFwjNnEQ==" saltValue="l6rkHTKafdvp1JgB+abr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85" zoomScaleNormal="8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t="s">
        <v>539</v>
      </c>
      <c r="G34" s="33" t="s">
        <v>540</v>
      </c>
      <c r="H34" s="33" t="s">
        <v>541</v>
      </c>
      <c r="I34" s="33" t="s">
        <v>542</v>
      </c>
      <c r="J34" s="34" t="s">
        <v>543</v>
      </c>
      <c r="K34" s="22"/>
      <c r="L34" s="22"/>
      <c r="M34" s="22"/>
      <c r="N34" s="22"/>
      <c r="O34" s="22"/>
      <c r="P34" s="22"/>
    </row>
    <row r="35" spans="1:16" ht="39" customHeight="1" x14ac:dyDescent="0.15">
      <c r="A35" s="22"/>
      <c r="B35" s="35"/>
      <c r="C35" s="1145" t="s">
        <v>544</v>
      </c>
      <c r="D35" s="1146"/>
      <c r="E35" s="1147"/>
      <c r="F35" s="36">
        <v>7.02</v>
      </c>
      <c r="G35" s="37">
        <v>7.87</v>
      </c>
      <c r="H35" s="37">
        <v>8.9</v>
      </c>
      <c r="I35" s="37">
        <v>10.1</v>
      </c>
      <c r="J35" s="38">
        <v>10.63</v>
      </c>
      <c r="K35" s="22"/>
      <c r="L35" s="22"/>
      <c r="M35" s="22"/>
      <c r="N35" s="22"/>
      <c r="O35" s="22"/>
      <c r="P35" s="22"/>
    </row>
    <row r="36" spans="1:16" ht="39" customHeight="1" x14ac:dyDescent="0.15">
      <c r="A36" s="22"/>
      <c r="B36" s="35"/>
      <c r="C36" s="1145" t="s">
        <v>545</v>
      </c>
      <c r="D36" s="1146"/>
      <c r="E36" s="1147"/>
      <c r="F36" s="36">
        <v>2.4300000000000002</v>
      </c>
      <c r="G36" s="37">
        <v>3.33</v>
      </c>
      <c r="H36" s="37">
        <v>7.73</v>
      </c>
      <c r="I36" s="37">
        <v>10.16</v>
      </c>
      <c r="J36" s="38">
        <v>7.94</v>
      </c>
      <c r="K36" s="22"/>
      <c r="L36" s="22"/>
      <c r="M36" s="22"/>
      <c r="N36" s="22"/>
      <c r="O36" s="22"/>
      <c r="P36" s="22"/>
    </row>
    <row r="37" spans="1:16" ht="39" customHeight="1" x14ac:dyDescent="0.15">
      <c r="A37" s="22"/>
      <c r="B37" s="35"/>
      <c r="C37" s="1145" t="s">
        <v>546</v>
      </c>
      <c r="D37" s="1146"/>
      <c r="E37" s="1147"/>
      <c r="F37" s="36">
        <v>0.9</v>
      </c>
      <c r="G37" s="37">
        <v>0.31</v>
      </c>
      <c r="H37" s="37">
        <v>0.49</v>
      </c>
      <c r="I37" s="37">
        <v>0.95</v>
      </c>
      <c r="J37" s="38">
        <v>0.59</v>
      </c>
      <c r="K37" s="22"/>
      <c r="L37" s="22"/>
      <c r="M37" s="22"/>
      <c r="N37" s="22"/>
      <c r="O37" s="22"/>
      <c r="P37" s="22"/>
    </row>
    <row r="38" spans="1:16" ht="39" customHeight="1" x14ac:dyDescent="0.15">
      <c r="A38" s="22"/>
      <c r="B38" s="35"/>
      <c r="C38" s="1145" t="s">
        <v>547</v>
      </c>
      <c r="D38" s="1146"/>
      <c r="E38" s="1147"/>
      <c r="F38" s="36">
        <v>3.43</v>
      </c>
      <c r="G38" s="37">
        <v>0.23</v>
      </c>
      <c r="H38" s="37">
        <v>8.7899999999999991</v>
      </c>
      <c r="I38" s="37">
        <v>1.77</v>
      </c>
      <c r="J38" s="38">
        <v>0.52</v>
      </c>
      <c r="K38" s="22"/>
      <c r="L38" s="22"/>
      <c r="M38" s="22"/>
      <c r="N38" s="22"/>
      <c r="O38" s="22"/>
      <c r="P38" s="22"/>
    </row>
    <row r="39" spans="1:16" ht="39" customHeight="1" x14ac:dyDescent="0.15">
      <c r="A39" s="22"/>
      <c r="B39" s="35"/>
      <c r="C39" s="1145" t="s">
        <v>548</v>
      </c>
      <c r="D39" s="1146"/>
      <c r="E39" s="1147"/>
      <c r="F39" s="36" t="s">
        <v>491</v>
      </c>
      <c r="G39" s="37" t="s">
        <v>491</v>
      </c>
      <c r="H39" s="37">
        <v>0.05</v>
      </c>
      <c r="I39" s="37">
        <v>0.12</v>
      </c>
      <c r="J39" s="38">
        <v>0.27</v>
      </c>
      <c r="K39" s="22"/>
      <c r="L39" s="22"/>
      <c r="M39" s="22"/>
      <c r="N39" s="22"/>
      <c r="O39" s="22"/>
      <c r="P39" s="22"/>
    </row>
    <row r="40" spans="1:16" ht="39" customHeight="1" x14ac:dyDescent="0.15">
      <c r="A40" s="22"/>
      <c r="B40" s="35"/>
      <c r="C40" s="1145" t="s">
        <v>549</v>
      </c>
      <c r="D40" s="1146"/>
      <c r="E40" s="1147"/>
      <c r="F40" s="36">
        <v>2.5499999999999998</v>
      </c>
      <c r="G40" s="37">
        <v>1.97</v>
      </c>
      <c r="H40" s="37">
        <v>1.27</v>
      </c>
      <c r="I40" s="37">
        <v>0.89</v>
      </c>
      <c r="J40" s="38">
        <v>0.21</v>
      </c>
      <c r="K40" s="22"/>
      <c r="L40" s="22"/>
      <c r="M40" s="22"/>
      <c r="N40" s="22"/>
      <c r="O40" s="22"/>
      <c r="P40" s="22"/>
    </row>
    <row r="41" spans="1:16" ht="39" customHeight="1" x14ac:dyDescent="0.15">
      <c r="A41" s="22"/>
      <c r="B41" s="35"/>
      <c r="C41" s="1145" t="s">
        <v>550</v>
      </c>
      <c r="D41" s="1146"/>
      <c r="E41" s="1147"/>
      <c r="F41" s="36">
        <v>0.68</v>
      </c>
      <c r="G41" s="37">
        <v>0.2</v>
      </c>
      <c r="H41" s="37">
        <v>0</v>
      </c>
      <c r="I41" s="37">
        <v>0.09</v>
      </c>
      <c r="J41" s="38">
        <v>0.21</v>
      </c>
      <c r="K41" s="22"/>
      <c r="L41" s="22"/>
      <c r="M41" s="22"/>
      <c r="N41" s="22"/>
      <c r="O41" s="22"/>
      <c r="P41" s="22"/>
    </row>
    <row r="42" spans="1:16" ht="39" customHeight="1" x14ac:dyDescent="0.15">
      <c r="A42" s="22"/>
      <c r="B42" s="39"/>
      <c r="C42" s="1145" t="s">
        <v>551</v>
      </c>
      <c r="D42" s="1146"/>
      <c r="E42" s="1147"/>
      <c r="F42" s="36" t="s">
        <v>491</v>
      </c>
      <c r="G42" s="37" t="s">
        <v>491</v>
      </c>
      <c r="H42" s="37" t="s">
        <v>552</v>
      </c>
      <c r="I42" s="37" t="s">
        <v>491</v>
      </c>
      <c r="J42" s="38" t="s">
        <v>491</v>
      </c>
      <c r="K42" s="22"/>
      <c r="L42" s="22"/>
      <c r="M42" s="22"/>
      <c r="N42" s="22"/>
      <c r="O42" s="22"/>
      <c r="P42" s="22"/>
    </row>
    <row r="43" spans="1:16" ht="39" customHeight="1" thickBot="1" x14ac:dyDescent="0.2">
      <c r="A43" s="22"/>
      <c r="B43" s="40"/>
      <c r="C43" s="1148" t="s">
        <v>553</v>
      </c>
      <c r="D43" s="1149"/>
      <c r="E43" s="1150"/>
      <c r="F43" s="41">
        <v>7.0000000000000007E-2</v>
      </c>
      <c r="G43" s="42">
        <v>0.02</v>
      </c>
      <c r="H43" s="42">
        <v>0.04</v>
      </c>
      <c r="I43" s="42">
        <v>0.05</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ekbNfwIkvxP4fRZDXM5FqT+1hRqWwqJEXp282aOCuwjoqTRKwAXTl2KS9ZCzJnDSJc6e7ze2iNLM+dkG/AZkw==" saltValue="c/FqGKlQbT4UzXDngsv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85" zoomScaleNormal="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2285</v>
      </c>
      <c r="L45" s="60">
        <v>2126</v>
      </c>
      <c r="M45" s="60">
        <v>2119</v>
      </c>
      <c r="N45" s="60">
        <v>2015</v>
      </c>
      <c r="O45" s="61">
        <v>1918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1072</v>
      </c>
      <c r="L48" s="64">
        <v>1033</v>
      </c>
      <c r="M48" s="64">
        <v>966</v>
      </c>
      <c r="N48" s="64">
        <v>965</v>
      </c>
      <c r="O48" s="65">
        <v>1004</v>
      </c>
      <c r="P48" s="48"/>
      <c r="Q48" s="48"/>
      <c r="R48" s="48"/>
      <c r="S48" s="48"/>
      <c r="T48" s="48"/>
      <c r="U48" s="48"/>
    </row>
    <row r="49" spans="1:21" ht="30.75" customHeight="1" x14ac:dyDescent="0.15">
      <c r="A49" s="48"/>
      <c r="B49" s="1155"/>
      <c r="C49" s="1156"/>
      <c r="D49" s="62"/>
      <c r="E49" s="1161" t="s">
        <v>14</v>
      </c>
      <c r="F49" s="1161"/>
      <c r="G49" s="1161"/>
      <c r="H49" s="1161"/>
      <c r="I49" s="1161"/>
      <c r="J49" s="1162"/>
      <c r="K49" s="63">
        <v>56</v>
      </c>
      <c r="L49" s="64">
        <v>62</v>
      </c>
      <c r="M49" s="64">
        <v>56</v>
      </c>
      <c r="N49" s="64">
        <v>56</v>
      </c>
      <c r="O49" s="65">
        <v>57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491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2276</v>
      </c>
      <c r="L52" s="64">
        <v>2275</v>
      </c>
      <c r="M52" s="64">
        <v>2225</v>
      </c>
      <c r="N52" s="64">
        <v>2258</v>
      </c>
      <c r="O52" s="65">
        <v>2255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1137</v>
      </c>
      <c r="L53" s="69">
        <v>946</v>
      </c>
      <c r="M53" s="69">
        <v>916</v>
      </c>
      <c r="N53" s="69">
        <v>778</v>
      </c>
      <c r="O53" s="70">
        <v>724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A2tX7oJwhhHOulgMWcf0cYfkHPhCMbvG0lfmkq6bqYb9iqKmpguIaorDtbZDFK2YGnTosmZwE8pMkkbM7tCPA==" saltValue="oiUFyWNwYKnFHtQnP142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85" zoomScaleNormal="85"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22093</v>
      </c>
      <c r="J41" s="356">
        <v>22128</v>
      </c>
      <c r="K41" s="356">
        <v>22590</v>
      </c>
      <c r="L41" s="356">
        <v>21358</v>
      </c>
      <c r="M41" s="357">
        <v>21607</v>
      </c>
    </row>
    <row r="42" spans="2:13" ht="27.75" customHeight="1" x14ac:dyDescent="0.15">
      <c r="B42" s="1186"/>
      <c r="C42" s="1187"/>
      <c r="D42" s="106"/>
      <c r="E42" s="1192" t="s">
        <v>32</v>
      </c>
      <c r="F42" s="1192"/>
      <c r="G42" s="1192"/>
      <c r="H42" s="1193"/>
      <c r="I42" s="358" t="s">
        <v>491</v>
      </c>
      <c r="J42" s="359" t="s">
        <v>491</v>
      </c>
      <c r="K42" s="359">
        <v>300</v>
      </c>
      <c r="L42" s="359">
        <v>438</v>
      </c>
      <c r="M42" s="360">
        <v>389</v>
      </c>
    </row>
    <row r="43" spans="2:13" ht="27.75" customHeight="1" x14ac:dyDescent="0.15">
      <c r="B43" s="1186"/>
      <c r="C43" s="1187"/>
      <c r="D43" s="106"/>
      <c r="E43" s="1192" t="s">
        <v>33</v>
      </c>
      <c r="F43" s="1192"/>
      <c r="G43" s="1192"/>
      <c r="H43" s="1193"/>
      <c r="I43" s="358">
        <v>13752</v>
      </c>
      <c r="J43" s="359">
        <v>13346</v>
      </c>
      <c r="K43" s="359">
        <v>12826</v>
      </c>
      <c r="L43" s="359">
        <v>12025</v>
      </c>
      <c r="M43" s="360">
        <v>11553</v>
      </c>
    </row>
    <row r="44" spans="2:13" ht="27.75" customHeight="1" x14ac:dyDescent="0.15">
      <c r="B44" s="1186"/>
      <c r="C44" s="1187"/>
      <c r="D44" s="106"/>
      <c r="E44" s="1192" t="s">
        <v>34</v>
      </c>
      <c r="F44" s="1192"/>
      <c r="G44" s="1192"/>
      <c r="H44" s="1193"/>
      <c r="I44" s="358">
        <v>255</v>
      </c>
      <c r="J44" s="359">
        <v>243</v>
      </c>
      <c r="K44" s="359">
        <v>258</v>
      </c>
      <c r="L44" s="359">
        <v>249</v>
      </c>
      <c r="M44" s="360">
        <v>233</v>
      </c>
    </row>
    <row r="45" spans="2:13" ht="27.75" customHeight="1" x14ac:dyDescent="0.15">
      <c r="B45" s="1186"/>
      <c r="C45" s="1187"/>
      <c r="D45" s="106"/>
      <c r="E45" s="1192" t="s">
        <v>35</v>
      </c>
      <c r="F45" s="1192"/>
      <c r="G45" s="1192"/>
      <c r="H45" s="1193"/>
      <c r="I45" s="358">
        <v>3450</v>
      </c>
      <c r="J45" s="359">
        <v>3427</v>
      </c>
      <c r="K45" s="359">
        <v>3428</v>
      </c>
      <c r="L45" s="359">
        <v>3194</v>
      </c>
      <c r="M45" s="360">
        <v>3336</v>
      </c>
    </row>
    <row r="46" spans="2:13" ht="27.75" customHeight="1" x14ac:dyDescent="0.15">
      <c r="B46" s="1186"/>
      <c r="C46" s="1187"/>
      <c r="D46" s="107"/>
      <c r="E46" s="1192" t="s">
        <v>36</v>
      </c>
      <c r="F46" s="1192"/>
      <c r="G46" s="1192"/>
      <c r="H46" s="1193"/>
      <c r="I46" s="358">
        <v>552</v>
      </c>
      <c r="J46" s="359">
        <v>469</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5011</v>
      </c>
      <c r="J50" s="359">
        <v>5317</v>
      </c>
      <c r="K50" s="359">
        <v>4651</v>
      </c>
      <c r="L50" s="359">
        <v>5477</v>
      </c>
      <c r="M50" s="360">
        <v>5741</v>
      </c>
    </row>
    <row r="51" spans="2:13" ht="27.75" customHeight="1" x14ac:dyDescent="0.15">
      <c r="B51" s="1186"/>
      <c r="C51" s="1187"/>
      <c r="D51" s="106"/>
      <c r="E51" s="1192" t="s">
        <v>42</v>
      </c>
      <c r="F51" s="1192"/>
      <c r="G51" s="1192"/>
      <c r="H51" s="1193"/>
      <c r="I51" s="358">
        <v>5891</v>
      </c>
      <c r="J51" s="359">
        <v>5852</v>
      </c>
      <c r="K51" s="359">
        <v>5699</v>
      </c>
      <c r="L51" s="359">
        <v>5724</v>
      </c>
      <c r="M51" s="360">
        <v>5657</v>
      </c>
    </row>
    <row r="52" spans="2:13" ht="27.75" customHeight="1" x14ac:dyDescent="0.15">
      <c r="B52" s="1188"/>
      <c r="C52" s="1189"/>
      <c r="D52" s="106"/>
      <c r="E52" s="1192" t="s">
        <v>43</v>
      </c>
      <c r="F52" s="1192"/>
      <c r="G52" s="1192"/>
      <c r="H52" s="1193"/>
      <c r="I52" s="358">
        <v>23600</v>
      </c>
      <c r="J52" s="359">
        <v>23716</v>
      </c>
      <c r="K52" s="359">
        <v>23673</v>
      </c>
      <c r="L52" s="359">
        <v>22587</v>
      </c>
      <c r="M52" s="360">
        <v>22145</v>
      </c>
    </row>
    <row r="53" spans="2:13" ht="27.75" customHeight="1" thickBot="1" x14ac:dyDescent="0.2">
      <c r="B53" s="1199" t="s">
        <v>19</v>
      </c>
      <c r="C53" s="1200"/>
      <c r="D53" s="110"/>
      <c r="E53" s="1201" t="s">
        <v>44</v>
      </c>
      <c r="F53" s="1201"/>
      <c r="G53" s="1201"/>
      <c r="H53" s="1202"/>
      <c r="I53" s="361">
        <v>5600</v>
      </c>
      <c r="J53" s="362">
        <v>4727</v>
      </c>
      <c r="K53" s="362">
        <v>5380</v>
      </c>
      <c r="L53" s="362">
        <v>3475</v>
      </c>
      <c r="M53" s="363">
        <v>3574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PRvOgELLbJG0gTkJzFO1reJ4ugXlur05w3v9g84A5xmIwvMncOA2efUSN4WKwIh9dCeSVoJHCID/scEMHihBA==" saltValue="U/wOldq03XX7PvH6daM0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60" zoomScaleNormal="6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1737</v>
      </c>
      <c r="G55" s="122">
        <v>2337</v>
      </c>
      <c r="H55" s="123">
        <v>2387</v>
      </c>
    </row>
    <row r="56" spans="2:8" ht="52.5" customHeight="1" x14ac:dyDescent="0.15">
      <c r="B56" s="124"/>
      <c r="C56" s="1213" t="s">
        <v>47</v>
      </c>
      <c r="D56" s="1213"/>
      <c r="E56" s="1214"/>
      <c r="F56" s="125">
        <v>446</v>
      </c>
      <c r="G56" s="125">
        <v>444</v>
      </c>
      <c r="H56" s="126">
        <v>437</v>
      </c>
    </row>
    <row r="57" spans="2:8" ht="53.25" customHeight="1" x14ac:dyDescent="0.15">
      <c r="B57" s="124"/>
      <c r="C57" s="1215" t="s">
        <v>48</v>
      </c>
      <c r="D57" s="1215"/>
      <c r="E57" s="1216"/>
      <c r="F57" s="127">
        <v>554</v>
      </c>
      <c r="G57" s="127">
        <v>645</v>
      </c>
      <c r="H57" s="128">
        <v>744</v>
      </c>
    </row>
    <row r="58" spans="2:8" ht="45.75" customHeight="1" x14ac:dyDescent="0.15">
      <c r="B58" s="129"/>
      <c r="C58" s="1203" t="s">
        <v>566</v>
      </c>
      <c r="D58" s="1204"/>
      <c r="E58" s="1205"/>
      <c r="F58" s="130">
        <v>307</v>
      </c>
      <c r="G58" s="130">
        <v>385</v>
      </c>
      <c r="H58" s="131">
        <v>459</v>
      </c>
    </row>
    <row r="59" spans="2:8" ht="45.75" customHeight="1" x14ac:dyDescent="0.15">
      <c r="B59" s="129"/>
      <c r="C59" s="1203" t="s">
        <v>567</v>
      </c>
      <c r="D59" s="1204"/>
      <c r="E59" s="1205"/>
      <c r="F59" s="130">
        <v>200</v>
      </c>
      <c r="G59" s="130">
        <v>200</v>
      </c>
      <c r="H59" s="131">
        <v>200</v>
      </c>
    </row>
    <row r="60" spans="2:8" ht="45.75" customHeight="1" x14ac:dyDescent="0.15">
      <c r="B60" s="129"/>
      <c r="C60" s="1203" t="s">
        <v>568</v>
      </c>
      <c r="D60" s="1204"/>
      <c r="E60" s="1205"/>
      <c r="F60" s="130">
        <v>7</v>
      </c>
      <c r="G60" s="130">
        <v>15</v>
      </c>
      <c r="H60" s="131">
        <v>35</v>
      </c>
    </row>
    <row r="61" spans="2:8" ht="45.75" customHeight="1" x14ac:dyDescent="0.15">
      <c r="B61" s="129"/>
      <c r="C61" s="1203" t="s">
        <v>569</v>
      </c>
      <c r="D61" s="1204"/>
      <c r="E61" s="1205"/>
      <c r="F61" s="130">
        <v>13</v>
      </c>
      <c r="G61" s="130">
        <v>13</v>
      </c>
      <c r="H61" s="131">
        <v>13</v>
      </c>
    </row>
    <row r="62" spans="2:8" ht="45.75" customHeight="1" thickBot="1" x14ac:dyDescent="0.2">
      <c r="B62" s="132"/>
      <c r="C62" s="1206" t="s">
        <v>570</v>
      </c>
      <c r="D62" s="1207"/>
      <c r="E62" s="1208"/>
      <c r="F62" s="133">
        <v>10</v>
      </c>
      <c r="G62" s="133">
        <v>10</v>
      </c>
      <c r="H62" s="134">
        <v>10</v>
      </c>
    </row>
    <row r="63" spans="2:8" ht="52.5" customHeight="1" thickBot="1" x14ac:dyDescent="0.2">
      <c r="B63" s="135"/>
      <c r="C63" s="1209" t="s">
        <v>49</v>
      </c>
      <c r="D63" s="1209"/>
      <c r="E63" s="1210"/>
      <c r="F63" s="136">
        <v>2737</v>
      </c>
      <c r="G63" s="136">
        <v>3426</v>
      </c>
      <c r="H63" s="137">
        <v>3568</v>
      </c>
    </row>
    <row r="64" spans="2:8" x14ac:dyDescent="0.15"/>
  </sheetData>
  <sheetProtection algorithmName="SHA-512" hashValue="YpG+DkgLrisdjS58W00R5gI2EuogASjvm0udRazfsZt5/eCj9ZF5/s6CJmsCFn9B0CX6wqBeuPA/OqoY1orajQ==" saltValue="0l3QyZ77v1FTDEGmQLYJ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72586</v>
      </c>
      <c r="E3" s="156"/>
      <c r="F3" s="157">
        <v>45588</v>
      </c>
      <c r="G3" s="158"/>
      <c r="H3" s="159"/>
    </row>
    <row r="4" spans="1:8" x14ac:dyDescent="0.15">
      <c r="A4" s="160"/>
      <c r="B4" s="161"/>
      <c r="C4" s="162"/>
      <c r="D4" s="163">
        <v>55953</v>
      </c>
      <c r="E4" s="164"/>
      <c r="F4" s="165">
        <v>24150</v>
      </c>
      <c r="G4" s="166"/>
      <c r="H4" s="167"/>
    </row>
    <row r="5" spans="1:8" x14ac:dyDescent="0.15">
      <c r="A5" s="148" t="s">
        <v>523</v>
      </c>
      <c r="B5" s="153"/>
      <c r="C5" s="154"/>
      <c r="D5" s="155">
        <v>44464</v>
      </c>
      <c r="E5" s="156"/>
      <c r="F5" s="157">
        <v>45483</v>
      </c>
      <c r="G5" s="158"/>
      <c r="H5" s="159"/>
    </row>
    <row r="6" spans="1:8" x14ac:dyDescent="0.15">
      <c r="A6" s="160"/>
      <c r="B6" s="161"/>
      <c r="C6" s="162"/>
      <c r="D6" s="163">
        <v>29926</v>
      </c>
      <c r="E6" s="164"/>
      <c r="F6" s="165">
        <v>24241</v>
      </c>
      <c r="G6" s="166"/>
      <c r="H6" s="167"/>
    </row>
    <row r="7" spans="1:8" x14ac:dyDescent="0.15">
      <c r="A7" s="148" t="s">
        <v>524</v>
      </c>
      <c r="B7" s="153"/>
      <c r="C7" s="154"/>
      <c r="D7" s="155">
        <v>47151</v>
      </c>
      <c r="E7" s="156"/>
      <c r="F7" s="157">
        <v>45945</v>
      </c>
      <c r="G7" s="158"/>
      <c r="H7" s="159"/>
    </row>
    <row r="8" spans="1:8" x14ac:dyDescent="0.15">
      <c r="A8" s="160"/>
      <c r="B8" s="161"/>
      <c r="C8" s="162"/>
      <c r="D8" s="163">
        <v>44222</v>
      </c>
      <c r="E8" s="164"/>
      <c r="F8" s="165">
        <v>25180</v>
      </c>
      <c r="G8" s="166"/>
      <c r="H8" s="167"/>
    </row>
    <row r="9" spans="1:8" x14ac:dyDescent="0.15">
      <c r="A9" s="148" t="s">
        <v>525</v>
      </c>
      <c r="B9" s="153"/>
      <c r="C9" s="154"/>
      <c r="D9" s="155">
        <v>18391</v>
      </c>
      <c r="E9" s="156"/>
      <c r="F9" s="157">
        <v>44475</v>
      </c>
      <c r="G9" s="158"/>
      <c r="H9" s="159"/>
    </row>
    <row r="10" spans="1:8" x14ac:dyDescent="0.15">
      <c r="A10" s="160"/>
      <c r="B10" s="161"/>
      <c r="C10" s="162"/>
      <c r="D10" s="163">
        <v>12582</v>
      </c>
      <c r="E10" s="164"/>
      <c r="F10" s="165">
        <v>24780</v>
      </c>
      <c r="G10" s="166"/>
      <c r="H10" s="167"/>
    </row>
    <row r="11" spans="1:8" x14ac:dyDescent="0.15">
      <c r="A11" s="148" t="s">
        <v>526</v>
      </c>
      <c r="B11" s="153"/>
      <c r="C11" s="154"/>
      <c r="D11" s="155">
        <v>41062</v>
      </c>
      <c r="E11" s="156"/>
      <c r="F11" s="157">
        <v>45982</v>
      </c>
      <c r="G11" s="158"/>
      <c r="H11" s="159"/>
    </row>
    <row r="12" spans="1:8" x14ac:dyDescent="0.15">
      <c r="A12" s="160"/>
      <c r="B12" s="161"/>
      <c r="C12" s="168"/>
      <c r="D12" s="163">
        <v>18098</v>
      </c>
      <c r="E12" s="164"/>
      <c r="F12" s="165">
        <v>25583</v>
      </c>
      <c r="G12" s="166"/>
      <c r="H12" s="167"/>
    </row>
    <row r="13" spans="1:8" x14ac:dyDescent="0.15">
      <c r="A13" s="148"/>
      <c r="B13" s="153"/>
      <c r="C13" s="169"/>
      <c r="D13" s="170">
        <v>44731</v>
      </c>
      <c r="E13" s="171"/>
      <c r="F13" s="172">
        <v>45495</v>
      </c>
      <c r="G13" s="173"/>
      <c r="H13" s="159"/>
    </row>
    <row r="14" spans="1:8" x14ac:dyDescent="0.15">
      <c r="A14" s="160"/>
      <c r="B14" s="161"/>
      <c r="C14" s="162"/>
      <c r="D14" s="163">
        <v>32156</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3.43</v>
      </c>
      <c r="C19" s="174">
        <f>ROUND(VALUE(SUBSTITUTE(実質収支比率等に係る経年分析!G$48,"▲","-")),2)</f>
        <v>0.24</v>
      </c>
      <c r="D19" s="174">
        <f>ROUND(VALUE(SUBSTITUTE(実質収支比率等に係る経年分析!H$48,"▲","-")),2)</f>
        <v>8.85</v>
      </c>
      <c r="E19" s="174">
        <f>ROUND(VALUE(SUBSTITUTE(実質収支比率等に係る経年分析!I$48,"▲","-")),2)</f>
        <v>1.9</v>
      </c>
      <c r="F19" s="174">
        <f>ROUND(VALUE(SUBSTITUTE(実質収支比率等に係る経年分析!J$48,"▲","-")),2)</f>
        <v>0.8</v>
      </c>
    </row>
    <row r="20" spans="1:11" x14ac:dyDescent="0.15">
      <c r="A20" s="174" t="s">
        <v>53</v>
      </c>
      <c r="B20" s="174">
        <f>ROUND(VALUE(SUBSTITUTE(実質収支比率等に係る経年分析!F$47,"▲","-")),2)</f>
        <v>8.68</v>
      </c>
      <c r="C20" s="174">
        <f>ROUND(VALUE(SUBSTITUTE(実質収支比率等に係る経年分析!G$47,"▲","-")),2)</f>
        <v>11.31</v>
      </c>
      <c r="D20" s="174">
        <f>ROUND(VALUE(SUBSTITUTE(実質収支比率等に係る経年分析!H$47,"▲","-")),2)</f>
        <v>10.91</v>
      </c>
      <c r="E20" s="174">
        <f>ROUND(VALUE(SUBSTITUTE(実質収支比率等に係る経年分析!I$47,"▲","-")),2)</f>
        <v>14.94</v>
      </c>
      <c r="F20" s="174">
        <f>ROUND(VALUE(SUBSTITUTE(実質収支比率等に係る経年分析!J$47,"▲","-")),2)</f>
        <v>15.02</v>
      </c>
    </row>
    <row r="21" spans="1:11" x14ac:dyDescent="0.15">
      <c r="A21" s="174" t="s">
        <v>54</v>
      </c>
      <c r="B21" s="174">
        <f>IF(ISNUMBER(VALUE(SUBSTITUTE(実質収支比率等に係る経年分析!F$49,"▲","-"))),ROUND(VALUE(SUBSTITUTE(実質収支比率等に係る経年分析!F$49,"▲","-")),2),NA())</f>
        <v>-2.52</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8.65</v>
      </c>
      <c r="E21" s="174">
        <f>IF(ISNUMBER(VALUE(SUBSTITUTE(実質収支比率等に係る経年分析!I$49,"▲","-"))),ROUND(VALUE(SUBSTITUTE(実質収支比率等に係る経年分析!I$49,"▲","-")),2),NA())</f>
        <v>-7.75</v>
      </c>
      <c r="F21" s="174">
        <f>IF(ISNUMBER(VALUE(SUBSTITUTE(実質収支比率等に係る経年分析!J$49,"▲","-"))),ROUND(VALUE(SUBSTITUTE(実質収支比率等に係る経年分析!J$49,"▲","-")),2),NA())</f>
        <v>-1.7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0.04</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2.5499999999999998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1.97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休日診療所特別会計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8.7899999999999991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2.4300000000000002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10.63</v>
      </c>
    </row>
    <row r="36" spans="1:16" x14ac:dyDescent="0.15">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2.2799999999999998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2.2400000000000002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2.2200000000000002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2276</v>
      </c>
      <c r="E42" s="176"/>
      <c r="F42" s="176"/>
      <c r="G42" s="176">
        <f>'実質公債費比率（分子）の構造'!L$52</f>
        <v>2275</v>
      </c>
      <c r="H42" s="176"/>
      <c r="I42" s="176"/>
      <c r="J42" s="176">
        <f>'実質公債費比率（分子）の構造'!M$52</f>
        <v>2225</v>
      </c>
      <c r="K42" s="176"/>
      <c r="L42" s="176"/>
      <c r="M42" s="176">
        <f>'実質公債費比率（分子）の構造'!N$52</f>
        <v>2258</v>
      </c>
      <c r="N42" s="176"/>
      <c r="O42" s="176"/>
      <c r="P42" s="176">
        <f>'実質公債費比率（分子）の構造'!O$52</f>
        <v>2255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56</v>
      </c>
      <c r="C45" s="176"/>
      <c r="D45" s="176"/>
      <c r="E45" s="176">
        <f>'実質公債費比率（分子）の構造'!L$49</f>
        <v>62</v>
      </c>
      <c r="F45" s="176"/>
      <c r="G45" s="176"/>
      <c r="H45" s="176">
        <f>'実質公債費比率（分子）の構造'!M$49</f>
        <v>56</v>
      </c>
      <c r="I45" s="176"/>
      <c r="J45" s="176"/>
      <c r="K45" s="176">
        <f>'実質公債費比率（分子）の構造'!N$49</f>
        <v>56</v>
      </c>
      <c r="L45" s="176"/>
      <c r="M45" s="176"/>
      <c r="N45" s="176">
        <f>'実質公債費比率（分子）の構造'!O$49</f>
        <v>57</v>
      </c>
      <c r="O45" s="176"/>
      <c r="P45" s="176"/>
    </row>
    <row r="46" spans="1:16" x14ac:dyDescent="0.15">
      <c r="A46" s="176" t="s">
        <v>64</v>
      </c>
      <c r="B46" s="176">
        <f>'実質公債費比率（分子）の構造'!K$48</f>
        <v>1072</v>
      </c>
      <c r="C46" s="176"/>
      <c r="D46" s="176"/>
      <c r="E46" s="176">
        <f>'実質公債費比率（分子）の構造'!L$48</f>
        <v>1033</v>
      </c>
      <c r="F46" s="176"/>
      <c r="G46" s="176"/>
      <c r="H46" s="176">
        <f>'実質公債費比率（分子）の構造'!M$48</f>
        <v>966</v>
      </c>
      <c r="I46" s="176"/>
      <c r="J46" s="176"/>
      <c r="K46" s="176">
        <f>'実質公債費比率（分子）の構造'!N$48</f>
        <v>965</v>
      </c>
      <c r="L46" s="176"/>
      <c r="M46" s="176"/>
      <c r="N46" s="176">
        <f>'実質公債費比率（分子）の構造'!O$48</f>
        <v>1004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2285</v>
      </c>
      <c r="C49" s="176"/>
      <c r="D49" s="176"/>
      <c r="E49" s="176">
        <f>'実質公債費比率（分子）の構造'!L$45</f>
        <v>2126</v>
      </c>
      <c r="F49" s="176"/>
      <c r="G49" s="176"/>
      <c r="H49" s="176">
        <f>'実質公債費比率（分子）の構造'!M$45</f>
        <v>2119</v>
      </c>
      <c r="I49" s="176"/>
      <c r="J49" s="176"/>
      <c r="K49" s="176">
        <f>'実質公債費比率（分子）の構造'!N$45</f>
        <v>2015</v>
      </c>
      <c r="L49" s="176"/>
      <c r="M49" s="176"/>
      <c r="N49" s="176">
        <f>'実質公債費比率（分子）の構造'!O$45</f>
        <v>1918</v>
      </c>
      <c r="O49" s="176"/>
      <c r="P49" s="176"/>
    </row>
    <row r="50" spans="1:16" x14ac:dyDescent="0.15">
      <c r="A50" s="176" t="s">
        <v>67</v>
      </c>
      <c r="B50" s="176" t="e">
        <f>NA()</f>
        <v>#N/A</v>
      </c>
      <c r="C50" s="176">
        <f>IF(ISNUMBER('実質公債費比率（分子）の構造'!K$53),'実質公債費比率（分子）の構造'!K$53,NA())</f>
        <v>1137</v>
      </c>
      <c r="D50" s="176" t="e">
        <f>NA()</f>
        <v>#N/A</v>
      </c>
      <c r="E50" s="176" t="e">
        <f>NA()</f>
        <v>#N/A</v>
      </c>
      <c r="F50" s="176">
        <f>IF(ISNUMBER('実質公債費比率（分子）の構造'!L$53),'実質公債費比率（分子）の構造'!L$53,NA())</f>
        <v>946</v>
      </c>
      <c r="G50" s="176" t="e">
        <f>NA()</f>
        <v>#N/A</v>
      </c>
      <c r="H50" s="176" t="e">
        <f>NA()</f>
        <v>#N/A</v>
      </c>
      <c r="I50" s="176">
        <f>IF(ISNUMBER('実質公債費比率（分子）の構造'!M$53),'実質公債費比率（分子）の構造'!M$53,NA())</f>
        <v>916</v>
      </c>
      <c r="J50" s="176" t="e">
        <f>NA()</f>
        <v>#N/A</v>
      </c>
      <c r="K50" s="176" t="e">
        <f>NA()</f>
        <v>#N/A</v>
      </c>
      <c r="L50" s="176">
        <f>IF(ISNUMBER('実質公債費比率（分子）の構造'!N$53),'実質公債費比率（分子）の構造'!N$53,NA())</f>
        <v>778</v>
      </c>
      <c r="M50" s="176" t="e">
        <f>NA()</f>
        <v>#N/A</v>
      </c>
      <c r="N50" s="176" t="e">
        <f>NA()</f>
        <v>#N/A</v>
      </c>
      <c r="O50" s="176">
        <f>IF(ISNUMBER('実質公債費比率（分子）の構造'!O$53),'実質公債費比率（分子）の構造'!O$53,NA())</f>
        <v>724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23600</v>
      </c>
      <c r="E56" s="175"/>
      <c r="F56" s="175"/>
      <c r="G56" s="175">
        <f>'将来負担比率（分子）の構造'!J$52</f>
        <v>23716</v>
      </c>
      <c r="H56" s="175"/>
      <c r="I56" s="175"/>
      <c r="J56" s="175">
        <f>'将来負担比率（分子）の構造'!K$52</f>
        <v>23673</v>
      </c>
      <c r="K56" s="175"/>
      <c r="L56" s="175"/>
      <c r="M56" s="175">
        <f>'将来負担比率（分子）の構造'!L$52</f>
        <v>22587</v>
      </c>
      <c r="N56" s="175"/>
      <c r="O56" s="175"/>
      <c r="P56" s="175">
        <f>'将来負担比率（分子）の構造'!M$52</f>
        <v>22145</v>
      </c>
    </row>
    <row r="57" spans="1:16" x14ac:dyDescent="0.15">
      <c r="A57" s="175" t="s">
        <v>42</v>
      </c>
      <c r="B57" s="175"/>
      <c r="C57" s="175"/>
      <c r="D57" s="175">
        <f>'将来負担比率（分子）の構造'!I$51</f>
        <v>5891</v>
      </c>
      <c r="E57" s="175"/>
      <c r="F57" s="175"/>
      <c r="G57" s="175">
        <f>'将来負担比率（分子）の構造'!J$51</f>
        <v>5852</v>
      </c>
      <c r="H57" s="175"/>
      <c r="I57" s="175"/>
      <c r="J57" s="175">
        <f>'将来負担比率（分子）の構造'!K$51</f>
        <v>5699</v>
      </c>
      <c r="K57" s="175"/>
      <c r="L57" s="175"/>
      <c r="M57" s="175">
        <f>'将来負担比率（分子）の構造'!L$51</f>
        <v>5724</v>
      </c>
      <c r="N57" s="175"/>
      <c r="O57" s="175"/>
      <c r="P57" s="175">
        <f>'将来負担比率（分子）の構造'!M$51</f>
        <v>5657</v>
      </c>
    </row>
    <row r="58" spans="1:16" x14ac:dyDescent="0.15">
      <c r="A58" s="175" t="s">
        <v>41</v>
      </c>
      <c r="B58" s="175"/>
      <c r="C58" s="175"/>
      <c r="D58" s="175">
        <f>'将来負担比率（分子）の構造'!I$50</f>
        <v>5011</v>
      </c>
      <c r="E58" s="175"/>
      <c r="F58" s="175"/>
      <c r="G58" s="175">
        <f>'将来負担比率（分子）の構造'!J$50</f>
        <v>5317</v>
      </c>
      <c r="H58" s="175"/>
      <c r="I58" s="175"/>
      <c r="J58" s="175">
        <f>'将来負担比率（分子）の構造'!K$50</f>
        <v>4651</v>
      </c>
      <c r="K58" s="175"/>
      <c r="L58" s="175"/>
      <c r="M58" s="175">
        <f>'将来負担比率（分子）の構造'!L$50</f>
        <v>5477</v>
      </c>
      <c r="N58" s="175"/>
      <c r="O58" s="175"/>
      <c r="P58" s="175">
        <f>'将来負担比率（分子）の構造'!M$50</f>
        <v>5741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552</v>
      </c>
      <c r="C61" s="175"/>
      <c r="D61" s="175"/>
      <c r="E61" s="175">
        <f>'将来負担比率（分子）の構造'!J$46</f>
        <v>469</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3450</v>
      </c>
      <c r="C62" s="175"/>
      <c r="D62" s="175"/>
      <c r="E62" s="175">
        <f>'将来負担比率（分子）の構造'!J$45</f>
        <v>3427</v>
      </c>
      <c r="F62" s="175"/>
      <c r="G62" s="175"/>
      <c r="H62" s="175">
        <f>'将来負担比率（分子）の構造'!K$45</f>
        <v>3428</v>
      </c>
      <c r="I62" s="175"/>
      <c r="J62" s="175"/>
      <c r="K62" s="175">
        <f>'将来負担比率（分子）の構造'!L$45</f>
        <v>3194</v>
      </c>
      <c r="L62" s="175"/>
      <c r="M62" s="175"/>
      <c r="N62" s="175">
        <f>'将来負担比率（分子）の構造'!M$45</f>
        <v>3336</v>
      </c>
      <c r="O62" s="175"/>
      <c r="P62" s="175"/>
    </row>
    <row r="63" spans="1:16" x14ac:dyDescent="0.15">
      <c r="A63" s="175" t="s">
        <v>34</v>
      </c>
      <c r="B63" s="175">
        <f>'将来負担比率（分子）の構造'!I$44</f>
        <v>255</v>
      </c>
      <c r="C63" s="175"/>
      <c r="D63" s="175"/>
      <c r="E63" s="175">
        <f>'将来負担比率（分子）の構造'!J$44</f>
        <v>243</v>
      </c>
      <c r="F63" s="175"/>
      <c r="G63" s="175"/>
      <c r="H63" s="175">
        <f>'将来負担比率（分子）の構造'!K$44</f>
        <v>258</v>
      </c>
      <c r="I63" s="175"/>
      <c r="J63" s="175"/>
      <c r="K63" s="175">
        <f>'将来負担比率（分子）の構造'!L$44</f>
        <v>249</v>
      </c>
      <c r="L63" s="175"/>
      <c r="M63" s="175"/>
      <c r="N63" s="175">
        <f>'将来負担比率（分子）の構造'!M$44</f>
        <v>233</v>
      </c>
      <c r="O63" s="175"/>
      <c r="P63" s="175"/>
    </row>
    <row r="64" spans="1:16" x14ac:dyDescent="0.15">
      <c r="A64" s="175" t="s">
        <v>33</v>
      </c>
      <c r="B64" s="175">
        <f>'将来負担比率（分子）の構造'!I$43</f>
        <v>13752</v>
      </c>
      <c r="C64" s="175"/>
      <c r="D64" s="175"/>
      <c r="E64" s="175">
        <f>'将来負担比率（分子）の構造'!J$43</f>
        <v>13346</v>
      </c>
      <c r="F64" s="175"/>
      <c r="G64" s="175"/>
      <c r="H64" s="175">
        <f>'将来負担比率（分子）の構造'!K$43</f>
        <v>12826</v>
      </c>
      <c r="I64" s="175"/>
      <c r="J64" s="175"/>
      <c r="K64" s="175">
        <f>'将来負担比率（分子）の構造'!L$43</f>
        <v>12025</v>
      </c>
      <c r="L64" s="175"/>
      <c r="M64" s="175"/>
      <c r="N64" s="175">
        <f>'将来負担比率（分子）の構造'!M$43</f>
        <v>11553</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300</v>
      </c>
      <c r="I65" s="175"/>
      <c r="J65" s="175"/>
      <c r="K65" s="175">
        <f>'将来負担比率（分子）の構造'!L$42</f>
        <v>438</v>
      </c>
      <c r="L65" s="175"/>
      <c r="M65" s="175"/>
      <c r="N65" s="175">
        <f>'将来負担比率（分子）の構造'!M$42</f>
        <v>389</v>
      </c>
      <c r="O65" s="175"/>
      <c r="P65" s="175"/>
    </row>
    <row r="66" spans="1:16" x14ac:dyDescent="0.15">
      <c r="A66" s="175" t="s">
        <v>31</v>
      </c>
      <c r="B66" s="175">
        <f>'将来負担比率（分子）の構造'!I$41</f>
        <v>22093</v>
      </c>
      <c r="C66" s="175"/>
      <c r="D66" s="175"/>
      <c r="E66" s="175">
        <f>'将来負担比率（分子）の構造'!J$41</f>
        <v>22128</v>
      </c>
      <c r="F66" s="175"/>
      <c r="G66" s="175"/>
      <c r="H66" s="175">
        <f>'将来負担比率（分子）の構造'!K$41</f>
        <v>22590</v>
      </c>
      <c r="I66" s="175"/>
      <c r="J66" s="175"/>
      <c r="K66" s="175">
        <f>'将来負担比率（分子）の構造'!L$41</f>
        <v>21358</v>
      </c>
      <c r="L66" s="175"/>
      <c r="M66" s="175"/>
      <c r="N66" s="175">
        <f>'将来負担比率（分子）の構造'!M$41</f>
        <v>21607</v>
      </c>
      <c r="O66" s="175"/>
      <c r="P66" s="175"/>
    </row>
    <row r="67" spans="1:16" x14ac:dyDescent="0.15">
      <c r="A67" s="175" t="s">
        <v>71</v>
      </c>
      <c r="B67" s="175" t="e">
        <f>NA()</f>
        <v>#N/A</v>
      </c>
      <c r="C67" s="175">
        <f>IF(ISNUMBER('将来負担比率（分子）の構造'!I$53), IF('将来負担比率（分子）の構造'!I$53 &lt; 0, 0, '将来負担比率（分子）の構造'!I$53), NA())</f>
        <v>5600</v>
      </c>
      <c r="D67" s="175" t="e">
        <f>NA()</f>
        <v>#N/A</v>
      </c>
      <c r="E67" s="175" t="e">
        <f>NA()</f>
        <v>#N/A</v>
      </c>
      <c r="F67" s="175">
        <f>IF(ISNUMBER('将来負担比率（分子）の構造'!J$53), IF('将来負担比率（分子）の構造'!J$53 &lt; 0, 0, '将来負担比率（分子）の構造'!J$53), NA())</f>
        <v>4727</v>
      </c>
      <c r="G67" s="175" t="e">
        <f>NA()</f>
        <v>#N/A</v>
      </c>
      <c r="H67" s="175" t="e">
        <f>NA()</f>
        <v>#N/A</v>
      </c>
      <c r="I67" s="175">
        <f>IF(ISNUMBER('将来負担比率（分子）の構造'!K$53), IF('将来負担比率（分子）の構造'!K$53 &lt; 0, 0, '将来負担比率（分子）の構造'!K$53), NA())</f>
        <v>5380</v>
      </c>
      <c r="J67" s="175" t="e">
        <f>NA()</f>
        <v>#N/A</v>
      </c>
      <c r="K67" s="175" t="e">
        <f>NA()</f>
        <v>#N/A</v>
      </c>
      <c r="L67" s="175">
        <f>IF(ISNUMBER('将来負担比率（分子）の構造'!L$53), IF('将来負担比率（分子）の構造'!L$53 &lt; 0, 0, '将来負担比率（分子）の構造'!L$53), NA())</f>
        <v>3475</v>
      </c>
      <c r="M67" s="175" t="e">
        <f>NA()</f>
        <v>#N/A</v>
      </c>
      <c r="N67" s="175" t="e">
        <f>NA()</f>
        <v>#N/A</v>
      </c>
      <c r="O67" s="175">
        <f>IF(ISNUMBER('将来負担比率（分子）の構造'!M$53), IF('将来負担比率（分子）の構造'!M$53 &lt; 0, 0, '将来負担比率（分子）の構造'!M$53), NA())</f>
        <v>3574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1737</v>
      </c>
      <c r="C72" s="179">
        <f>基金残高に係る経年分析!G55</f>
        <v>2337</v>
      </c>
      <c r="D72" s="179">
        <f>基金残高に係る経年分析!H55</f>
        <v>2387</v>
      </c>
    </row>
    <row r="73" spans="1:16" x14ac:dyDescent="0.15">
      <c r="A73" s="178" t="s">
        <v>74</v>
      </c>
      <c r="B73" s="179">
        <f>基金残高に係る経年分析!F56</f>
        <v>446</v>
      </c>
      <c r="C73" s="179">
        <f>基金残高に係る経年分析!G56</f>
        <v>444</v>
      </c>
      <c r="D73" s="179">
        <f>基金残高に係る経年分析!H56</f>
        <v>437</v>
      </c>
    </row>
    <row r="74" spans="1:16" x14ac:dyDescent="0.15">
      <c r="A74" s="178" t="s">
        <v>75</v>
      </c>
      <c r="B74" s="179">
        <f>基金残高に係る経年分析!F57</f>
        <v>554</v>
      </c>
      <c r="C74" s="179">
        <f>基金残高に係る経年分析!G57</f>
        <v>645</v>
      </c>
      <c r="D74" s="179">
        <f>基金残高に係る経年分析!H57</f>
        <v>744</v>
      </c>
    </row>
  </sheetData>
  <sheetProtection algorithmName="SHA-512" hashValue="38d/6+kKBcpd7GuPdc4qkkeyEi10oy+AitMZqRHhYja9PggsshSI7ojwJZC+AMQvAC+j3hSN0XIwz1Fi+K/14A==" saltValue="2F5LLnAWDG3VA4WpYICm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2025-03-07T02:22:24Z</cp:lastPrinted>
  <dcterms:created xsi:type="dcterms:W3CDTF">2025-02-19T03:43:36Z</dcterms:created>
  <dcterms:modified xsi:type="dcterms:W3CDTF">2025-03-27T05:15:13Z</dcterms:modified>
  <cp:category/>
</cp:coreProperties>
</file>