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D020942C-B352-49F5-A54D-0D7E7B682FFD}"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O35" i="10"/>
  <c r="BE35" i="10"/>
  <c r="CO34"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alcChain>
</file>

<file path=xl/sharedStrings.xml><?xml version="1.0" encoding="utf-8"?>
<sst xmlns="http://schemas.openxmlformats.org/spreadsheetml/2006/main" count="1055" uniqueCount="556">
  <si>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</si>
  <si>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</si>
  <si>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</si>
  <si>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</si>
  <si>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</si>
  <si>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</si>
  <si>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</si>
  <si>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</si>
  <si>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</si>
  <si>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</si>
  <si>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</si>
  <si>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</si>
  <si>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</si>
  <si>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</si>
  <si>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</si>
  <si>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</si>
  <si>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</si>
  <si>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</si>
  <si>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</si>
  <si>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</si>
  <si>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</si>
  <si>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</si>
  <si>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</si>
  <si>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</si>
  <si>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</si>
  <si>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</si>
  <si>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</si>
  <si>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</si>
  <si>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</si>
  <si>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</si>
  <si>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</si>
  <si>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</si>
  <si>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</si>
  <si>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</si>
  <si>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</si>
  <si>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</si>
  <si>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</si>
  <si>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</si>
  <si>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</si>
  <si>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</si>
  <si>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</si>
  <si>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</si>
  <si>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</si>
  <si>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</si>
  <si>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</si>
  <si>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</si>
  <si>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</si>
  <si>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</si>
  <si>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</si>
  <si>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</si>
  <si>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</si>
  <si>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</si>
  <si>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</si>
  <si>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</si>
  <si>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</si>
  <si>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</si>
  <si>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</si>
  <si>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</si>
  <si>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</si>
  <si>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</si>
  <si>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</si>
  <si>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</si>
  <si>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</si>
  <si>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</si>
  <si>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</si>
  <si>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</si>
  <si>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</si>
  <si>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</si>
  <si>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</si>
  <si>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</si>
  <si>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</si>
  <si>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</si>
  <si>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</si>
  <si>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</si>
  <si>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</si>
  <si>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</si>
  <si>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</si>
  <si>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</si>
  <si>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</si>
  <si>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</si>
  <si>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</si>
  <si>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</si>
  <si>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</si>
  <si>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</si>
  <si>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</si>
  <si>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</si>
  <si>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</si>
  <si>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</si>
  <si>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</si>
  <si>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</si>
  <si>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</si>
  <si>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</si>
  <si>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</si>
  <si>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</si>
  <si>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</si>
  <si>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</si>
  <si>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</si>
  <si>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</si>
  <si>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</si>
  <si>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</si>
  <si>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</si>
  <si>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</si>
  <si>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</si>
  <si>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</si>
  <si>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</si>
  <si>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</si>
  <si>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</si>
  <si>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</si>
  <si>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</si>
  <si>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</si>
  <si>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</si>
  <si>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</si>
  <si>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</si>
  <si>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</si>
  <si>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</si>
  <si>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</si>
  <si>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</si>
  <si>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</si>
  <si>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</si>
  <si>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</si>
  <si>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</si>
  <si>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</si>
  <si>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</si>
  <si>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</si>
  <si>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</si>
  <si>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</si>
  <si>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</si>
  <si>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</si>
  <si>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</si>
  <si>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</si>
  <si>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</si>
  <si>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</si>
  <si>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</si>
  <si>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</si>
  <si>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</si>
  <si>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</si>
  <si>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</si>
  <si>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</si>
  <si>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</si>
  <si>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</si>
  <si>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</si>
  <si>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</si>
  <si>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</si>
  <si>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</si>
  <si>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</si>
  <si>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</si>
  <si>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</si>
  <si>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</si>
  <si>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</si>
  <si>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</si>
  <si>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</si>
  <si>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</si>
  <si>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</si>
  <si>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</si>
  <si>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</si>
  <si>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</si>
  <si>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</si>
  <si>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</si>
  <si>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</si>
  <si>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</si>
  <si>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</si>
  <si>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</si>
  <si>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</si>
  <si>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</si>
  <si>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</si>
  <si>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</si>
  <si>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</si>
  <si>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</si>
  <si>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</si>
  <si>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</si>
  <si>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</si>
  <si>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</si>
  <si>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</si>
  <si>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</si>
  <si>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</si>
  <si>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</si>
  <si>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</si>
  <si>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</si>
  <si>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</si>
  <si>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</si>
  <si>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</si>
  <si>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</si>
  <si>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</si>
  <si>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</si>
  <si>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</si>
  <si>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</si>
  <si>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</si>
  <si>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</si>
  <si>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</si>
  <si>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</si>
  <si>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</si>
  <si>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</si>
  <si>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</si>
  <si>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</si>
  <si>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</si>
  <si>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</si>
  <si>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</si>
  <si>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</si>
  <si>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</si>
  <si>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</si>
  <si>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</si>
  <si>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</si>
  <si>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</si>
  <si>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奈良県大和郡山市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</si>
  <si>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</si>
  <si>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</si>
  <si>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</si>
  <si>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</si>
  <si>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</si>
  <si>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</si>
  <si>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</si>
  <si>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</si>
  <si>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</si>
  <si>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</si>
  <si>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</si>
  <si>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</si>
  <si>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</si>
  <si>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</si>
  <si>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</si>
  <si>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</si>
  <si>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</si>
  <si>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</si>
  <si>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</si>
  <si>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</si>
  <si>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</si>
  <si>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</si>
  <si>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</si>
  <si>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</si>
  <si>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</si>
  <si>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</si>
  <si>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</si>
  <si>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</si>
  <si>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</si>
  <si>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</si>
  <si>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</si>
  <si>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</si>
  <si>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</si>
  <si>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</si>
  <si>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</si>
  <si>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</si>
  <si>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</si>
  <si>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</si>
  <si>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</si>
  <si>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</si>
  <si>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</si>
  <si>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</si>
  <si>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</si>
  <si>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</si>
  <si>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</si>
  <si>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</si>
  <si>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</si>
  <si>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</si>
  <si>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</si>
  <si>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</si>
  <si>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</si>
  <si>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</si>
  <si>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</si>
  <si>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</si>
  <si>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</si>
  <si>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</si>
  <si>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</si>
  <si>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</si>
  <si>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</si>
  <si>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</si>
  <si>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</si>
  <si>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</si>
  <si>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</si>
  <si>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</si>
  <si>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</si>
  <si>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</si>
  <si>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</si>
  <si>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</si>
  <si>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</si>
  <si>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</si>
  <si>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</si>
  <si>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</si>
  <si>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</si>
  <si>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</si>
  <si>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</si>
  <si>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</si>
  <si>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</si>
  <si>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</si>
  <si>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</si>
  <si>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</si>
  <si>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</si>
  <si>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</si>
  <si>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</si>
  <si>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</si>
  <si>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</si>
  <si>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</si>
  <si>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</si>
  <si>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</si>
  <si>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</si>
  <si>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</si>
  <si>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</si>
  <si>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</si>
  <si>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</si>
  <si>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</si>
  <si>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</si>
  <si>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</si>
  <si>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</si>
  <si>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</si>
  <si>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</si>
  <si>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</si>
  <si>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</si>
  <si>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</si>
  <si>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</si>
  <si>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</si>
  <si>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</si>
  <si>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</si>
  <si>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</si>
  <si>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</si>
  <si>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</si>
  <si>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</si>
  <si>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</si>
  <si>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</si>
  <si>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</si>
  <si>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</si>
  <si>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</si>
  <si>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</si>
  <si>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</si>
  <si>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</si>
  <si>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</si>
  <si>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</si>
  <si>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</si>
  <si>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</si>
  <si>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</si>
  <si>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</si>
  <si>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</si>
  <si>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</si>
  <si>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</si>
  <si>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</si>
  <si>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</si>
  <si>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</si>
  <si>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</si>
  <si>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</si>
  <si>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</si>
  <si>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</si>
  <si>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</si>
  <si>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</si>
  <si>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</si>
  <si>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</si>
  <si>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</si>
  <si>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</si>
  <si>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</si>
  <si>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</si>
  <si>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</si>
  <si>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</si>
  <si>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</si>
  <si>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</si>
  <si>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</si>
  <si>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</si>
  <si>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</si>
  <si>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</si>
  <si>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奈良県大和郡山市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</si>
  <si>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</si>
  <si>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</si>
  <si>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</si>
  <si>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</si>
  <si>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</si>
  <si>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</si>
  <si>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</si>
  <si>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</si>
  <si>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</si>
  <si>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</si>
  <si>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</si>
  <si>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</si>
  <si>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</si>
  <si>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</si>
  <si>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</si>
  <si>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</si>
  <si>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</si>
  <si>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</si>
  <si>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</si>
  <si>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</si>
  <si>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</si>
  <si>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</si>
  <si>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</si>
  <si>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</si>
  <si>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</si>
  <si>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</si>
  <si>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</si>
  <si>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</si>
  <si>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</si>
  <si>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</si>
  <si>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</si>
  <si>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</si>
  <si>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</si>
  <si>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</si>
  <si>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</si>
  <si>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</si>
  <si>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</si>
  <si>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</si>
  <si>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</si>
  <si>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</si>
  <si>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</si>
  <si>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</si>
  <si>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</si>
  <si>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</si>
  <si>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</si>
  <si>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</si>
  <si>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</si>
  <si>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</si>
  <si>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</si>
  <si>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</si>
  <si>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</si>
  <si>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</si>
  <si>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</si>
  <si>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</si>
  <si>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</si>
  <si>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</si>
  <si>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</si>
  <si>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</si>
  <si>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</si>
  <si>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</si>
  <si>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</si>
  <si>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</si>
  <si>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</si>
  <si>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</si>
  <si>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</si>
  <si>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</si>
  <si>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</si>
  <si>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</si>
  <si>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</si>
  <si>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</si>
  <si>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</si>
  <si>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</si>
  <si>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</si>
  <si>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</si>
  <si>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</si>
  <si>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</si>
  <si>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</si>
  <si>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</si>
  <si>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</si>
  <si>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</si>
  <si>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</si>
  <si>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</si>
  <si>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</si>
  <si>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</si>
  <si>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</si>
  <si>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</si>
  <si>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</si>
  <si>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</si>
  <si>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</si>
  <si>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</si>
  <si>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</si>
  <si>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</si>
  <si>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</si>
  <si>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</si>
  <si>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</si>
  <si>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</si>
  <si>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</si>
  <si>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</si>
  <si>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</si>
  <si>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</si>
  <si>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</si>
  <si>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</si>
  <si>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</si>
  <si>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</si>
  <si>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</si>
  <si>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</si>
  <si>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</si>
  <si>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</si>
  <si>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</si>
  <si>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</si>
  <si>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</si>
  <si>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</si>
  <si>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</si>
  <si>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</si>
  <si>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</si>
  <si>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</si>
  <si>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</si>
  <si>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</si>
  <si>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</si>
  <si>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</si>
  <si>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</si>
  <si>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</si>
  <si>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</si>
  <si>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</si>
  <si>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</si>
  <si>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</si>
  <si>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</si>
  <si>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</si>
  <si>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</si>
  <si>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</si>
  <si>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</si>
  <si>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</si>
  <si>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</si>
  <si>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</si>
  <si>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</si>
  <si>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</si>
  <si>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</si>
  <si>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</si>
  <si>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</si>
  <si>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</si>
  <si>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</si>
  <si>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</si>
  <si>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</si>
  <si>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</si>
  <si>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</si>
  <si>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</si>
  <si>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</si>
  <si>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</si>
  <si>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</si>
  <si>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</si>
  <si>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</si>
  <si>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</si>
  <si>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</si>
  <si>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</si>
  <si>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</si>
  <si>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</si>
  <si>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</si>
  <si>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</si>
  <si>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</si>
  <si>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</si>
  <si>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</si>
  <si>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</si>
  <si>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</si>
  <si>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</si>
  <si>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</si>
  <si>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</si>
  <si>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</si>
  <si>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</si>
  <si>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</si>
  <si>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</si>
  <si>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</si>
  <si>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</si>
  <si>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</si>
  <si>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</si>
  <si>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</si>
  <si>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</si>
  <si>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</si>
  <si>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</si>
  <si>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</si>
  <si>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一般会計</t>
  </si>
  <si>
    <t>国民健康保険事業特別会計</t>
  </si>
  <si>
    <t>公園墓地事業特別会計</t>
  </si>
  <si>
    <t>介護サービス事業特別会計</t>
  </si>
  <si>
    <t>公共用地先行取得事業特別会計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</si>
  <si>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</si>
  <si>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</si>
  <si>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</si>
  <si>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</si>
  <si>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</si>
  <si>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</si>
  <si>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</si>
  <si>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</si>
  <si>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</si>
  <si>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奈良県市町村総合事務組合</t>
    <rPh sb="0" eb="12">
      <t>ナラケンシチョウソンソウゴウジムクミアイ</t>
    </rPh>
    <phoneticPr fontId="2"/>
  </si>
  <si>
    <t>奈良県後期高齢者医療広域連合</t>
    <rPh sb="0" eb="3">
      <t>ナラケン</t>
    </rPh>
    <rPh sb="3" eb="8">
      <t>コウキコウレイシャ</t>
    </rPh>
    <rPh sb="8" eb="14">
      <t>イリョウコウイキレンゴウ</t>
    </rPh>
    <phoneticPr fontId="2"/>
  </si>
  <si>
    <t>奈良県広域消防組合</t>
    <rPh sb="0" eb="9">
      <t>ナラケンコウイキショウボウクミアイ</t>
    </rPh>
    <phoneticPr fontId="2"/>
  </si>
  <si>
    <t>ふるさと応援基金</t>
    <rPh sb="4" eb="6">
      <t>オウエン</t>
    </rPh>
    <rPh sb="6" eb="8">
      <t>キキン</t>
    </rPh>
    <phoneticPr fontId="5"/>
  </si>
  <si>
    <t>庁舎建設基金</t>
    <rPh sb="0" eb="2">
      <t>チョウシャ</t>
    </rPh>
    <rPh sb="2" eb="6">
      <t>ケンセツキキン</t>
    </rPh>
    <phoneticPr fontId="2"/>
  </si>
  <si>
    <t>都市基盤整備基金</t>
    <rPh sb="0" eb="8">
      <t>トシキバンセイビキキン</t>
    </rPh>
    <phoneticPr fontId="2"/>
  </si>
  <si>
    <t>福祉基金</t>
    <rPh sb="0" eb="4">
      <t>フクシキキン</t>
    </rPh>
    <phoneticPr fontId="2"/>
  </si>
  <si>
    <t>清掃センター維持管理基金</t>
    <rPh sb="0" eb="2">
      <t>セイソウ</t>
    </rPh>
    <rPh sb="6" eb="12">
      <t>イジカンリキキン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</si>
</sst>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4C86-460E-9581-AA82041929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86798</c:v>
                </c:pt>
                <c:pt idx="1">
                  <c:v>39271</c:v>
                </c:pt>
                <c:pt idx="2">
                  <c:v>90859</c:v>
                </c:pt>
                <c:pt idx="3">
                  <c:v>27969</c:v>
                </c:pt>
                <c:pt idx="4">
                  <c:v>34026</c:v>
                </c:pt>
              </c:numCache>
            </c:numRef>
          </c:val>
          <c:smooth val="0"/>
          <c:extLst>
            <c:ext xmlns:c16="http://schemas.microsoft.com/office/drawing/2014/chart" uri="{C3380CC4-5D6E-409C-BE32-E72D297353CC}">
              <c16:uniqueId val="{00000001-4C86-460E-9581-AA82041929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c:v>
                </c:pt>
                <c:pt idx="1">
                  <c:v>2.2999999999999998</c:v>
                </c:pt>
                <c:pt idx="2">
                  <c:v>3.93</c:v>
                </c:pt>
                <c:pt idx="3">
                  <c:v>3.88</c:v>
                </c:pt>
                <c:pt idx="4">
                  <c:v>3.3</c:v>
                </c:pt>
              </c:numCache>
            </c:numRef>
          </c:val>
          <c:extLst>
            <c:ext xmlns:c16="http://schemas.microsoft.com/office/drawing/2014/chart" uri="{C3380CC4-5D6E-409C-BE32-E72D297353CC}">
              <c16:uniqueId val="{00000000-5FCE-4BAE-AD33-69BDB87E7C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13.01</c:v>
                </c:pt>
                <c:pt idx="1">
                  <c:v>13.14</c:v>
                </c:pt>
                <c:pt idx="2">
                  <c:v>14.86</c:v>
                </c:pt>
                <c:pt idx="3">
                  <c:v>15.22</c:v>
                </c:pt>
                <c:pt idx="4">
                  <c:v>16.809999999999999</c:v>
                </c:pt>
              </c:numCache>
            </c:numRef>
          </c:val>
          <c:extLst>
            <c:ext xmlns:c16="http://schemas.microsoft.com/office/drawing/2014/chart" uri="{C3380CC4-5D6E-409C-BE32-E72D297353CC}">
              <c16:uniqueId val="{00000001-5FCE-4BAE-AD33-69BDB87E7C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1.71</c:v>
                </c:pt>
                <c:pt idx="2">
                  <c:v>4.22</c:v>
                </c:pt>
                <c:pt idx="3">
                  <c:v>7.53</c:v>
                </c:pt>
                <c:pt idx="4">
                  <c:v>2.5499999999999998</c:v>
                </c:pt>
              </c:numCache>
            </c:numRef>
          </c:val>
          <c:smooth val="0"/>
          <c:extLst>
            <c:ext xmlns:c16="http://schemas.microsoft.com/office/drawing/2014/chart" uri="{C3380CC4-5D6E-409C-BE32-E72D297353CC}">
              <c16:uniqueId val="{00000002-5FCE-4BAE-AD33-69BDB87E7C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0.2</c:v>
                </c:pt>
                <c:pt idx="4">
                  <c:v>#N/A</c:v>
                </c:pt>
                <c:pt idx="5">
                  <c:v>1.71</c:v>
                </c:pt>
                <c:pt idx="6">
                  <c:v>#N/A</c:v>
                </c:pt>
                <c:pt idx="7">
                  <c:v>0.82</c:v>
                </c:pt>
                <c:pt idx="8">
                  <c:v>#N/A</c:v>
                </c:pt>
                <c:pt idx="9">
                  <c:v>0</c:v>
                </c:pt>
              </c:numCache>
            </c:numRef>
          </c:val>
          <c:extLst>
            <c:ext xmlns:c16="http://schemas.microsoft.com/office/drawing/2014/chart" uri="{C3380CC4-5D6E-409C-BE32-E72D297353CC}">
              <c16:uniqueId val="{00000000-FAA4-4754-A1AA-3576010EB3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A4-4754-A1AA-3576010EB39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2-FAA4-4754-A1AA-3576010EB39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0.03</c:v>
                </c:pt>
              </c:numCache>
            </c:numRef>
          </c:val>
          <c:extLst>
            <c:ext xmlns:c16="http://schemas.microsoft.com/office/drawing/2014/chart" uri="{C3380CC4-5D6E-409C-BE32-E72D297353CC}">
              <c16:uniqueId val="{00000003-FAA4-4754-A1AA-3576010EB39A}"/>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0.08</c:v>
                </c:pt>
                <c:pt idx="2">
                  <c:v>#N/A</c:v>
                </c:pt>
                <c:pt idx="3">
                  <c:v>0.06</c:v>
                </c:pt>
                <c:pt idx="4">
                  <c:v>#N/A</c:v>
                </c:pt>
                <c:pt idx="5">
                  <c:v>0.05</c:v>
                </c:pt>
                <c:pt idx="6">
                  <c:v>#N/A</c:v>
                </c:pt>
                <c:pt idx="7">
                  <c:v>0.04</c:v>
                </c:pt>
                <c:pt idx="8">
                  <c:v>#N/A</c:v>
                </c:pt>
                <c:pt idx="9">
                  <c:v>0.03</c:v>
                </c:pt>
              </c:numCache>
            </c:numRef>
          </c:val>
          <c:extLst>
            <c:ext xmlns:c16="http://schemas.microsoft.com/office/drawing/2014/chart" uri="{C3380CC4-5D6E-409C-BE32-E72D297353CC}">
              <c16:uniqueId val="{00000004-FAA4-4754-A1AA-3576010EB39A}"/>
            </c:ext>
          </c:extLst>
        </c:ser>
        <c:ser>
          <c:idx val="5"/>
          <c:order val="5"/>
          <c:tx>
            <c:strRef>
              <c:f>データシート!$A$32</c:f>
              <c:strCache>
                <c:ptCount val="1"/>
                <c:pt idx="0">
                  <c:v>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0.19</c:v>
                </c:pt>
                <c:pt idx="4">
                  <c:v>#N/A</c:v>
                </c:pt>
                <c:pt idx="5">
                  <c:v>0.31</c:v>
                </c:pt>
                <c:pt idx="6">
                  <c:v>#N/A</c:v>
                </c:pt>
                <c:pt idx="7">
                  <c:v>0.28999999999999998</c:v>
                </c:pt>
                <c:pt idx="8">
                  <c:v>#N/A</c:v>
                </c:pt>
                <c:pt idx="9">
                  <c:v>0.25</c:v>
                </c:pt>
              </c:numCache>
            </c:numRef>
          </c:val>
          <c:extLst>
            <c:ext xmlns:c16="http://schemas.microsoft.com/office/drawing/2014/chart" uri="{C3380CC4-5D6E-409C-BE32-E72D297353CC}">
              <c16:uniqueId val="{00000005-FAA4-4754-A1AA-3576010EB39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2.65</c:v>
                </c:pt>
                <c:pt idx="2">
                  <c:v>#N/A</c:v>
                </c:pt>
                <c:pt idx="3">
                  <c:v>3.56</c:v>
                </c:pt>
                <c:pt idx="4">
                  <c:v>#N/A</c:v>
                </c:pt>
                <c:pt idx="5">
                  <c:v>3.71</c:v>
                </c:pt>
                <c:pt idx="6">
                  <c:v>#N/A</c:v>
                </c:pt>
                <c:pt idx="7">
                  <c:v>0.75</c:v>
                </c:pt>
                <c:pt idx="8">
                  <c:v>#N/A</c:v>
                </c:pt>
                <c:pt idx="9">
                  <c:v>0.76</c:v>
                </c:pt>
              </c:numCache>
            </c:numRef>
          </c:val>
          <c:extLst>
            <c:ext xmlns:c16="http://schemas.microsoft.com/office/drawing/2014/chart" uri="{C3380CC4-5D6E-409C-BE32-E72D297353CC}">
              <c16:uniqueId val="{00000006-FAA4-4754-A1AA-3576010EB3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2.08</c:v>
                </c:pt>
                <c:pt idx="4">
                  <c:v>#N/A</c:v>
                </c:pt>
                <c:pt idx="5">
                  <c:v>3.61</c:v>
                </c:pt>
                <c:pt idx="6">
                  <c:v>#N/A</c:v>
                </c:pt>
                <c:pt idx="7">
                  <c:v>3.58</c:v>
                </c:pt>
                <c:pt idx="8">
                  <c:v>#N/A</c:v>
                </c:pt>
                <c:pt idx="9">
                  <c:v>3</c:v>
                </c:pt>
              </c:numCache>
            </c:numRef>
          </c:val>
          <c:extLst>
            <c:ext xmlns:c16="http://schemas.microsoft.com/office/drawing/2014/chart" uri="{C3380CC4-5D6E-409C-BE32-E72D297353CC}">
              <c16:uniqueId val="{00000007-FAA4-4754-A1AA-3576010EB39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5.76</c:v>
                </c:pt>
                <c:pt idx="2">
                  <c:v>#N/A</c:v>
                </c:pt>
                <c:pt idx="3">
                  <c:v>6.72</c:v>
                </c:pt>
                <c:pt idx="4">
                  <c:v>#N/A</c:v>
                </c:pt>
                <c:pt idx="5">
                  <c:v>7.61</c:v>
                </c:pt>
                <c:pt idx="6">
                  <c:v>#N/A</c:v>
                </c:pt>
                <c:pt idx="7">
                  <c:v>8.6199999999999992</c:v>
                </c:pt>
                <c:pt idx="8">
                  <c:v>#N/A</c:v>
                </c:pt>
                <c:pt idx="9">
                  <c:v>9.8000000000000007</c:v>
                </c:pt>
              </c:numCache>
            </c:numRef>
          </c:val>
          <c:extLst>
            <c:ext xmlns:c16="http://schemas.microsoft.com/office/drawing/2014/chart" uri="{C3380CC4-5D6E-409C-BE32-E72D297353CC}">
              <c16:uniqueId val="{00000008-FAA4-4754-A1AA-3576010EB3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43.43</c:v>
                </c:pt>
                <c:pt idx="2">
                  <c:v>#N/A</c:v>
                </c:pt>
                <c:pt idx="3">
                  <c:v>25.33</c:v>
                </c:pt>
                <c:pt idx="4">
                  <c:v>#N/A</c:v>
                </c:pt>
                <c:pt idx="5">
                  <c:v>23.27</c:v>
                </c:pt>
                <c:pt idx="6">
                  <c:v>#N/A</c:v>
                </c:pt>
                <c:pt idx="7">
                  <c:v>36.270000000000003</c:v>
                </c:pt>
                <c:pt idx="8">
                  <c:v>#N/A</c:v>
                </c:pt>
                <c:pt idx="9">
                  <c:v>33.69</c:v>
                </c:pt>
              </c:numCache>
            </c:numRef>
          </c:val>
          <c:extLst>
            <c:ext xmlns:c16="http://schemas.microsoft.com/office/drawing/2014/chart" uri="{C3380CC4-5D6E-409C-BE32-E72D297353CC}">
              <c16:uniqueId val="{00000009-FAA4-4754-A1AA-3576010EB3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2795</c:v>
                </c:pt>
                <c:pt idx="5">
                  <c:v>2829</c:v>
                </c:pt>
                <c:pt idx="8">
                  <c:v>2873</c:v>
                </c:pt>
                <c:pt idx="11">
                  <c:v>2652</c:v>
                </c:pt>
                <c:pt idx="14">
                  <c:v>2915</c:v>
                </c:pt>
              </c:numCache>
            </c:numRef>
          </c:val>
          <c:extLst>
            <c:ext xmlns:c16="http://schemas.microsoft.com/office/drawing/2014/chart" uri="{C3380CC4-5D6E-409C-BE32-E72D297353CC}">
              <c16:uniqueId val="{00000000-9277-4D2F-B777-4344768302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77-4D2F-B777-4344768302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77-4D2F-B777-4344768302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51</c:v>
                </c:pt>
                <c:pt idx="3">
                  <c:v>51</c:v>
                </c:pt>
                <c:pt idx="6">
                  <c:v>51</c:v>
                </c:pt>
                <c:pt idx="9">
                  <c:v>48</c:v>
                </c:pt>
                <c:pt idx="12">
                  <c:v>55</c:v>
                </c:pt>
              </c:numCache>
            </c:numRef>
          </c:val>
          <c:extLst>
            <c:ext xmlns:c16="http://schemas.microsoft.com/office/drawing/2014/chart" uri="{C3380CC4-5D6E-409C-BE32-E72D297353CC}">
              <c16:uniqueId val="{00000003-9277-4D2F-B777-4344768302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376</c:v>
                </c:pt>
                <c:pt idx="3">
                  <c:v>342</c:v>
                </c:pt>
                <c:pt idx="6">
                  <c:v>298</c:v>
                </c:pt>
                <c:pt idx="9">
                  <c:v>299</c:v>
                </c:pt>
                <c:pt idx="12">
                  <c:v>273</c:v>
                </c:pt>
              </c:numCache>
            </c:numRef>
          </c:val>
          <c:extLst>
            <c:ext xmlns:c16="http://schemas.microsoft.com/office/drawing/2014/chart" uri="{C3380CC4-5D6E-409C-BE32-E72D297353CC}">
              <c16:uniqueId val="{00000004-9277-4D2F-B777-4344768302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77-4D2F-B777-4344768302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77-4D2F-B777-4344768302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4191</c:v>
                </c:pt>
                <c:pt idx="3">
                  <c:v>4071</c:v>
                </c:pt>
                <c:pt idx="6">
                  <c:v>3925</c:v>
                </c:pt>
                <c:pt idx="9">
                  <c:v>3521</c:v>
                </c:pt>
                <c:pt idx="12">
                  <c:v>3234</c:v>
                </c:pt>
              </c:numCache>
            </c:numRef>
          </c:val>
          <c:extLst>
            <c:ext xmlns:c16="http://schemas.microsoft.com/office/drawing/2014/chart" uri="{C3380CC4-5D6E-409C-BE32-E72D297353CC}">
              <c16:uniqueId val="{00000007-9277-4D2F-B777-4344768302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1823</c:v>
                </c:pt>
                <c:pt idx="2">
                  <c:v>#N/A</c:v>
                </c:pt>
                <c:pt idx="3">
                  <c:v>#N/A</c:v>
                </c:pt>
                <c:pt idx="4">
                  <c:v>1635</c:v>
                </c:pt>
                <c:pt idx="5">
                  <c:v>#N/A</c:v>
                </c:pt>
                <c:pt idx="6">
                  <c:v>#N/A</c:v>
                </c:pt>
                <c:pt idx="7">
                  <c:v>1401</c:v>
                </c:pt>
                <c:pt idx="8">
                  <c:v>#N/A</c:v>
                </c:pt>
                <c:pt idx="9">
                  <c:v>#N/A</c:v>
                </c:pt>
                <c:pt idx="10">
                  <c:v>1216</c:v>
                </c:pt>
                <c:pt idx="11">
                  <c:v>#N/A</c:v>
                </c:pt>
                <c:pt idx="12">
                  <c:v>#N/A</c:v>
                </c:pt>
                <c:pt idx="13">
                  <c:v>647</c:v>
                </c:pt>
                <c:pt idx="14">
                  <c:v>#N/A</c:v>
                </c:pt>
              </c:numCache>
            </c:numRef>
          </c:val>
          <c:smooth val="0"/>
          <c:extLst>
            <c:ext xmlns:c16="http://schemas.microsoft.com/office/drawing/2014/chart" uri="{C3380CC4-5D6E-409C-BE32-E72D297353CC}">
              <c16:uniqueId val="{00000008-9277-4D2F-B777-4344768302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31979</c:v>
                </c:pt>
                <c:pt idx="5">
                  <c:v>31714</c:v>
                </c:pt>
                <c:pt idx="8">
                  <c:v>32281</c:v>
                </c:pt>
                <c:pt idx="11">
                  <c:v>30916</c:v>
                </c:pt>
                <c:pt idx="14">
                  <c:v>29064</c:v>
                </c:pt>
              </c:numCache>
            </c:numRef>
          </c:val>
          <c:extLst>
            <c:ext xmlns:c16="http://schemas.microsoft.com/office/drawing/2014/chart" uri="{C3380CC4-5D6E-409C-BE32-E72D297353CC}">
              <c16:uniqueId val="{00000000-72C4-46C4-A6DA-3E5BA88ED2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3631</c:v>
                </c:pt>
                <c:pt idx="5">
                  <c:v>3512</c:v>
                </c:pt>
                <c:pt idx="8">
                  <c:v>3816</c:v>
                </c:pt>
                <c:pt idx="11">
                  <c:v>3001</c:v>
                </c:pt>
                <c:pt idx="14">
                  <c:v>3022</c:v>
                </c:pt>
              </c:numCache>
            </c:numRef>
          </c:val>
          <c:extLst>
            <c:ext xmlns:c16="http://schemas.microsoft.com/office/drawing/2014/chart" uri="{C3380CC4-5D6E-409C-BE32-E72D297353CC}">
              <c16:uniqueId val="{00000001-72C4-46C4-A6DA-3E5BA88ED2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6304</c:v>
                </c:pt>
                <c:pt idx="5">
                  <c:v>9467</c:v>
                </c:pt>
                <c:pt idx="8">
                  <c:v>11136</c:v>
                </c:pt>
                <c:pt idx="11">
                  <c:v>8975</c:v>
                </c:pt>
                <c:pt idx="14">
                  <c:v>9690</c:v>
                </c:pt>
              </c:numCache>
            </c:numRef>
          </c:val>
          <c:extLst>
            <c:ext xmlns:c16="http://schemas.microsoft.com/office/drawing/2014/chart" uri="{C3380CC4-5D6E-409C-BE32-E72D297353CC}">
              <c16:uniqueId val="{00000002-72C4-46C4-A6DA-3E5BA88ED2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C4-46C4-A6DA-3E5BA88ED2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C4-46C4-A6DA-3E5BA88ED2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C4-46C4-A6DA-3E5BA88ED2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4137</c:v>
                </c:pt>
                <c:pt idx="3">
                  <c:v>4089</c:v>
                </c:pt>
                <c:pt idx="6">
                  <c:v>4020</c:v>
                </c:pt>
                <c:pt idx="9">
                  <c:v>3907</c:v>
                </c:pt>
                <c:pt idx="12">
                  <c:v>4014</c:v>
                </c:pt>
              </c:numCache>
            </c:numRef>
          </c:val>
          <c:extLst>
            <c:ext xmlns:c16="http://schemas.microsoft.com/office/drawing/2014/chart" uri="{C3380CC4-5D6E-409C-BE32-E72D297353CC}">
              <c16:uniqueId val="{00000006-72C4-46C4-A6DA-3E5BA88ED2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237</c:v>
                </c:pt>
                <c:pt idx="3">
                  <c:v>188</c:v>
                </c:pt>
                <c:pt idx="6">
                  <c:v>248</c:v>
                </c:pt>
                <c:pt idx="9">
                  <c:v>257</c:v>
                </c:pt>
                <c:pt idx="12">
                  <c:v>244</c:v>
                </c:pt>
              </c:numCache>
            </c:numRef>
          </c:val>
          <c:extLst>
            <c:ext xmlns:c16="http://schemas.microsoft.com/office/drawing/2014/chart" uri="{C3380CC4-5D6E-409C-BE32-E72D297353CC}">
              <c16:uniqueId val="{00000007-72C4-46C4-A6DA-3E5BA88ED2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4980</c:v>
                </c:pt>
                <c:pt idx="3">
                  <c:v>4657</c:v>
                </c:pt>
                <c:pt idx="6">
                  <c:v>4202</c:v>
                </c:pt>
                <c:pt idx="9">
                  <c:v>3711</c:v>
                </c:pt>
                <c:pt idx="12">
                  <c:v>3383</c:v>
                </c:pt>
              </c:numCache>
            </c:numRef>
          </c:val>
          <c:extLst>
            <c:ext xmlns:c16="http://schemas.microsoft.com/office/drawing/2014/chart" uri="{C3380CC4-5D6E-409C-BE32-E72D297353CC}">
              <c16:uniqueId val="{00000008-72C4-46C4-A6DA-3E5BA88ED2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C4-46C4-A6DA-3E5BA88ED2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39428</c:v>
                </c:pt>
                <c:pt idx="3">
                  <c:v>38196</c:v>
                </c:pt>
                <c:pt idx="6">
                  <c:v>40740</c:v>
                </c:pt>
                <c:pt idx="9">
                  <c:v>37000</c:v>
                </c:pt>
                <c:pt idx="12">
                  <c:v>34605</c:v>
                </c:pt>
              </c:numCache>
            </c:numRef>
          </c:val>
          <c:extLst>
            <c:ext xmlns:c16="http://schemas.microsoft.com/office/drawing/2014/chart" uri="{C3380CC4-5D6E-409C-BE32-E72D297353CC}">
              <c16:uniqueId val="{0000000A-72C4-46C4-A6DA-3E5BA88ED2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6869</c:v>
                </c:pt>
                <c:pt idx="2">
                  <c:v>#N/A</c:v>
                </c:pt>
                <c:pt idx="3">
                  <c:v>#N/A</c:v>
                </c:pt>
                <c:pt idx="4">
                  <c:v>2437</c:v>
                </c:pt>
                <c:pt idx="5">
                  <c:v>#N/A</c:v>
                </c:pt>
                <c:pt idx="6">
                  <c:v>#N/A</c:v>
                </c:pt>
                <c:pt idx="7">
                  <c:v>1977</c:v>
                </c:pt>
                <c:pt idx="8">
                  <c:v>#N/A</c:v>
                </c:pt>
                <c:pt idx="9">
                  <c:v>#N/A</c:v>
                </c:pt>
                <c:pt idx="10">
                  <c:v>1982</c:v>
                </c:pt>
                <c:pt idx="11">
                  <c:v>#N/A</c:v>
                </c:pt>
                <c:pt idx="12">
                  <c:v>#N/A</c:v>
                </c:pt>
                <c:pt idx="13">
                  <c:v>469</c:v>
                </c:pt>
                <c:pt idx="14">
                  <c:v>#N/A</c:v>
                </c:pt>
              </c:numCache>
            </c:numRef>
          </c:val>
          <c:smooth val="0"/>
          <c:extLst>
            <c:ext xmlns:c16="http://schemas.microsoft.com/office/drawing/2014/chart" uri="{C3380CC4-5D6E-409C-BE32-E72D297353CC}">
              <c16:uniqueId val="{0000000B-72C4-46C4-A6DA-3E5BA88ED2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3027</c:v>
                </c:pt>
                <c:pt idx="1">
                  <c:v>3028</c:v>
                </c:pt>
                <c:pt idx="2">
                  <c:v>3436</c:v>
                </c:pt>
              </c:numCache>
            </c:numRef>
          </c:val>
          <c:extLst>
            <c:ext xmlns:c16="http://schemas.microsoft.com/office/drawing/2014/chart" uri="{C3380CC4-5D6E-409C-BE32-E72D297353CC}">
              <c16:uniqueId val="{00000000-08D5-4606-A5C5-5C926C360C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1756</c:v>
                </c:pt>
                <c:pt idx="1">
                  <c:v>976</c:v>
                </c:pt>
                <c:pt idx="2">
                  <c:v>816</c:v>
                </c:pt>
              </c:numCache>
            </c:numRef>
          </c:val>
          <c:extLst>
            <c:ext xmlns:c16="http://schemas.microsoft.com/office/drawing/2014/chart" uri="{C3380CC4-5D6E-409C-BE32-E72D297353CC}">
              <c16:uniqueId val="{00000001-08D5-4606-A5C5-5C926C360C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4960</c:v>
                </c:pt>
                <c:pt idx="1">
                  <c:v>2636</c:v>
                </c:pt>
                <c:pt idx="2">
                  <c:v>3069</c:v>
                </c:pt>
              </c:numCache>
            </c:numRef>
          </c:val>
          <c:extLst>
            <c:ext xmlns:c16="http://schemas.microsoft.com/office/drawing/2014/chart" uri="{C3380CC4-5D6E-409C-BE32-E72D297353CC}">
              <c16:uniqueId val="{00000002-08D5-4606-A5C5-5C926C360C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83,255
82,164
42.69
36,231,499
35,148,661
673,729
20,439,702
34,604,505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南部地域に工業団地を有しているため、県市町村平均・全国市町村平均より上回っている。しかしながら、今後も地方税の徴収強化をはじめとした歳入の確保、また、各種事業の見直し及びさらなる行財政改革による歳出削減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により、数値が悪化し、類似団体平均を上回っている状況が続いていた。令和５年度は地方交付税の増収や令和４年度の繰上償還に伴う公債償還費の減少が要因となり経常収支比率は改善し、類似団体内平均値を下回った。しかし、これは経常的に見込むことのできる改善ではなく、障害者自立支援費をはじめとする扶助費は年々増加しており、厳しい状況は依然として続いている。人件費の削減や、市債発行を抑制し公債費を減少させるなど義務的経費の削減に引き続き務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116840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5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826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63</xdr:row>
      <xdr:rowOff>123952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8265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123952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1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159529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これまで積極的に各種事業経費の見直し及び、人件費の削減に取り組んできた結果、県市町村平均・全国市町村平均よりも良好な決算額となっているが、今後も引き続き財政健全化に取り組む。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99482</xdr:rowOff>
    </xdr:from>
    <xdr:to>
      <xdr:col>23</xdr:col>
      <xdr:colOff>133350</xdr:colOff>
      <xdr:row>82</xdr:row>
      <xdr:rowOff>111596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8382"/>
          <a:ext cx="83820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71579</xdr:rowOff>
    </xdr:from>
    <xdr:to>
      <xdr:col>19</xdr:col>
      <xdr:colOff>133350</xdr:colOff>
      <xdr:row>82</xdr:row>
      <xdr:rowOff>99482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30479"/>
          <a:ext cx="8890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158226</xdr:rowOff>
    </xdr:from>
    <xdr:to>
      <xdr:col>15</xdr:col>
      <xdr:colOff>82550</xdr:colOff>
      <xdr:row>82</xdr:row>
      <xdr:rowOff>71579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45676"/>
          <a:ext cx="889000" cy="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55277</xdr:rowOff>
    </xdr:from>
    <xdr:to>
      <xdr:col>11</xdr:col>
      <xdr:colOff>31750</xdr:colOff>
      <xdr:row>81</xdr:row>
      <xdr:rowOff>158226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2727"/>
          <a:ext cx="889000" cy="10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60796</xdr:rowOff>
    </xdr:from>
    <xdr:to>
      <xdr:col>23</xdr:col>
      <xdr:colOff>184150</xdr:colOff>
      <xdr:row>82</xdr:row>
      <xdr:rowOff>162396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77323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48682</xdr:rowOff>
    </xdr:from>
    <xdr:to>
      <xdr:col>19</xdr:col>
      <xdr:colOff>184150</xdr:colOff>
      <xdr:row>82</xdr:row>
      <xdr:rowOff>150282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160459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20779</xdr:rowOff>
    </xdr:from>
    <xdr:to>
      <xdr:col>15</xdr:col>
      <xdr:colOff>133350</xdr:colOff>
      <xdr:row>82</xdr:row>
      <xdr:rowOff>122379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132556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4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107426</xdr:rowOff>
    </xdr:from>
    <xdr:to>
      <xdr:col>11</xdr:col>
      <xdr:colOff>82550</xdr:colOff>
      <xdr:row>82</xdr:row>
      <xdr:rowOff>37576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47753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6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4477</xdr:rowOff>
    </xdr:from>
    <xdr:to>
      <xdr:col>7</xdr:col>
      <xdr:colOff>31750</xdr:colOff>
      <xdr:row>81</xdr:row>
      <xdr:rowOff>106077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116254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一般行政職職員の経験年数階層の変動により、前年度よりも数値が上昇し、類似団体平均と同水準となっている。引き続き、国家公務員の給与制度に準じ給与水準の適正化に努める。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132291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653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92075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142875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92075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446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過去からの新規採用抑制の結果、全国及び県平均より下回っている。今後も、行財政改革への取り組みと歩調を合わせながら適正な人員管理に努める。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61066</xdr:rowOff>
    </xdr:from>
    <xdr:to>
      <xdr:col>81</xdr:col>
      <xdr:colOff>44450</xdr:colOff>
      <xdr:row>61</xdr:row>
      <xdr:rowOff>95250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19516"/>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18838</xdr:rowOff>
    </xdr:from>
    <xdr:to>
      <xdr:col>77</xdr:col>
      <xdr:colOff>44450</xdr:colOff>
      <xdr:row>61</xdr:row>
      <xdr:rowOff>61066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728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18838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72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61</xdr:row>
      <xdr:rowOff>8784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0985"/>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96643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5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139488</xdr:rowOff>
    </xdr:from>
    <xdr:to>
      <xdr:col>73</xdr:col>
      <xdr:colOff>44450</xdr:colOff>
      <xdr:row>61</xdr:row>
      <xdr:rowOff>69638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影響で、類似団体平均を上回っているものの、令和４年度に行った繰上償還等により数値は良好になっている。今後も市債の発行を抑制し、適正な管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42</xdr:row>
      <xdr:rowOff>33444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7347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154094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343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549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44</xdr:row>
      <xdr:rowOff>28363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48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将来負担比率においては、徐々に良好な数値となっており、令和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年度は類似団体内平均を下回った。今後も事業の適正化を図り、財政の健全化に努める。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114240</xdr:rowOff>
    </xdr:from>
    <xdr:to>
      <xdr:col>81</xdr:col>
      <xdr:colOff>44450</xdr:colOff>
      <xdr:row>14</xdr:row>
      <xdr:rowOff>43906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343090"/>
          <a:ext cx="8382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99016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2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39310</xdr:rowOff>
    </xdr:from>
    <xdr:to>
      <xdr:col>77</xdr:col>
      <xdr:colOff>44450</xdr:colOff>
      <xdr:row>14</xdr:row>
      <xdr:rowOff>43906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396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39310</xdr:rowOff>
    </xdr:from>
    <xdr:to>
      <xdr:col>72</xdr:col>
      <xdr:colOff>203200</xdr:colOff>
      <xdr:row>14</xdr:row>
      <xdr:rowOff>79526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3961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79526</xdr:rowOff>
    </xdr:from>
    <xdr:to>
      <xdr:col>68</xdr:col>
      <xdr:colOff>152400</xdr:colOff>
      <xdr:row>16</xdr:row>
      <xdr:rowOff>56062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79826"/>
          <a:ext cx="889000" cy="3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63440</xdr:rowOff>
    </xdr:from>
    <xdr:to>
      <xdr:col>81</xdr:col>
      <xdr:colOff>95250</xdr:colOff>
      <xdr:row>13</xdr:row>
      <xdr:rowOff>165040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156167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1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164556</xdr:rowOff>
    </xdr:from>
    <xdr:to>
      <xdr:col>77</xdr:col>
      <xdr:colOff>95250</xdr:colOff>
      <xdr:row>14</xdr:row>
      <xdr:rowOff>94706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79483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7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159960</xdr:rowOff>
    </xdr:from>
    <xdr:to>
      <xdr:col>73</xdr:col>
      <xdr:colOff>44450</xdr:colOff>
      <xdr:row>14</xdr:row>
      <xdr:rowOff>90110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100287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28726</xdr:rowOff>
    </xdr:from>
    <xdr:to>
      <xdr:col>68</xdr:col>
      <xdr:colOff>203200</xdr:colOff>
      <xdr:row>14</xdr:row>
      <xdr:rowOff>130326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140503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5262</xdr:rowOff>
    </xdr:from>
    <xdr:to>
      <xdr:col>64</xdr:col>
      <xdr:colOff>152400</xdr:colOff>
      <xdr:row>16</xdr:row>
      <xdr:rowOff>106862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91639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83,255
82,164
42.69
36,231,499
35,148,661
673,729
20,439,702
34,604,505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昨年度より減少し、類似団体内平均と同水準となっている。これは令和４年度にて、定年延長に伴う退職金の隔年ごとの支払いが行われたためである。今後も適切な定数管理や給与制度の見直し等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25763</xdr:rowOff>
    </xdr:from>
    <xdr:to>
      <xdr:col>24</xdr:col>
      <xdr:colOff>25400</xdr:colOff>
      <xdr:row>36</xdr:row>
      <xdr:rowOff>117203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9796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164556</xdr:rowOff>
    </xdr:from>
    <xdr:to>
      <xdr:col>19</xdr:col>
      <xdr:colOff>187325</xdr:colOff>
      <xdr:row>36</xdr:row>
      <xdr:rowOff>117203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653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164556</xdr:rowOff>
    </xdr:from>
    <xdr:to>
      <xdr:col>15</xdr:col>
      <xdr:colOff>98425</xdr:colOff>
      <xdr:row>36</xdr:row>
      <xdr:rowOff>156392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653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36</xdr:row>
      <xdr:rowOff>156392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66403</xdr:rowOff>
    </xdr:from>
    <xdr:to>
      <xdr:col>20</xdr:col>
      <xdr:colOff>38100</xdr:colOff>
      <xdr:row>36</xdr:row>
      <xdr:rowOff>168003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113756</xdr:rowOff>
    </xdr:from>
    <xdr:to>
      <xdr:col>15</xdr:col>
      <xdr:colOff>149225</xdr:colOff>
      <xdr:row>36</xdr:row>
      <xdr:rowOff>43906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28683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105592</xdr:rowOff>
    </xdr:from>
    <xdr:to>
      <xdr:col>11</xdr:col>
      <xdr:colOff>60325</xdr:colOff>
      <xdr:row>37</xdr:row>
      <xdr:rowOff>35742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20519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より増加しており、類似団体内平均値を上回っている。これは近年の物価高騰が理由と考えられ、今後も積極的に契約内容を見直すなど、経常的な経費の軽減に努め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11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168148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24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2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18</xdr:row>
      <xdr:rowOff>17272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56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84853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奈良県平均を上回っている。その要因は、令和４年度に引き続き生活保護費や障害者自立支援給付費が高い水準で推移しているためと考える。今後も各費目の精査・管理を行うとともに給付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6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56</xdr:row>
      <xdr:rowOff>20320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20320</xdr:rowOff>
    </xdr:from>
    <xdr:to>
      <xdr:col>11</xdr:col>
      <xdr:colOff>9525</xdr:colOff>
      <xdr:row>56</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140970</xdr:rowOff>
    </xdr:from>
    <xdr:to>
      <xdr:col>11</xdr:col>
      <xdr:colOff>60325</xdr:colOff>
      <xdr:row>56</xdr:row>
      <xdr:rowOff>71120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81297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については、高齢者の増加に伴い介護保険事業特別会計や後期高齢者医療事業特別会計等への繰出金が増加しており、令和２年度より経常収支比率が類似団体を上回っている。今後は被保険者の健康増進や保険料の徴収事務の適正化を図り、普通会計へ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80735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88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80735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数値が下回っている主な要因としては、料金改定の取組等により下水道への繰出金が減少したこと等があげられる。今後も補助金及び負担金の見直しや廃止に取り組み、経費の縮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00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36</xdr:row>
      <xdr:rowOff>142240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142240</xdr:rowOff>
    </xdr:from>
    <xdr:to>
      <xdr:col>69</xdr:col>
      <xdr:colOff>92075</xdr:colOff>
      <xdr:row>36</xdr:row>
      <xdr:rowOff>165100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1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で、公債費に係る経常収支比率は類似団体平均を上回っているものの、ここ数年は減少傾向である。要因としては単なる資金手当による起債は見送り、交付税算入が有利なもののみを活用するなど、より有効な起債発行のみに限定するよう努めた結果であると考える。今後も市債発行額を極力抑制し、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172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79</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391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80</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45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2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下回っている状況である。その要因は、扶助費、補助費等、その他の項目において良好な数値を示しているためと考えられる。今後も各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65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76</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14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76</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1430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155575</xdr:rowOff>
    </xdr:from>
    <xdr:to>
      <xdr:col>69</xdr:col>
      <xdr:colOff>92075</xdr:colOff>
      <xdr:row>76</xdr:row>
      <xdr:rowOff>52705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143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xdr:rowOff>
    </xdr:from>
    <xdr:to>
      <xdr:col>69</xdr:col>
      <xdr:colOff>142875</xdr:colOff>
      <xdr:row>76</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104775</xdr:rowOff>
    </xdr:from>
    <xdr:to>
      <xdr:col>65</xdr:col>
      <xdr:colOff>53975</xdr:colOff>
      <xdr:row>76</xdr:row>
      <xdr:rowOff>34925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45102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44031</xdr:rowOff>
    </xdr:from>
    <xdr:to>
      <xdr:col>29</xdr:col>
      <xdr:colOff>127000</xdr:colOff>
      <xdr:row>17</xdr:row>
      <xdr:rowOff>72873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6306"/>
          <a:ext cx="6477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72873</xdr:rowOff>
    </xdr:from>
    <xdr:to>
      <xdr:col>26</xdr:col>
      <xdr:colOff>50800</xdr:colOff>
      <xdr:row>17</xdr:row>
      <xdr:rowOff>80073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5148"/>
          <a:ext cx="698500" cy="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80073</xdr:rowOff>
    </xdr:from>
    <xdr:to>
      <xdr:col>22</xdr:col>
      <xdr:colOff>114300</xdr:colOff>
      <xdr:row>17</xdr:row>
      <xdr:rowOff>95288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2348"/>
          <a:ext cx="698500" cy="1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95288</xdr:rowOff>
    </xdr:from>
    <xdr:to>
      <xdr:col>18</xdr:col>
      <xdr:colOff>177800</xdr:colOff>
      <xdr:row>17</xdr:row>
      <xdr:rowOff>131991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7563"/>
          <a:ext cx="698500" cy="3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164681</xdr:rowOff>
    </xdr:from>
    <xdr:to>
      <xdr:col>29</xdr:col>
      <xdr:colOff>177800</xdr:colOff>
      <xdr:row>17</xdr:row>
      <xdr:rowOff>94831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136758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22073</xdr:rowOff>
    </xdr:from>
    <xdr:to>
      <xdr:col>26</xdr:col>
      <xdr:colOff>101600</xdr:colOff>
      <xdr:row>17</xdr:row>
      <xdr:rowOff>123673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29273</xdr:rowOff>
    </xdr:from>
    <xdr:to>
      <xdr:col>22</xdr:col>
      <xdr:colOff>165100</xdr:colOff>
      <xdr:row>17</xdr:row>
      <xdr:rowOff>130873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115650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44488</xdr:rowOff>
    </xdr:from>
    <xdr:to>
      <xdr:col>19</xdr:col>
      <xdr:colOff>38100</xdr:colOff>
      <xdr:row>17</xdr:row>
      <xdr:rowOff>146088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130865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81191</xdr:rowOff>
    </xdr:from>
    <xdr:to>
      <xdr:col>15</xdr:col>
      <xdr:colOff>101600</xdr:colOff>
      <xdr:row>18</xdr:row>
      <xdr:rowOff>11341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200544</xdr:rowOff>
    </xdr:from>
    <xdr:to>
      <xdr:col>29</xdr:col>
      <xdr:colOff>127000</xdr:colOff>
      <xdr:row>36</xdr:row>
      <xdr:rowOff>77655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10894"/>
          <a:ext cx="647700" cy="22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133238</xdr:rowOff>
    </xdr:from>
    <xdr:to>
      <xdr:col>26</xdr:col>
      <xdr:colOff>50800</xdr:colOff>
      <xdr:row>35</xdr:row>
      <xdr:rowOff>200544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43588"/>
          <a:ext cx="698500" cy="6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48754</xdr:rowOff>
    </xdr:from>
    <xdr:to>
      <xdr:col>22</xdr:col>
      <xdr:colOff>114300</xdr:colOff>
      <xdr:row>35</xdr:row>
      <xdr:rowOff>133238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59104"/>
          <a:ext cx="698500" cy="8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322943</xdr:rowOff>
    </xdr:from>
    <xdr:to>
      <xdr:col>18</xdr:col>
      <xdr:colOff>177800</xdr:colOff>
      <xdr:row>35</xdr:row>
      <xdr:rowOff>48754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90393"/>
          <a:ext cx="698500" cy="6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26855</xdr:rowOff>
    </xdr:from>
    <xdr:to>
      <xdr:col>29</xdr:col>
      <xdr:colOff>177800</xdr:colOff>
      <xdr:row>36</xdr:row>
      <xdr:rowOff>128455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341832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149744</xdr:rowOff>
    </xdr:from>
    <xdr:to>
      <xdr:col>26</xdr:col>
      <xdr:colOff>101600</xdr:colOff>
      <xdr:row>35</xdr:row>
      <xdr:rowOff>251344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261521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28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82438</xdr:rowOff>
    </xdr:from>
    <xdr:to>
      <xdr:col>22</xdr:col>
      <xdr:colOff>165100</xdr:colOff>
      <xdr:row>35</xdr:row>
      <xdr:rowOff>184038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194215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340854</xdr:rowOff>
    </xdr:from>
    <xdr:to>
      <xdr:col>19</xdr:col>
      <xdr:colOff>38100</xdr:colOff>
      <xdr:row>35</xdr:row>
      <xdr:rowOff>99554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109731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7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272143</xdr:rowOff>
    </xdr:from>
    <xdr:to>
      <xdr:col>15</xdr:col>
      <xdr:colOff>101600</xdr:colOff>
      <xdr:row>35</xdr:row>
      <xdr:rowOff>30843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3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41020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83,255
82,164
42.69
36,231,499
35,148,661
673,729
20,439,702
34,604,505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49346</xdr:rowOff>
    </xdr:from>
    <xdr:to>
      <xdr:col>24</xdr:col>
      <xdr:colOff>63500</xdr:colOff>
      <xdr:row>36</xdr:row>
      <xdr:rowOff>98552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21546"/>
          <a:ext cx="8382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49346</xdr:rowOff>
    </xdr:from>
    <xdr:to>
      <xdr:col>19</xdr:col>
      <xdr:colOff>177800</xdr:colOff>
      <xdr:row>36</xdr:row>
      <xdr:rowOff>117068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1546"/>
          <a:ext cx="8890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117068</xdr:rowOff>
    </xdr:from>
    <xdr:to>
      <xdr:col>15</xdr:col>
      <xdr:colOff>50800</xdr:colOff>
      <xdr:row>36</xdr:row>
      <xdr:rowOff>120269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926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120269</xdr:rowOff>
    </xdr:from>
    <xdr:to>
      <xdr:col>10</xdr:col>
      <xdr:colOff>114300</xdr:colOff>
      <xdr:row>37</xdr:row>
      <xdr:rowOff>157302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2469"/>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47752</xdr:rowOff>
    </xdr:from>
    <xdr:to>
      <xdr:col>24</xdr:col>
      <xdr:colOff>114300</xdr:colOff>
      <xdr:row>36</xdr:row>
      <xdr:rowOff>149352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26179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169996</xdr:rowOff>
    </xdr:from>
    <xdr:to>
      <xdr:col>20</xdr:col>
      <xdr:colOff>38100</xdr:colOff>
      <xdr:row>36</xdr:row>
      <xdr:rowOff>100146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116673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66268</xdr:rowOff>
    </xdr:from>
    <xdr:to>
      <xdr:col>15</xdr:col>
      <xdr:colOff>101600</xdr:colOff>
      <xdr:row>36</xdr:row>
      <xdr:rowOff>167868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69469</xdr:rowOff>
    </xdr:from>
    <xdr:to>
      <xdr:col>10</xdr:col>
      <xdr:colOff>165100</xdr:colOff>
      <xdr:row>36</xdr:row>
      <xdr:rowOff>171069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162196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106502</xdr:rowOff>
    </xdr:from>
    <xdr:to>
      <xdr:col>6</xdr:col>
      <xdr:colOff>38100</xdr:colOff>
      <xdr:row>38</xdr:row>
      <xdr:rowOff>36652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27779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103949</xdr:rowOff>
    </xdr:from>
    <xdr:to>
      <xdr:col>24</xdr:col>
      <xdr:colOff>63500</xdr:colOff>
      <xdr:row>56</xdr:row>
      <xdr:rowOff>116687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05149"/>
          <a:ext cx="8382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103949</xdr:rowOff>
    </xdr:from>
    <xdr:to>
      <xdr:col>19</xdr:col>
      <xdr:colOff>177800</xdr:colOff>
      <xdr:row>56</xdr:row>
      <xdr:rowOff>137020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5149"/>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137020</xdr:rowOff>
    </xdr:from>
    <xdr:to>
      <xdr:col>15</xdr:col>
      <xdr:colOff>50800</xdr:colOff>
      <xdr:row>57</xdr:row>
      <xdr:rowOff>58103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38220"/>
          <a:ext cx="889000" cy="9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58103</xdr:rowOff>
    </xdr:from>
    <xdr:to>
      <xdr:col>10</xdr:col>
      <xdr:colOff>114300</xdr:colOff>
      <xdr:row>57</xdr:row>
      <xdr:rowOff>73469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0753"/>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65887</xdr:rowOff>
    </xdr:from>
    <xdr:to>
      <xdr:col>24</xdr:col>
      <xdr:colOff>114300</xdr:colOff>
      <xdr:row>56</xdr:row>
      <xdr:rowOff>167487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44314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53149</xdr:rowOff>
    </xdr:from>
    <xdr:to>
      <xdr:col>20</xdr:col>
      <xdr:colOff>38100</xdr:colOff>
      <xdr:row>56</xdr:row>
      <xdr:rowOff>154749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145876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86220</xdr:rowOff>
    </xdr:from>
    <xdr:to>
      <xdr:col>15</xdr:col>
      <xdr:colOff>101600</xdr:colOff>
      <xdr:row>57</xdr:row>
      <xdr:rowOff>16370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7303</xdr:rowOff>
    </xdr:from>
    <xdr:to>
      <xdr:col>10</xdr:col>
      <xdr:colOff>165100</xdr:colOff>
      <xdr:row>57</xdr:row>
      <xdr:rowOff>108903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22669</xdr:rowOff>
    </xdr:from>
    <xdr:to>
      <xdr:col>6</xdr:col>
      <xdr:colOff>38100</xdr:colOff>
      <xdr:row>57</xdr:row>
      <xdr:rowOff>124269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143968</xdr:rowOff>
    </xdr:from>
    <xdr:to>
      <xdr:col>24</xdr:col>
      <xdr:colOff>63500</xdr:colOff>
      <xdr:row>78</xdr:row>
      <xdr:rowOff>146062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7068"/>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138557</xdr:rowOff>
    </xdr:from>
    <xdr:to>
      <xdr:col>19</xdr:col>
      <xdr:colOff>177800</xdr:colOff>
      <xdr:row>78</xdr:row>
      <xdr:rowOff>146062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11657"/>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138557</xdr:rowOff>
    </xdr:from>
    <xdr:to>
      <xdr:col>15</xdr:col>
      <xdr:colOff>50800</xdr:colOff>
      <xdr:row>78</xdr:row>
      <xdr:rowOff>150940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165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150940</xdr:rowOff>
    </xdr:from>
    <xdr:to>
      <xdr:col>10</xdr:col>
      <xdr:colOff>114300</xdr:colOff>
      <xdr:row>78</xdr:row>
      <xdr:rowOff>158865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404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93168</xdr:rowOff>
    </xdr:from>
    <xdr:to>
      <xdr:col>24</xdr:col>
      <xdr:colOff>114300</xdr:colOff>
      <xdr:row>79</xdr:row>
      <xdr:rowOff>23318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95262</xdr:rowOff>
    </xdr:from>
    <xdr:to>
      <xdr:col>20</xdr:col>
      <xdr:colOff>38100</xdr:colOff>
      <xdr:row>79</xdr:row>
      <xdr:rowOff>25412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16539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87757</xdr:rowOff>
    </xdr:from>
    <xdr:to>
      <xdr:col>15</xdr:col>
      <xdr:colOff>101600</xdr:colOff>
      <xdr:row>79</xdr:row>
      <xdr:rowOff>17907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9034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100140</xdr:rowOff>
    </xdr:from>
    <xdr:to>
      <xdr:col>10</xdr:col>
      <xdr:colOff>165100</xdr:colOff>
      <xdr:row>79</xdr:row>
      <xdr:rowOff>30290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21417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108065</xdr:rowOff>
    </xdr:from>
    <xdr:to>
      <xdr:col>6</xdr:col>
      <xdr:colOff>38100</xdr:colOff>
      <xdr:row>79</xdr:row>
      <xdr:rowOff>38215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29342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61367</xdr:rowOff>
    </xdr:from>
    <xdr:to>
      <xdr:col>24</xdr:col>
      <xdr:colOff>63500</xdr:colOff>
      <xdr:row>96</xdr:row>
      <xdr:rowOff>18281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49117"/>
          <a:ext cx="838200" cy="1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81787</xdr:rowOff>
    </xdr:from>
    <xdr:to>
      <xdr:col>19</xdr:col>
      <xdr:colOff>177800</xdr:colOff>
      <xdr:row>96</xdr:row>
      <xdr:rowOff>18281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69537"/>
          <a:ext cx="889000" cy="10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81787</xdr:rowOff>
    </xdr:from>
    <xdr:to>
      <xdr:col>15</xdr:col>
      <xdr:colOff>50800</xdr:colOff>
      <xdr:row>97</xdr:row>
      <xdr:rowOff>37592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69537"/>
          <a:ext cx="8890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37592</xdr:rowOff>
    </xdr:from>
    <xdr:to>
      <xdr:col>10</xdr:col>
      <xdr:colOff>114300</xdr:colOff>
      <xdr:row>97</xdr:row>
      <xdr:rowOff>66788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8242"/>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10567</xdr:rowOff>
    </xdr:from>
    <xdr:to>
      <xdr:col>24</xdr:col>
      <xdr:colOff>114300</xdr:colOff>
      <xdr:row>95</xdr:row>
      <xdr:rowOff>112167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33444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4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138931</xdr:rowOff>
    </xdr:from>
    <xdr:to>
      <xdr:col>20</xdr:col>
      <xdr:colOff>38100</xdr:colOff>
      <xdr:row>96</xdr:row>
      <xdr:rowOff>69081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85608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30987</xdr:rowOff>
    </xdr:from>
    <xdr:to>
      <xdr:col>15</xdr:col>
      <xdr:colOff>101600</xdr:colOff>
      <xdr:row>95</xdr:row>
      <xdr:rowOff>132587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123714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158242</xdr:rowOff>
    </xdr:from>
    <xdr:to>
      <xdr:col>10</xdr:col>
      <xdr:colOff>165100</xdr:colOff>
      <xdr:row>97</xdr:row>
      <xdr:rowOff>88392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79519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15988</xdr:rowOff>
    </xdr:from>
    <xdr:to>
      <xdr:col>6</xdr:col>
      <xdr:colOff>38100</xdr:colOff>
      <xdr:row>97</xdr:row>
      <xdr:rowOff>117588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108715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62212</xdr:rowOff>
    </xdr:from>
    <xdr:to>
      <xdr:col>55</xdr:col>
      <xdr:colOff>0</xdr:colOff>
      <xdr:row>37</xdr:row>
      <xdr:rowOff>168793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34412"/>
          <a:ext cx="838200" cy="27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62212</xdr:rowOff>
    </xdr:from>
    <xdr:to>
      <xdr:col>50</xdr:col>
      <xdr:colOff>114300</xdr:colOff>
      <xdr:row>37</xdr:row>
      <xdr:rowOff>157676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34412"/>
          <a:ext cx="889000" cy="2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85392</xdr:rowOff>
    </xdr:from>
    <xdr:to>
      <xdr:col>45</xdr:col>
      <xdr:colOff>177800</xdr:colOff>
      <xdr:row>37</xdr:row>
      <xdr:rowOff>157676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43242"/>
          <a:ext cx="889000" cy="7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85392</xdr:rowOff>
    </xdr:from>
    <xdr:to>
      <xdr:col>41</xdr:col>
      <xdr:colOff>50800</xdr:colOff>
      <xdr:row>38</xdr:row>
      <xdr:rowOff>26246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43242"/>
          <a:ext cx="889000" cy="79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117993</xdr:rowOff>
    </xdr:from>
    <xdr:to>
      <xdr:col>55</xdr:col>
      <xdr:colOff>50800</xdr:colOff>
      <xdr:row>38</xdr:row>
      <xdr:rowOff>48143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32920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11412</xdr:rowOff>
    </xdr:from>
    <xdr:to>
      <xdr:col>50</xdr:col>
      <xdr:colOff>165100</xdr:colOff>
      <xdr:row>36</xdr:row>
      <xdr:rowOff>113012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129539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106876</xdr:rowOff>
    </xdr:from>
    <xdr:to>
      <xdr:col>46</xdr:col>
      <xdr:colOff>38100</xdr:colOff>
      <xdr:row>38</xdr:row>
      <xdr:rowOff>37026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28153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34592</xdr:rowOff>
    </xdr:from>
    <xdr:to>
      <xdr:col>41</xdr:col>
      <xdr:colOff>101600</xdr:colOff>
      <xdr:row>33</xdr:row>
      <xdr:rowOff>136192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127319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8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146896</xdr:rowOff>
    </xdr:from>
    <xdr:to>
      <xdr:col>36</xdr:col>
      <xdr:colOff>165100</xdr:colOff>
      <xdr:row>38</xdr:row>
      <xdr:rowOff>77046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68173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126670</xdr:rowOff>
    </xdr:from>
    <xdr:to>
      <xdr:col>55</xdr:col>
      <xdr:colOff>0</xdr:colOff>
      <xdr:row>57</xdr:row>
      <xdr:rowOff>32144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27870"/>
          <a:ext cx="8382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90691</xdr:rowOff>
    </xdr:from>
    <xdr:to>
      <xdr:col>50</xdr:col>
      <xdr:colOff>114300</xdr:colOff>
      <xdr:row>57</xdr:row>
      <xdr:rowOff>32144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006091"/>
          <a:ext cx="889000" cy="79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90691</xdr:rowOff>
    </xdr:from>
    <xdr:to>
      <xdr:col>45</xdr:col>
      <xdr:colOff>177800</xdr:colOff>
      <xdr:row>56</xdr:row>
      <xdr:rowOff>60058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006091"/>
          <a:ext cx="889000" cy="6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142266</xdr:rowOff>
    </xdr:from>
    <xdr:to>
      <xdr:col>41</xdr:col>
      <xdr:colOff>50800</xdr:colOff>
      <xdr:row>56</xdr:row>
      <xdr:rowOff>60058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057666"/>
          <a:ext cx="889000" cy="60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75870</xdr:rowOff>
    </xdr:from>
    <xdr:to>
      <xdr:col>55</xdr:col>
      <xdr:colOff>50800</xdr:colOff>
      <xdr:row>57</xdr:row>
      <xdr:rowOff>6020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54297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152794</xdr:rowOff>
    </xdr:from>
    <xdr:to>
      <xdr:col>50</xdr:col>
      <xdr:colOff>165100</xdr:colOff>
      <xdr:row>57</xdr:row>
      <xdr:rowOff>82944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74071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39891</xdr:rowOff>
    </xdr:from>
    <xdr:to>
      <xdr:col>46</xdr:col>
      <xdr:colOff>38100</xdr:colOff>
      <xdr:row>52</xdr:row>
      <xdr:rowOff>141491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158018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7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9258</xdr:rowOff>
    </xdr:from>
    <xdr:to>
      <xdr:col>41</xdr:col>
      <xdr:colOff>101600</xdr:colOff>
      <xdr:row>56</xdr:row>
      <xdr:rowOff>110858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101985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91466</xdr:rowOff>
    </xdr:from>
    <xdr:to>
      <xdr:col>36</xdr:col>
      <xdr:colOff>165100</xdr:colOff>
      <xdr:row>53</xdr:row>
      <xdr:rowOff>21616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0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38143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7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162731</xdr:rowOff>
    </xdr:from>
    <xdr:to>
      <xdr:col>55</xdr:col>
      <xdr:colOff>0</xdr:colOff>
      <xdr:row>79</xdr:row>
      <xdr:rowOff>10827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35831"/>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5989</xdr:rowOff>
    </xdr:from>
    <xdr:to>
      <xdr:col>50</xdr:col>
      <xdr:colOff>114300</xdr:colOff>
      <xdr:row>79</xdr:row>
      <xdr:rowOff>10827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053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5989</xdr:rowOff>
    </xdr:from>
    <xdr:to>
      <xdr:col>45</xdr:col>
      <xdr:colOff>177800</xdr:colOff>
      <xdr:row>79</xdr:row>
      <xdr:rowOff>9722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50539"/>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91732</xdr:rowOff>
    </xdr:from>
    <xdr:to>
      <xdr:col>41</xdr:col>
      <xdr:colOff>50800</xdr:colOff>
      <xdr:row>79</xdr:row>
      <xdr:rowOff>9722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4832"/>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111931</xdr:rowOff>
    </xdr:from>
    <xdr:to>
      <xdr:col>55</xdr:col>
      <xdr:colOff>50800</xdr:colOff>
      <xdr:row>79</xdr:row>
      <xdr:rowOff>42081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26858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131477</xdr:rowOff>
    </xdr:from>
    <xdr:to>
      <xdr:col>50</xdr:col>
      <xdr:colOff>165100</xdr:colOff>
      <xdr:row>79</xdr:row>
      <xdr:rowOff>61627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52754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126639</xdr:rowOff>
    </xdr:from>
    <xdr:to>
      <xdr:col>46</xdr:col>
      <xdr:colOff>38100</xdr:colOff>
      <xdr:row>79</xdr:row>
      <xdr:rowOff>56789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47916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130372</xdr:rowOff>
    </xdr:from>
    <xdr:to>
      <xdr:col>41</xdr:col>
      <xdr:colOff>101600</xdr:colOff>
      <xdr:row>79</xdr:row>
      <xdr:rowOff>60522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51649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40932</xdr:rowOff>
    </xdr:from>
    <xdr:to>
      <xdr:col>36</xdr:col>
      <xdr:colOff>165100</xdr:colOff>
      <xdr:row>78</xdr:row>
      <xdr:rowOff>142532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133659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147194</xdr:rowOff>
    </xdr:from>
    <xdr:to>
      <xdr:col>55</xdr:col>
      <xdr:colOff>0</xdr:colOff>
      <xdr:row>97</xdr:row>
      <xdr:rowOff>18004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06394"/>
          <a:ext cx="8382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148126</xdr:rowOff>
    </xdr:from>
    <xdr:to>
      <xdr:col>50</xdr:col>
      <xdr:colOff>114300</xdr:colOff>
      <xdr:row>97</xdr:row>
      <xdr:rowOff>18004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921526"/>
          <a:ext cx="889000" cy="7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148126</xdr:rowOff>
    </xdr:from>
    <xdr:to>
      <xdr:col>45</xdr:col>
      <xdr:colOff>177800</xdr:colOff>
      <xdr:row>97</xdr:row>
      <xdr:rowOff>7520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921526"/>
          <a:ext cx="889000" cy="7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46447</xdr:rowOff>
    </xdr:from>
    <xdr:to>
      <xdr:col>41</xdr:col>
      <xdr:colOff>50800</xdr:colOff>
      <xdr:row>97</xdr:row>
      <xdr:rowOff>7520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819847"/>
          <a:ext cx="889000" cy="8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96394</xdr:rowOff>
    </xdr:from>
    <xdr:to>
      <xdr:col>55</xdr:col>
      <xdr:colOff>50800</xdr:colOff>
      <xdr:row>97</xdr:row>
      <xdr:rowOff>26544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119271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138654</xdr:rowOff>
    </xdr:from>
    <xdr:to>
      <xdr:col>50</xdr:col>
      <xdr:colOff>165100</xdr:colOff>
      <xdr:row>97</xdr:row>
      <xdr:rowOff>68804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59931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9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97326</xdr:rowOff>
    </xdr:from>
    <xdr:to>
      <xdr:col>46</xdr:col>
      <xdr:colOff>38100</xdr:colOff>
      <xdr:row>93</xdr:row>
      <xdr:rowOff>27476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44003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6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128170</xdr:rowOff>
    </xdr:from>
    <xdr:to>
      <xdr:col>41</xdr:col>
      <xdr:colOff>101600</xdr:colOff>
      <xdr:row>97</xdr:row>
      <xdr:rowOff>58320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74847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167097</xdr:rowOff>
    </xdr:from>
    <xdr:to>
      <xdr:col>36</xdr:col>
      <xdr:colOff>165100</xdr:colOff>
      <xdr:row>92</xdr:row>
      <xdr:rowOff>97247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7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113774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54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124109</xdr:rowOff>
    </xdr:from>
    <xdr:to>
      <xdr:col>85</xdr:col>
      <xdr:colOff>127000</xdr:colOff>
      <xdr:row>38</xdr:row>
      <xdr:rowOff>130419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39209"/>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130419</xdr:rowOff>
    </xdr:from>
    <xdr:to>
      <xdr:col>81</xdr:col>
      <xdr:colOff>50800</xdr:colOff>
      <xdr:row>38</xdr:row>
      <xdr:rowOff>136591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4551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136591</xdr:rowOff>
    </xdr:from>
    <xdr:to>
      <xdr:col>76</xdr:col>
      <xdr:colOff>114300</xdr:colOff>
      <xdr:row>38</xdr:row>
      <xdr:rowOff>138054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169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126258</xdr:rowOff>
    </xdr:from>
    <xdr:to>
      <xdr:col>71</xdr:col>
      <xdr:colOff>177800</xdr:colOff>
      <xdr:row>38</xdr:row>
      <xdr:rowOff>138054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1358"/>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73309</xdr:rowOff>
    </xdr:from>
    <xdr:to>
      <xdr:col>85</xdr:col>
      <xdr:colOff>177800</xdr:colOff>
      <xdr:row>39</xdr:row>
      <xdr:rowOff>3459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79619</xdr:rowOff>
    </xdr:from>
    <xdr:to>
      <xdr:col>81</xdr:col>
      <xdr:colOff>101600</xdr:colOff>
      <xdr:row>39</xdr:row>
      <xdr:rowOff>9769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8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85791</xdr:rowOff>
    </xdr:from>
    <xdr:to>
      <xdr:col>76</xdr:col>
      <xdr:colOff>165100</xdr:colOff>
      <xdr:row>39</xdr:row>
      <xdr:rowOff>15941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7068</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87254</xdr:rowOff>
    </xdr:from>
    <xdr:to>
      <xdr:col>72</xdr:col>
      <xdr:colOff>38100</xdr:colOff>
      <xdr:row>39</xdr:row>
      <xdr:rowOff>17404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75458</xdr:rowOff>
    </xdr:from>
    <xdr:to>
      <xdr:col>67</xdr:col>
      <xdr:colOff>101600</xdr:colOff>
      <xdr:row>39</xdr:row>
      <xdr:rowOff>5608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168185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138075</xdr:rowOff>
    </xdr:from>
    <xdr:to>
      <xdr:col>85</xdr:col>
      <xdr:colOff>127000</xdr:colOff>
      <xdr:row>76</xdr:row>
      <xdr:rowOff>32919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825375"/>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138075</xdr:rowOff>
    </xdr:from>
    <xdr:to>
      <xdr:col>81</xdr:col>
      <xdr:colOff>50800</xdr:colOff>
      <xdr:row>75</xdr:row>
      <xdr:rowOff>103670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825375"/>
          <a:ext cx="889000" cy="1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103670</xdr:rowOff>
    </xdr:from>
    <xdr:to>
      <xdr:col>76</xdr:col>
      <xdr:colOff>114300</xdr:colOff>
      <xdr:row>75</xdr:row>
      <xdr:rowOff>109868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6242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83871</xdr:rowOff>
    </xdr:from>
    <xdr:to>
      <xdr:col>71</xdr:col>
      <xdr:colOff>177800</xdr:colOff>
      <xdr:row>75</xdr:row>
      <xdr:rowOff>109868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4262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153569</xdr:rowOff>
    </xdr:from>
    <xdr:to>
      <xdr:col>85</xdr:col>
      <xdr:colOff>177800</xdr:colOff>
      <xdr:row>76</xdr:row>
      <xdr:rowOff>83719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4995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87275</xdr:rowOff>
    </xdr:from>
    <xdr:to>
      <xdr:col>81</xdr:col>
      <xdr:colOff>101600</xdr:colOff>
      <xdr:row>75</xdr:row>
      <xdr:rowOff>17425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33952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52870</xdr:rowOff>
    </xdr:from>
    <xdr:to>
      <xdr:col>76</xdr:col>
      <xdr:colOff>165100</xdr:colOff>
      <xdr:row>75</xdr:row>
      <xdr:rowOff>154471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1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170997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59068</xdr:rowOff>
    </xdr:from>
    <xdr:to>
      <xdr:col>72</xdr:col>
      <xdr:colOff>38100</xdr:colOff>
      <xdr:row>75</xdr:row>
      <xdr:rowOff>160668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33071</xdr:rowOff>
    </xdr:from>
    <xdr:to>
      <xdr:col>67</xdr:col>
      <xdr:colOff>101600</xdr:colOff>
      <xdr:row>75</xdr:row>
      <xdr:rowOff>134671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151198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13760</xdr:rowOff>
    </xdr:from>
    <xdr:to>
      <xdr:col>85</xdr:col>
      <xdr:colOff>127000</xdr:colOff>
      <xdr:row>98</xdr:row>
      <xdr:rowOff>30420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15860"/>
          <a:ext cx="838200" cy="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95745</xdr:rowOff>
    </xdr:from>
    <xdr:to>
      <xdr:col>81</xdr:col>
      <xdr:colOff>50800</xdr:colOff>
      <xdr:row>98</xdr:row>
      <xdr:rowOff>30420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26395"/>
          <a:ext cx="8890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135640</xdr:rowOff>
    </xdr:from>
    <xdr:to>
      <xdr:col>76</xdr:col>
      <xdr:colOff>114300</xdr:colOff>
      <xdr:row>97</xdr:row>
      <xdr:rowOff>95745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94840"/>
          <a:ext cx="889000" cy="13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135640</xdr:rowOff>
    </xdr:from>
    <xdr:to>
      <xdr:col>71</xdr:col>
      <xdr:colOff>177800</xdr:colOff>
      <xdr:row>98</xdr:row>
      <xdr:rowOff>124064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94840"/>
          <a:ext cx="889000" cy="3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134410</xdr:rowOff>
    </xdr:from>
    <xdr:to>
      <xdr:col>85</xdr:col>
      <xdr:colOff>177800</xdr:colOff>
      <xdr:row>98</xdr:row>
      <xdr:rowOff>64560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151070</xdr:rowOff>
    </xdr:from>
    <xdr:to>
      <xdr:col>81</xdr:col>
      <xdr:colOff>101600</xdr:colOff>
      <xdr:row>98</xdr:row>
      <xdr:rowOff>81220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72347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44945</xdr:rowOff>
    </xdr:from>
    <xdr:to>
      <xdr:col>76</xdr:col>
      <xdr:colOff>165100</xdr:colOff>
      <xdr:row>97</xdr:row>
      <xdr:rowOff>146545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163072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84840</xdr:rowOff>
    </xdr:from>
    <xdr:to>
      <xdr:col>72</xdr:col>
      <xdr:colOff>38100</xdr:colOff>
      <xdr:row>97</xdr:row>
      <xdr:rowOff>14990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31517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1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73264</xdr:rowOff>
    </xdr:from>
    <xdr:to>
      <xdr:col>67</xdr:col>
      <xdr:colOff>101600</xdr:colOff>
      <xdr:row>99</xdr:row>
      <xdr:rowOff>3414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165991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82296</xdr:rowOff>
    </xdr:from>
    <xdr:to>
      <xdr:col>116</xdr:col>
      <xdr:colOff>63500</xdr:colOff>
      <xdr:row>37</xdr:row>
      <xdr:rowOff>84582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259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72263</xdr:rowOff>
    </xdr:from>
    <xdr:to>
      <xdr:col>111</xdr:col>
      <xdr:colOff>177800</xdr:colOff>
      <xdr:row>37</xdr:row>
      <xdr:rowOff>84582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15913"/>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127127</xdr:rowOff>
    </xdr:from>
    <xdr:to>
      <xdr:col>107</xdr:col>
      <xdr:colOff>50800</xdr:colOff>
      <xdr:row>37</xdr:row>
      <xdr:rowOff>72263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299327"/>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56007</xdr:rowOff>
    </xdr:from>
    <xdr:to>
      <xdr:col>102</xdr:col>
      <xdr:colOff>114300</xdr:colOff>
      <xdr:row>36</xdr:row>
      <xdr:rowOff>127127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228207"/>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31496</xdr:rowOff>
    </xdr:from>
    <xdr:to>
      <xdr:col>116</xdr:col>
      <xdr:colOff>114300</xdr:colOff>
      <xdr:row>37</xdr:row>
      <xdr:rowOff>133096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54373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33782</xdr:rowOff>
    </xdr:from>
    <xdr:to>
      <xdr:col>112</xdr:col>
      <xdr:colOff>38100</xdr:colOff>
      <xdr:row>37</xdr:row>
      <xdr:rowOff>135382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151909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21463</xdr:rowOff>
    </xdr:from>
    <xdr:to>
      <xdr:col>107</xdr:col>
      <xdr:colOff>101600</xdr:colOff>
      <xdr:row>37</xdr:row>
      <xdr:rowOff>123063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139590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76327</xdr:rowOff>
    </xdr:from>
    <xdr:to>
      <xdr:col>102</xdr:col>
      <xdr:colOff>165100</xdr:colOff>
      <xdr:row>37</xdr:row>
      <xdr:rowOff>6477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23004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5207</xdr:rowOff>
    </xdr:from>
    <xdr:to>
      <xdr:col>98</xdr:col>
      <xdr:colOff>38100</xdr:colOff>
      <xdr:row>36</xdr:row>
      <xdr:rowOff>106807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1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123334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9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34163</xdr:rowOff>
    </xdr:from>
    <xdr:to>
      <xdr:col>116</xdr:col>
      <xdr:colOff>63500</xdr:colOff>
      <xdr:row>59</xdr:row>
      <xdr:rowOff>34696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971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34163</xdr:rowOff>
    </xdr:from>
    <xdr:to>
      <xdr:col>111</xdr:col>
      <xdr:colOff>177800</xdr:colOff>
      <xdr:row>59</xdr:row>
      <xdr:rowOff>34658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971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34658</xdr:rowOff>
    </xdr:from>
    <xdr:to>
      <xdr:col>107</xdr:col>
      <xdr:colOff>50800</xdr:colOff>
      <xdr:row>59</xdr:row>
      <xdr:rowOff>34734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02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34468</xdr:rowOff>
    </xdr:from>
    <xdr:to>
      <xdr:col>102</xdr:col>
      <xdr:colOff>114300</xdr:colOff>
      <xdr:row>59</xdr:row>
      <xdr:rowOff>34734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001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155346</xdr:rowOff>
    </xdr:from>
    <xdr:to>
      <xdr:col>116</xdr:col>
      <xdr:colOff>114300</xdr:colOff>
      <xdr:row>59</xdr:row>
      <xdr:rowOff>85496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70273</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154813</xdr:rowOff>
    </xdr:from>
    <xdr:to>
      <xdr:col>112</xdr:col>
      <xdr:colOff>38100</xdr:colOff>
      <xdr:row>59</xdr:row>
      <xdr:rowOff>84963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76090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155308</xdr:rowOff>
    </xdr:from>
    <xdr:to>
      <xdr:col>107</xdr:col>
      <xdr:colOff>101600</xdr:colOff>
      <xdr:row>59</xdr:row>
      <xdr:rowOff>85458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76585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155384</xdr:rowOff>
    </xdr:from>
    <xdr:to>
      <xdr:col>102</xdr:col>
      <xdr:colOff>165100</xdr:colOff>
      <xdr:row>59</xdr:row>
      <xdr:rowOff>85534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76661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155118</xdr:rowOff>
    </xdr:from>
    <xdr:to>
      <xdr:col>98</xdr:col>
      <xdr:colOff>38100</xdr:colOff>
      <xdr:row>59</xdr:row>
      <xdr:rowOff>85268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1364</xdr:rowOff>
    </xdr:from>
    <xdr:to>
      <xdr:col>116</xdr:col>
      <xdr:colOff>63500</xdr:colOff>
      <xdr:row>75</xdr:row>
      <xdr:rowOff>67169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60114"/>
          <a:ext cx="838200" cy="6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67169</xdr:rowOff>
    </xdr:from>
    <xdr:to>
      <xdr:col>111</xdr:col>
      <xdr:colOff>177800</xdr:colOff>
      <xdr:row>75</xdr:row>
      <xdr:rowOff>142443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25919"/>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142443</xdr:rowOff>
    </xdr:from>
    <xdr:to>
      <xdr:col>107</xdr:col>
      <xdr:colOff>50800</xdr:colOff>
      <xdr:row>76</xdr:row>
      <xdr:rowOff>5381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01193"/>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5381</xdr:rowOff>
    </xdr:from>
    <xdr:to>
      <xdr:col>102</xdr:col>
      <xdr:colOff>114300</xdr:colOff>
      <xdr:row>76</xdr:row>
      <xdr:rowOff>85359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35581"/>
          <a:ext cx="889000" cy="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122014</xdr:rowOff>
    </xdr:from>
    <xdr:to>
      <xdr:col>116</xdr:col>
      <xdr:colOff>114300</xdr:colOff>
      <xdr:row>75</xdr:row>
      <xdr:rowOff>52164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144891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16369</xdr:rowOff>
    </xdr:from>
    <xdr:to>
      <xdr:col>112</xdr:col>
      <xdr:colOff>38100</xdr:colOff>
      <xdr:row>75</xdr:row>
      <xdr:rowOff>117969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134496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91643</xdr:rowOff>
    </xdr:from>
    <xdr:to>
      <xdr:col>107</xdr:col>
      <xdr:colOff>101600</xdr:colOff>
      <xdr:row>76</xdr:row>
      <xdr:rowOff>21794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38320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126031</xdr:rowOff>
    </xdr:from>
    <xdr:to>
      <xdr:col>102</xdr:col>
      <xdr:colOff>165100</xdr:colOff>
      <xdr:row>76</xdr:row>
      <xdr:rowOff>56181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72708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34559</xdr:rowOff>
    </xdr:from>
    <xdr:to>
      <xdr:col>98</xdr:col>
      <xdr:colOff>38100</xdr:colOff>
      <xdr:row>76</xdr:row>
      <xdr:rowOff>136159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127286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普通建設事業費は住民一人当たり３４，０２６円となっており、令和４年度と同様に、類似団体よりも一人当たりコストが低い状況となっているが、金額は増額している。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これは、令和５年度に行った大型事業である中学校トイレ全面改修事業の増が主な要因である。今後も公共施設等総合管理計画に基づき、事業の取捨選択を徹底することで、事業費の減少に努める。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投資及び出資金は、依然として類似団体と比較して一人当たりコストが高い状況ではあるものの、下水道事業への出資金が減少した影響により、住民一人当たり２，４０２円となっている。</a:t>
          </a:r>
        </a:p>
        <a:p>
          <a:r>
            <a:rPr kumimoji="1" lang="ja-JP" altLang="en-US" sz="1300">
              <a:latin typeface="ＭＳ Ｐゴシック" panose="020B0600070205080204" pitchFamily="50" charset="-128"/>
              <a:ea typeface="ＭＳ Ｐゴシック" panose="020B0600070205080204" pitchFamily="50" charset="-128"/>
            </a:rPr>
            <a:t>積立金は、財政調整基金への積み立てを行ったため、前年度と比較し増加している。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平成２６年度より第三セクター等改革推進債の償還が始まった影響により、住民一人当たり４１，４０８円となっており、類似団体と比較して一人当たりコストが高い状況となっている。今後は市債発行額を極力抑制し、公債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83,255
82,164
42.69
36,231,499
35,148,661
673,729
20,439,702
34,604,505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12141</xdr:rowOff>
    </xdr:from>
    <xdr:to>
      <xdr:col>24</xdr:col>
      <xdr:colOff>63500</xdr:colOff>
      <xdr:row>35</xdr:row>
      <xdr:rowOff>15799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1289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xdr:rowOff>
    </xdr:from>
    <xdr:to>
      <xdr:col>19</xdr:col>
      <xdr:colOff>177800</xdr:colOff>
      <xdr:row>35</xdr:row>
      <xdr:rowOff>15799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151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xdr:rowOff>
    </xdr:from>
    <xdr:to>
      <xdr:col>15</xdr:col>
      <xdr:colOff>50800</xdr:colOff>
      <xdr:row>35</xdr:row>
      <xdr:rowOff>26772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1151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169875</xdr:rowOff>
    </xdr:from>
    <xdr:to>
      <xdr:col>10</xdr:col>
      <xdr:colOff>114300</xdr:colOff>
      <xdr:row>35</xdr:row>
      <xdr:rowOff>26772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917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132791</xdr:rowOff>
    </xdr:from>
    <xdr:to>
      <xdr:col>24</xdr:col>
      <xdr:colOff>114300</xdr:colOff>
      <xdr:row>35</xdr:row>
      <xdr:rowOff>62941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155668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136449</xdr:rowOff>
    </xdr:from>
    <xdr:to>
      <xdr:col>20</xdr:col>
      <xdr:colOff>38100</xdr:colOff>
      <xdr:row>35</xdr:row>
      <xdr:rowOff>66599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83126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131419</xdr:rowOff>
    </xdr:from>
    <xdr:to>
      <xdr:col>15</xdr:col>
      <xdr:colOff>101600</xdr:colOff>
      <xdr:row>35</xdr:row>
      <xdr:rowOff>61569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78096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147422</xdr:rowOff>
    </xdr:from>
    <xdr:to>
      <xdr:col>10</xdr:col>
      <xdr:colOff>165100</xdr:colOff>
      <xdr:row>35</xdr:row>
      <xdr:rowOff>77572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119075</xdr:rowOff>
    </xdr:from>
    <xdr:to>
      <xdr:col>6</xdr:col>
      <xdr:colOff>38100</xdr:colOff>
      <xdr:row>35</xdr:row>
      <xdr:rowOff>49225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65752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165440</xdr:rowOff>
    </xdr:from>
    <xdr:to>
      <xdr:col>24</xdr:col>
      <xdr:colOff>63500</xdr:colOff>
      <xdr:row>57</xdr:row>
      <xdr:rowOff>6045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66640"/>
          <a:ext cx="8382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121991</xdr:rowOff>
    </xdr:from>
    <xdr:to>
      <xdr:col>19</xdr:col>
      <xdr:colOff>177800</xdr:colOff>
      <xdr:row>56</xdr:row>
      <xdr:rowOff>165440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80291"/>
          <a:ext cx="889000" cy="38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123904</xdr:rowOff>
    </xdr:from>
    <xdr:to>
      <xdr:col>15</xdr:col>
      <xdr:colOff>50800</xdr:colOff>
      <xdr:row>54</xdr:row>
      <xdr:rowOff>121991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67854"/>
          <a:ext cx="889000" cy="5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123904</xdr:rowOff>
    </xdr:from>
    <xdr:to>
      <xdr:col>10</xdr:col>
      <xdr:colOff>114300</xdr:colOff>
      <xdr:row>56</xdr:row>
      <xdr:rowOff>37028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67854"/>
          <a:ext cx="889000" cy="77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126695</xdr:rowOff>
    </xdr:from>
    <xdr:to>
      <xdr:col>24</xdr:col>
      <xdr:colOff>114300</xdr:colOff>
      <xdr:row>57</xdr:row>
      <xdr:rowOff>56845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105122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114640</xdr:rowOff>
    </xdr:from>
    <xdr:to>
      <xdr:col>20</xdr:col>
      <xdr:colOff>38100</xdr:colOff>
      <xdr:row>57</xdr:row>
      <xdr:rowOff>44790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35917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0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71191</xdr:rowOff>
    </xdr:from>
    <xdr:to>
      <xdr:col>15</xdr:col>
      <xdr:colOff>101600</xdr:colOff>
      <xdr:row>55</xdr:row>
      <xdr:rowOff>1341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17868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0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73104</xdr:rowOff>
    </xdr:from>
    <xdr:to>
      <xdr:col>10</xdr:col>
      <xdr:colOff>165100</xdr:colOff>
      <xdr:row>52</xdr:row>
      <xdr:rowOff>3254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19781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9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157678</xdr:rowOff>
    </xdr:from>
    <xdr:to>
      <xdr:col>6</xdr:col>
      <xdr:colOff>38100</xdr:colOff>
      <xdr:row>56</xdr:row>
      <xdr:rowOff>87828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104355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87855</xdr:rowOff>
    </xdr:from>
    <xdr:to>
      <xdr:col>24</xdr:col>
      <xdr:colOff>63500</xdr:colOff>
      <xdr:row>76</xdr:row>
      <xdr:rowOff>76406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46605"/>
          <a:ext cx="8382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160369</xdr:rowOff>
    </xdr:from>
    <xdr:to>
      <xdr:col>19</xdr:col>
      <xdr:colOff>177800</xdr:colOff>
      <xdr:row>76</xdr:row>
      <xdr:rowOff>76406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9119"/>
          <a:ext cx="889000" cy="8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160369</xdr:rowOff>
    </xdr:from>
    <xdr:to>
      <xdr:col>15</xdr:col>
      <xdr:colOff>50800</xdr:colOff>
      <xdr:row>77</xdr:row>
      <xdr:rowOff>31001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9119"/>
          <a:ext cx="889000" cy="2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31001</xdr:rowOff>
    </xdr:from>
    <xdr:to>
      <xdr:col>10</xdr:col>
      <xdr:colOff>114300</xdr:colOff>
      <xdr:row>77</xdr:row>
      <xdr:rowOff>131060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2651"/>
          <a:ext cx="889000" cy="10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37055</xdr:rowOff>
    </xdr:from>
    <xdr:to>
      <xdr:col>24</xdr:col>
      <xdr:colOff>114300</xdr:colOff>
      <xdr:row>75</xdr:row>
      <xdr:rowOff>138655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59932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25606</xdr:rowOff>
    </xdr:from>
    <xdr:to>
      <xdr:col>20</xdr:col>
      <xdr:colOff>38100</xdr:colOff>
      <xdr:row>76</xdr:row>
      <xdr:rowOff>127206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143733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3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109569</xdr:rowOff>
    </xdr:from>
    <xdr:to>
      <xdr:col>15</xdr:col>
      <xdr:colOff>101600</xdr:colOff>
      <xdr:row>76</xdr:row>
      <xdr:rowOff>39719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151651</xdr:rowOff>
    </xdr:from>
    <xdr:to>
      <xdr:col>10</xdr:col>
      <xdr:colOff>165100</xdr:colOff>
      <xdr:row>77</xdr:row>
      <xdr:rowOff>81801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98327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80260</xdr:rowOff>
    </xdr:from>
    <xdr:to>
      <xdr:col>6</xdr:col>
      <xdr:colOff>38100</xdr:colOff>
      <xdr:row>78</xdr:row>
      <xdr:rowOff>10410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26937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5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13109</xdr:rowOff>
    </xdr:from>
    <xdr:to>
      <xdr:col>24</xdr:col>
      <xdr:colOff>63500</xdr:colOff>
      <xdr:row>99</xdr:row>
      <xdr:rowOff>79708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43759"/>
          <a:ext cx="838200" cy="4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13109</xdr:rowOff>
    </xdr:from>
    <xdr:to>
      <xdr:col>19</xdr:col>
      <xdr:colOff>177800</xdr:colOff>
      <xdr:row>99</xdr:row>
      <xdr:rowOff>57610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43759"/>
          <a:ext cx="889000" cy="3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57610</xdr:rowOff>
    </xdr:from>
    <xdr:to>
      <xdr:col>15</xdr:col>
      <xdr:colOff>50800</xdr:colOff>
      <xdr:row>99</xdr:row>
      <xdr:rowOff>137359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31160"/>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137359</xdr:rowOff>
    </xdr:from>
    <xdr:to>
      <xdr:col>10</xdr:col>
      <xdr:colOff>114300</xdr:colOff>
      <xdr:row>99</xdr:row>
      <xdr:rowOff>151369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1090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28908</xdr:rowOff>
    </xdr:from>
    <xdr:to>
      <xdr:col>24</xdr:col>
      <xdr:colOff>114300</xdr:colOff>
      <xdr:row>99</xdr:row>
      <xdr:rowOff>130508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115285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133759</xdr:rowOff>
    </xdr:from>
    <xdr:to>
      <xdr:col>20</xdr:col>
      <xdr:colOff>38100</xdr:colOff>
      <xdr:row>97</xdr:row>
      <xdr:rowOff>63909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80436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6810</xdr:rowOff>
    </xdr:from>
    <xdr:to>
      <xdr:col>15</xdr:col>
      <xdr:colOff>101600</xdr:colOff>
      <xdr:row>99</xdr:row>
      <xdr:rowOff>108410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99537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86559</xdr:rowOff>
    </xdr:from>
    <xdr:to>
      <xdr:col>10</xdr:col>
      <xdr:colOff>165100</xdr:colOff>
      <xdr:row>100</xdr:row>
      <xdr:rowOff>16709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7836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100569</xdr:rowOff>
    </xdr:from>
    <xdr:to>
      <xdr:col>6</xdr:col>
      <xdr:colOff>38100</xdr:colOff>
      <xdr:row>100</xdr:row>
      <xdr:rowOff>30719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21846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106390</xdr:rowOff>
    </xdr:from>
    <xdr:to>
      <xdr:col>55</xdr:col>
      <xdr:colOff>0</xdr:colOff>
      <xdr:row>38</xdr:row>
      <xdr:rowOff>122392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2149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106390</xdr:rowOff>
    </xdr:from>
    <xdr:to>
      <xdr:col>50</xdr:col>
      <xdr:colOff>114300</xdr:colOff>
      <xdr:row>38</xdr:row>
      <xdr:rowOff>122392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2149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105737</xdr:rowOff>
    </xdr:from>
    <xdr:to>
      <xdr:col>45</xdr:col>
      <xdr:colOff>177800</xdr:colOff>
      <xdr:row>38</xdr:row>
      <xdr:rowOff>106390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2083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104757</xdr:rowOff>
    </xdr:from>
    <xdr:to>
      <xdr:col>41</xdr:col>
      <xdr:colOff>50800</xdr:colOff>
      <xdr:row>38</xdr:row>
      <xdr:rowOff>105737</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1985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55590</xdr:rowOff>
    </xdr:from>
    <xdr:to>
      <xdr:col>55</xdr:col>
      <xdr:colOff>50800</xdr:colOff>
      <xdr:row>38</xdr:row>
      <xdr:rowOff>157190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34017</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4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71592</xdr:rowOff>
    </xdr:from>
    <xdr:to>
      <xdr:col>50</xdr:col>
      <xdr:colOff>165100</xdr:colOff>
      <xdr:row>39</xdr:row>
      <xdr:rowOff>1742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164319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7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55590</xdr:rowOff>
    </xdr:from>
    <xdr:to>
      <xdr:col>46</xdr:col>
      <xdr:colOff>38100</xdr:colOff>
      <xdr:row>38</xdr:row>
      <xdr:rowOff>157190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148317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6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54937</xdr:rowOff>
    </xdr:from>
    <xdr:to>
      <xdr:col>41</xdr:col>
      <xdr:colOff>101600</xdr:colOff>
      <xdr:row>38</xdr:row>
      <xdr:rowOff>156537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147664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6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53957</xdr:rowOff>
    </xdr:from>
    <xdr:to>
      <xdr:col>36</xdr:col>
      <xdr:colOff>165100</xdr:colOff>
      <xdr:row>38</xdr:row>
      <xdr:rowOff>155557</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146684</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53708</xdr:rowOff>
    </xdr:from>
    <xdr:to>
      <xdr:col>55</xdr:col>
      <xdr:colOff>0</xdr:colOff>
      <xdr:row>58</xdr:row>
      <xdr:rowOff>66815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97808"/>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66815</xdr:rowOff>
    </xdr:from>
    <xdr:to>
      <xdr:col>50</xdr:col>
      <xdr:colOff>114300</xdr:colOff>
      <xdr:row>58</xdr:row>
      <xdr:rowOff>113640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10915"/>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37097</xdr:rowOff>
    </xdr:from>
    <xdr:to>
      <xdr:col>45</xdr:col>
      <xdr:colOff>177800</xdr:colOff>
      <xdr:row>58</xdr:row>
      <xdr:rowOff>113640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81197"/>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37097</xdr:rowOff>
    </xdr:from>
    <xdr:to>
      <xdr:col>41</xdr:col>
      <xdr:colOff>50800</xdr:colOff>
      <xdr:row>58</xdr:row>
      <xdr:rowOff>83693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81197"/>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2908</xdr:rowOff>
    </xdr:from>
    <xdr:to>
      <xdr:col>55</xdr:col>
      <xdr:colOff>50800</xdr:colOff>
      <xdr:row>58</xdr:row>
      <xdr:rowOff>104508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152785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16015</xdr:rowOff>
    </xdr:from>
    <xdr:to>
      <xdr:col>50</xdr:col>
      <xdr:colOff>165100</xdr:colOff>
      <xdr:row>58</xdr:row>
      <xdr:rowOff>117615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108742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5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62840</xdr:rowOff>
    </xdr:from>
    <xdr:to>
      <xdr:col>46</xdr:col>
      <xdr:colOff>38100</xdr:colOff>
      <xdr:row>58</xdr:row>
      <xdr:rowOff>164440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155567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157747</xdr:rowOff>
    </xdr:from>
    <xdr:to>
      <xdr:col>41</xdr:col>
      <xdr:colOff>101600</xdr:colOff>
      <xdr:row>58</xdr:row>
      <xdr:rowOff>87897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79024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32893</xdr:rowOff>
    </xdr:from>
    <xdr:to>
      <xdr:col>36</xdr:col>
      <xdr:colOff>165100</xdr:colOff>
      <xdr:row>58</xdr:row>
      <xdr:rowOff>134493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125620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6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68867</xdr:rowOff>
    </xdr:from>
    <xdr:to>
      <xdr:col>55</xdr:col>
      <xdr:colOff>0</xdr:colOff>
      <xdr:row>78</xdr:row>
      <xdr:rowOff>103516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41967"/>
          <a:ext cx="8382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163213</xdr:rowOff>
    </xdr:from>
    <xdr:to>
      <xdr:col>50</xdr:col>
      <xdr:colOff>114300</xdr:colOff>
      <xdr:row>78</xdr:row>
      <xdr:rowOff>68867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64863"/>
          <a:ext cx="889000" cy="7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163213</xdr:rowOff>
    </xdr:from>
    <xdr:to>
      <xdr:col>45</xdr:col>
      <xdr:colOff>177800</xdr:colOff>
      <xdr:row>78</xdr:row>
      <xdr:rowOff>52048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364863"/>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52048</xdr:rowOff>
    </xdr:from>
    <xdr:to>
      <xdr:col>41</xdr:col>
      <xdr:colOff>50800</xdr:colOff>
      <xdr:row>78</xdr:row>
      <xdr:rowOff>136010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25148"/>
          <a:ext cx="8890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52716</xdr:rowOff>
    </xdr:from>
    <xdr:to>
      <xdr:col>55</xdr:col>
      <xdr:colOff>50800</xdr:colOff>
      <xdr:row>78</xdr:row>
      <xdr:rowOff>154316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31143</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18067</xdr:rowOff>
    </xdr:from>
    <xdr:to>
      <xdr:col>50</xdr:col>
      <xdr:colOff>165100</xdr:colOff>
      <xdr:row>78</xdr:row>
      <xdr:rowOff>119667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110794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8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112413</xdr:rowOff>
    </xdr:from>
    <xdr:to>
      <xdr:col>46</xdr:col>
      <xdr:colOff>38100</xdr:colOff>
      <xdr:row>78</xdr:row>
      <xdr:rowOff>42563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33690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1248</xdr:rowOff>
    </xdr:from>
    <xdr:to>
      <xdr:col>41</xdr:col>
      <xdr:colOff>101600</xdr:colOff>
      <xdr:row>78</xdr:row>
      <xdr:rowOff>102848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93975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6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85210</xdr:rowOff>
    </xdr:from>
    <xdr:to>
      <xdr:col>36</xdr:col>
      <xdr:colOff>165100</xdr:colOff>
      <xdr:row>79</xdr:row>
      <xdr:rowOff>15360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6487</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42887</xdr:rowOff>
    </xdr:from>
    <xdr:to>
      <xdr:col>55</xdr:col>
      <xdr:colOff>0</xdr:colOff>
      <xdr:row>97</xdr:row>
      <xdr:rowOff>83556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73537"/>
          <a:ext cx="8382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129665</xdr:rowOff>
    </xdr:from>
    <xdr:to>
      <xdr:col>50</xdr:col>
      <xdr:colOff>114300</xdr:colOff>
      <xdr:row>97</xdr:row>
      <xdr:rowOff>42887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17415"/>
          <a:ext cx="889000" cy="2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129665</xdr:rowOff>
    </xdr:from>
    <xdr:to>
      <xdr:col>45</xdr:col>
      <xdr:colOff>177800</xdr:colOff>
      <xdr:row>97</xdr:row>
      <xdr:rowOff>55598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17415"/>
          <a:ext cx="889000" cy="2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55598</xdr:rowOff>
    </xdr:from>
    <xdr:to>
      <xdr:col>41</xdr:col>
      <xdr:colOff>50800</xdr:colOff>
      <xdr:row>97</xdr:row>
      <xdr:rowOff>85705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86248"/>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32756</xdr:rowOff>
    </xdr:from>
    <xdr:to>
      <xdr:col>55</xdr:col>
      <xdr:colOff>50800</xdr:colOff>
      <xdr:row>97</xdr:row>
      <xdr:rowOff>134356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11183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163537</xdr:rowOff>
    </xdr:from>
    <xdr:to>
      <xdr:col>50</xdr:col>
      <xdr:colOff>165100</xdr:colOff>
      <xdr:row>97</xdr:row>
      <xdr:rowOff>93687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84814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78865</xdr:rowOff>
    </xdr:from>
    <xdr:to>
      <xdr:col>46</xdr:col>
      <xdr:colOff>38100</xdr:colOff>
      <xdr:row>96</xdr:row>
      <xdr:rowOff>9015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25542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4798</xdr:rowOff>
    </xdr:from>
    <xdr:to>
      <xdr:col>41</xdr:col>
      <xdr:colOff>101600</xdr:colOff>
      <xdr:row>97</xdr:row>
      <xdr:rowOff>106398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97525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34905</xdr:rowOff>
    </xdr:from>
    <xdr:to>
      <xdr:col>36</xdr:col>
      <xdr:colOff>165100</xdr:colOff>
      <xdr:row>97</xdr:row>
      <xdr:rowOff>136505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127632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160731</xdr:rowOff>
    </xdr:from>
    <xdr:to>
      <xdr:col>85</xdr:col>
      <xdr:colOff>127000</xdr:colOff>
      <xdr:row>38</xdr:row>
      <xdr:rowOff>166675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75831"/>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166675</xdr:rowOff>
    </xdr:from>
    <xdr:to>
      <xdr:col>81</xdr:col>
      <xdr:colOff>50800</xdr:colOff>
      <xdr:row>38</xdr:row>
      <xdr:rowOff>171056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8177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120117</xdr:rowOff>
    </xdr:from>
    <xdr:to>
      <xdr:col>76</xdr:col>
      <xdr:colOff>114300</xdr:colOff>
      <xdr:row>38</xdr:row>
      <xdr:rowOff>171056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35217"/>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120117</xdr:rowOff>
    </xdr:from>
    <xdr:to>
      <xdr:col>71</xdr:col>
      <xdr:colOff>177800</xdr:colOff>
      <xdr:row>39</xdr:row>
      <xdr:rowOff>10084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35217"/>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109931</xdr:rowOff>
    </xdr:from>
    <xdr:to>
      <xdr:col>85</xdr:col>
      <xdr:colOff>177800</xdr:colOff>
      <xdr:row>39</xdr:row>
      <xdr:rowOff>40081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88358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6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115875</xdr:rowOff>
    </xdr:from>
    <xdr:to>
      <xdr:col>81</xdr:col>
      <xdr:colOff>101600</xdr:colOff>
      <xdr:row>39</xdr:row>
      <xdr:rowOff>46025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37152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2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120256</xdr:rowOff>
    </xdr:from>
    <xdr:to>
      <xdr:col>76</xdr:col>
      <xdr:colOff>165100</xdr:colOff>
      <xdr:row>39</xdr:row>
      <xdr:rowOff>50406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41533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2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69317</xdr:rowOff>
    </xdr:from>
    <xdr:to>
      <xdr:col>72</xdr:col>
      <xdr:colOff>38100</xdr:colOff>
      <xdr:row>38</xdr:row>
      <xdr:rowOff>170917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162044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130734</xdr:rowOff>
    </xdr:from>
    <xdr:to>
      <xdr:col>67</xdr:col>
      <xdr:colOff>101600</xdr:colOff>
      <xdr:row>39</xdr:row>
      <xdr:rowOff>60884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52011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9251</xdr:rowOff>
    </xdr:from>
    <xdr:to>
      <xdr:col>85</xdr:col>
      <xdr:colOff>127000</xdr:colOff>
      <xdr:row>57</xdr:row>
      <xdr:rowOff>112676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81901"/>
          <a:ext cx="838200" cy="10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37173</xdr:rowOff>
    </xdr:from>
    <xdr:to>
      <xdr:col>81</xdr:col>
      <xdr:colOff>50800</xdr:colOff>
      <xdr:row>57</xdr:row>
      <xdr:rowOff>112676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09823"/>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37173</xdr:rowOff>
    </xdr:from>
    <xdr:to>
      <xdr:col>76</xdr:col>
      <xdr:colOff>114300</xdr:colOff>
      <xdr:row>57</xdr:row>
      <xdr:rowOff>41827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09823"/>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63446</xdr:rowOff>
    </xdr:from>
    <xdr:to>
      <xdr:col>71</xdr:col>
      <xdr:colOff>177800</xdr:colOff>
      <xdr:row>57</xdr:row>
      <xdr:rowOff>41827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64646"/>
          <a:ext cx="889000" cy="14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129901</xdr:rowOff>
    </xdr:from>
    <xdr:to>
      <xdr:col>85</xdr:col>
      <xdr:colOff>177800</xdr:colOff>
      <xdr:row>57</xdr:row>
      <xdr:rowOff>60051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108328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61876</xdr:rowOff>
    </xdr:from>
    <xdr:to>
      <xdr:col>81</xdr:col>
      <xdr:colOff>101600</xdr:colOff>
      <xdr:row>57</xdr:row>
      <xdr:rowOff>163476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154603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157823</xdr:rowOff>
    </xdr:from>
    <xdr:to>
      <xdr:col>76</xdr:col>
      <xdr:colOff>165100</xdr:colOff>
      <xdr:row>57</xdr:row>
      <xdr:rowOff>87973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79100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162477</xdr:rowOff>
    </xdr:from>
    <xdr:to>
      <xdr:col>72</xdr:col>
      <xdr:colOff>38100</xdr:colOff>
      <xdr:row>57</xdr:row>
      <xdr:rowOff>92627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83754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12646</xdr:rowOff>
    </xdr:from>
    <xdr:to>
      <xdr:col>67</xdr:col>
      <xdr:colOff>101600</xdr:colOff>
      <xdr:row>56</xdr:row>
      <xdr:rowOff>114246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130773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8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124110</xdr:rowOff>
    </xdr:from>
    <xdr:to>
      <xdr:col>85</xdr:col>
      <xdr:colOff>127000</xdr:colOff>
      <xdr:row>78</xdr:row>
      <xdr:rowOff>130418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97210"/>
          <a:ext cx="838200" cy="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130418</xdr:rowOff>
    </xdr:from>
    <xdr:to>
      <xdr:col>81</xdr:col>
      <xdr:colOff>50800</xdr:colOff>
      <xdr:row>78</xdr:row>
      <xdr:rowOff>136592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03518"/>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136592</xdr:rowOff>
    </xdr:from>
    <xdr:to>
      <xdr:col>76</xdr:col>
      <xdr:colOff>114300</xdr:colOff>
      <xdr:row>78</xdr:row>
      <xdr:rowOff>138054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09692"/>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126259</xdr:rowOff>
    </xdr:from>
    <xdr:to>
      <xdr:col>71</xdr:col>
      <xdr:colOff>177800</xdr:colOff>
      <xdr:row>78</xdr:row>
      <xdr:rowOff>138054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99359"/>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73310</xdr:rowOff>
    </xdr:from>
    <xdr:to>
      <xdr:col>85</xdr:col>
      <xdr:colOff>177800</xdr:colOff>
      <xdr:row>79</xdr:row>
      <xdr:rowOff>3460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79618</xdr:rowOff>
    </xdr:from>
    <xdr:to>
      <xdr:col>81</xdr:col>
      <xdr:colOff>101600</xdr:colOff>
      <xdr:row>79</xdr:row>
      <xdr:rowOff>9768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4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85792</xdr:rowOff>
    </xdr:from>
    <xdr:to>
      <xdr:col>76</xdr:col>
      <xdr:colOff>165100</xdr:colOff>
      <xdr:row>79</xdr:row>
      <xdr:rowOff>15942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7069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551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87254</xdr:rowOff>
    </xdr:from>
    <xdr:to>
      <xdr:col>72</xdr:col>
      <xdr:colOff>38100</xdr:colOff>
      <xdr:row>79</xdr:row>
      <xdr:rowOff>17404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75459</xdr:rowOff>
    </xdr:from>
    <xdr:to>
      <xdr:col>67</xdr:col>
      <xdr:colOff>101600</xdr:colOff>
      <xdr:row>79</xdr:row>
      <xdr:rowOff>5609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168186</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138074</xdr:rowOff>
    </xdr:from>
    <xdr:to>
      <xdr:col>85</xdr:col>
      <xdr:colOff>127000</xdr:colOff>
      <xdr:row>96</xdr:row>
      <xdr:rowOff>32601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254374"/>
          <a:ext cx="838200" cy="2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138074</xdr:rowOff>
    </xdr:from>
    <xdr:to>
      <xdr:col>81</xdr:col>
      <xdr:colOff>50800</xdr:colOff>
      <xdr:row>95</xdr:row>
      <xdr:rowOff>103670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54374"/>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103670</xdr:rowOff>
    </xdr:from>
    <xdr:to>
      <xdr:col>76</xdr:col>
      <xdr:colOff>114300</xdr:colOff>
      <xdr:row>95</xdr:row>
      <xdr:rowOff>109868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39142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83871</xdr:rowOff>
    </xdr:from>
    <xdr:to>
      <xdr:col>71</xdr:col>
      <xdr:colOff>177800</xdr:colOff>
      <xdr:row>95</xdr:row>
      <xdr:rowOff>109868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7162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153251</xdr:rowOff>
    </xdr:from>
    <xdr:to>
      <xdr:col>85</xdr:col>
      <xdr:colOff>177800</xdr:colOff>
      <xdr:row>96</xdr:row>
      <xdr:rowOff>83401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4678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87274</xdr:rowOff>
    </xdr:from>
    <xdr:to>
      <xdr:col>81</xdr:col>
      <xdr:colOff>101600</xdr:colOff>
      <xdr:row>95</xdr:row>
      <xdr:rowOff>17424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33951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52870</xdr:rowOff>
    </xdr:from>
    <xdr:to>
      <xdr:col>76</xdr:col>
      <xdr:colOff>165100</xdr:colOff>
      <xdr:row>95</xdr:row>
      <xdr:rowOff>154470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170997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59068</xdr:rowOff>
    </xdr:from>
    <xdr:to>
      <xdr:col>72</xdr:col>
      <xdr:colOff>38100</xdr:colOff>
      <xdr:row>95</xdr:row>
      <xdr:rowOff>160668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33071</xdr:rowOff>
    </xdr:from>
    <xdr:to>
      <xdr:col>67</xdr:col>
      <xdr:colOff>101600</xdr:colOff>
      <xdr:row>95</xdr:row>
      <xdr:rowOff>134671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151198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類似団体内平均と比較して住民一人当たりのコストが上回っているのは、議会費、民生費、公債費となっている。</a:t>
          </a:r>
        </a:p>
        <a:p>
          <a:r>
            <a:rPr kumimoji="1" lang="ja-JP" altLang="en-US" sz="1300">
              <a:latin typeface="ＭＳ Ｐゴシック" panose="020B0600070205080204" pitchFamily="50" charset="-128"/>
              <a:ea typeface="ＭＳ Ｐゴシック" panose="020B0600070205080204" pitchFamily="50" charset="-128"/>
            </a:rPr>
            <a:t>議会費については、類似団体平均を上回っているが、議員定数削減など、コスト削減に取り組み、近年は改善傾向にある。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民生費については、生活保護費や障害者自立支援給付費が高い水準で推移している影響により、ここ数年上昇傾向であるとともに類似団体平均を上回っている。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平成２６年度より第三セクター等改革推進債の償還が始まった影響により、類似団体平均に比べ高額になっているが、令和４年度に繰上償還を行ったため、前年度と比較して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人件費の削減等、財政健全化計画の成果の現れとして黒字を令和元年度より維持している。今後も実質収支黒字確保のため歳入の確保と行財政改革による歳出の削減に努める。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連結実質収支の黒字額については、水道事業会計によるものが大きいが、全体としては安定的に黒字を維持している。今後も収支の改善に取り組み、連結実質収支の黒字確保に努める。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算入公債費が上昇している一方、元利償還金は減少したことにより、改善傾向となっている。引き続き各種事業の見直しをして、市債の発行を抑制し、公債費の削減に努めていく。また、やむを得ず市債を発行する際は、交付税算入のある有利な市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令和３年度に大型事業である庁舎建設事業や、郡山城跡公園整備事業等に係る市債を発行したことにより増加したが、その後は発行を抑え減少している。老朽化した公共施設の改修など、今後も地方債が必要な局面が想定されるが、将来負担軽減のため市債の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基金全体としては、約６億８千１百万円の増となった。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これは、減債基金に約１億６千１百万円、ふるさと応援基金に約２億３千１百万の取り崩しを行った反面、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財政調整基金に約４億７百万円、ふるさと応援基金に約３億８千７百万円、都市基盤整備基金に約３億円の積み立てを行ったことが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将来のため、積極的な基金積立を心がけていく。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都市基盤整備基金：大和郡山市の都市基盤の整備に資するため。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福祉基金：多様化し、高度化する福祉に対応し、市民の福祉の向上を図るため。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ふるさと応援基金：大和郡山市を応援しようという方から広く寄附金を募り、個性豊かで活力あるまちづくりに資するため。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都市基盤整備基金において、約３億円の積み立てを行った。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ふるさと応援基金においては、やまと郡山城ホール設備補修事業等に充てるため、約２億３千１百万円を取り崩した一方、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寄附金約３億８千７百万円の積立を行ったため、全体として増となった。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ふるさと応援基金については、寄附の目的に合わせた事業に活用予定である。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決算状況を勘案しつつ、約４億７百万円の積立を行ったことにより増となった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各年度の決算の動向及び、後年度の財政状況を勘案しつつ、不測の事態に備え適切な積み立てを行っていく。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令和５年度に繰上償還を行ったため、約１億６千１百万円の取り崩しを行ったことにより減になった。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今後、特筆すべき積み立てや取り崩しを行う見込みはないが、公債費の推移に留意しつつ、残高の確保に努める。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36231499</v>
      </c>
      <c r="BO4" s="449"/>
      <c r="BP4" s="449"/>
      <c r="BQ4" s="449"/>
      <c r="BR4" s="449"/>
      <c r="BS4" s="449"/>
      <c r="BT4" s="449"/>
      <c r="BU4" s="450"/>
      <c r="BV4" s="448">
        <v>39357713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3.3</v>
      </c>
      <c r="CU4" s="589"/>
      <c r="CV4" s="589"/>
      <c r="CW4" s="589"/>
      <c r="CX4" s="589"/>
      <c r="CY4" s="589"/>
      <c r="CZ4" s="589"/>
      <c r="DA4" s="590"/>
      <c r="DB4" s="588">
        <v>3.9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35148661</v>
      </c>
      <c r="BO5" s="420"/>
      <c r="BP5" s="420"/>
      <c r="BQ5" s="420"/>
      <c r="BR5" s="420"/>
      <c r="BS5" s="420"/>
      <c r="BT5" s="420"/>
      <c r="BU5" s="421"/>
      <c r="BV5" s="419">
        <v>38513552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94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1082838</v>
      </c>
      <c r="BO6" s="420"/>
      <c r="BP6" s="420"/>
      <c r="BQ6" s="420"/>
      <c r="BR6" s="420"/>
      <c r="BS6" s="420"/>
      <c r="BT6" s="420"/>
      <c r="BU6" s="421"/>
      <c r="BV6" s="419">
        <v>844161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96.2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409109</v>
      </c>
      <c r="BO7" s="420"/>
      <c r="BP7" s="420"/>
      <c r="BQ7" s="420"/>
      <c r="BR7" s="420"/>
      <c r="BS7" s="420"/>
      <c r="BT7" s="420"/>
      <c r="BU7" s="421"/>
      <c r="BV7" s="419">
        <v>71276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20439702</v>
      </c>
      <c r="CU7" s="420"/>
      <c r="CV7" s="420"/>
      <c r="CW7" s="420"/>
      <c r="CX7" s="420"/>
      <c r="CY7" s="420"/>
      <c r="CZ7" s="420"/>
      <c r="DA7" s="421"/>
      <c r="DB7" s="419">
        <v>19898545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673729</v>
      </c>
      <c r="BO8" s="420"/>
      <c r="BP8" s="420"/>
      <c r="BQ8" s="420"/>
      <c r="BR8" s="420"/>
      <c r="BS8" s="420"/>
      <c r="BT8" s="420"/>
      <c r="BU8" s="421"/>
      <c r="BV8" s="419">
        <v>772885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83285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-99156</v>
      </c>
      <c r="BO9" s="420"/>
      <c r="BP9" s="420"/>
      <c r="BQ9" s="420"/>
      <c r="BR9" s="420"/>
      <c r="BS9" s="420"/>
      <c r="BT9" s="420"/>
      <c r="BU9" s="421"/>
      <c r="BV9" s="419">
        <v>-27375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20.100000000000001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87050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407956</v>
      </c>
      <c r="BO10" s="420"/>
      <c r="BP10" s="420"/>
      <c r="BQ10" s="420"/>
      <c r="BR10" s="420"/>
      <c r="BS10" s="420"/>
      <c r="BT10" s="420"/>
      <c r="BU10" s="421"/>
      <c r="BV10" s="419">
        <v>1325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213187</v>
      </c>
      <c r="BO11" s="420"/>
      <c r="BP11" s="420"/>
      <c r="BQ11" s="420"/>
      <c r="BR11" s="420"/>
      <c r="BS11" s="420"/>
      <c r="BT11" s="420"/>
      <c r="BU11" s="421"/>
      <c r="BV11" s="419">
        <v>1525214</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83255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82164</v>
      </c>
      <c r="S13" s="507"/>
      <c r="T13" s="507"/>
      <c r="U13" s="507"/>
      <c r="V13" s="508"/>
      <c r="W13" s="509" t="s">
        <v>131</v>
      </c>
      <c r="X13" s="405"/>
      <c r="Y13" s="405"/>
      <c r="Z13" s="405"/>
      <c r="AA13" s="405"/>
      <c r="AB13" s="406"/>
      <c r="AC13" s="372">
        <v>770</v>
      </c>
      <c r="AD13" s="373"/>
      <c r="AE13" s="373"/>
      <c r="AF13" s="373"/>
      <c r="AG13" s="374"/>
      <c r="AH13" s="372">
        <v>935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521987</v>
      </c>
      <c r="BO13" s="420"/>
      <c r="BP13" s="420"/>
      <c r="BQ13" s="420"/>
      <c r="BR13" s="420"/>
      <c r="BS13" s="420"/>
      <c r="BT13" s="420"/>
      <c r="BU13" s="421"/>
      <c r="BV13" s="419">
        <v>1499164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8.1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83891</v>
      </c>
      <c r="S14" s="507"/>
      <c r="T14" s="507"/>
      <c r="U14" s="507"/>
      <c r="V14" s="508"/>
      <c r="W14" s="510"/>
      <c r="X14" s="408"/>
      <c r="Y14" s="408"/>
      <c r="Z14" s="408"/>
      <c r="AA14" s="408"/>
      <c r="AB14" s="409"/>
      <c r="AC14" s="499">
        <v>2.2000000000000002</v>
      </c>
      <c r="AD14" s="500"/>
      <c r="AE14" s="500"/>
      <c r="AF14" s="500"/>
      <c r="AG14" s="501"/>
      <c r="AH14" s="499">
        <v>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2.6</v>
      </c>
      <c r="CU14" s="517"/>
      <c r="CV14" s="517"/>
      <c r="CW14" s="517"/>
      <c r="CX14" s="517"/>
      <c r="CY14" s="517"/>
      <c r="CZ14" s="517"/>
      <c r="DA14" s="518"/>
      <c r="DB14" s="516">
        <v>11.4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82909</v>
      </c>
      <c r="S15" s="507"/>
      <c r="T15" s="507"/>
      <c r="U15" s="507"/>
      <c r="V15" s="508"/>
      <c r="W15" s="509" t="s">
        <v>137</v>
      </c>
      <c r="X15" s="405"/>
      <c r="Y15" s="405"/>
      <c r="Z15" s="405"/>
      <c r="AA15" s="405"/>
      <c r="AB15" s="406"/>
      <c r="AC15" s="372">
        <v>8303</v>
      </c>
      <c r="AD15" s="373"/>
      <c r="AE15" s="373"/>
      <c r="AF15" s="373"/>
      <c r="AG15" s="374"/>
      <c r="AH15" s="372">
        <v>9385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10821846</v>
      </c>
      <c r="BO15" s="449"/>
      <c r="BP15" s="449"/>
      <c r="BQ15" s="449"/>
      <c r="BR15" s="449"/>
      <c r="BS15" s="449"/>
      <c r="BT15" s="449"/>
      <c r="BU15" s="450"/>
      <c r="BV15" s="448">
        <v>10667481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24.1</v>
      </c>
      <c r="AD16" s="500"/>
      <c r="AE16" s="500"/>
      <c r="AF16" s="500"/>
      <c r="AG16" s="501"/>
      <c r="AH16" s="499">
        <v>25.7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17239014</v>
      </c>
      <c r="BO16" s="420"/>
      <c r="BP16" s="420"/>
      <c r="BQ16" s="420"/>
      <c r="BR16" s="420"/>
      <c r="BS16" s="420"/>
      <c r="BT16" s="420"/>
      <c r="BU16" s="421"/>
      <c r="BV16" s="419">
        <v>16529707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25443</v>
      </c>
      <c r="AD17" s="373"/>
      <c r="AE17" s="373"/>
      <c r="AF17" s="373"/>
      <c r="AG17" s="374"/>
      <c r="AH17" s="372">
        <v>26203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13759427</v>
      </c>
      <c r="BO17" s="420"/>
      <c r="BP17" s="420"/>
      <c r="BQ17" s="420"/>
      <c r="BR17" s="420"/>
      <c r="BS17" s="420"/>
      <c r="BT17" s="420"/>
      <c r="BU17" s="421"/>
      <c r="BV17" s="419">
        <v>13566430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42.69</v>
      </c>
      <c r="M18" s="472"/>
      <c r="N18" s="472"/>
      <c r="O18" s="472"/>
      <c r="P18" s="472"/>
      <c r="Q18" s="472"/>
      <c r="R18" s="473"/>
      <c r="S18" s="473"/>
      <c r="T18" s="473"/>
      <c r="U18" s="473"/>
      <c r="V18" s="474"/>
      <c r="W18" s="490"/>
      <c r="X18" s="491"/>
      <c r="Y18" s="491"/>
      <c r="Z18" s="491"/>
      <c r="AA18" s="491"/>
      <c r="AB18" s="515"/>
      <c r="AC18" s="389">
        <v>73.7</v>
      </c>
      <c r="AD18" s="390"/>
      <c r="AE18" s="390"/>
      <c r="AF18" s="390"/>
      <c r="AG18" s="475"/>
      <c r="AH18" s="389">
        <v>71.7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18958562</v>
      </c>
      <c r="BO18" s="420"/>
      <c r="BP18" s="420"/>
      <c r="BQ18" s="420"/>
      <c r="BR18" s="420"/>
      <c r="BS18" s="420"/>
      <c r="BT18" s="420"/>
      <c r="BU18" s="421"/>
      <c r="BV18" s="419">
        <v>19156085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1951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24823881</v>
      </c>
      <c r="BO19" s="420"/>
      <c r="BP19" s="420"/>
      <c r="BQ19" s="420"/>
      <c r="BR19" s="420"/>
      <c r="BS19" s="420"/>
      <c r="BT19" s="420"/>
      <c r="BU19" s="421"/>
      <c r="BV19" s="419">
        <v>24938337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34216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34604505</v>
      </c>
      <c r="BO22" s="449"/>
      <c r="BP22" s="449"/>
      <c r="BQ22" s="449"/>
      <c r="BR22" s="449"/>
      <c r="BS22" s="449"/>
      <c r="BT22" s="449"/>
      <c r="BU22" s="450"/>
      <c r="BV22" s="448">
        <v>36999828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17525133</v>
      </c>
      <c r="BO23" s="420"/>
      <c r="BP23" s="420"/>
      <c r="BQ23" s="420"/>
      <c r="BR23" s="420"/>
      <c r="BS23" s="420"/>
      <c r="BT23" s="420"/>
      <c r="BU23" s="421"/>
      <c r="BV23" s="419">
        <v>19578780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8910</v>
      </c>
      <c r="R24" s="373"/>
      <c r="S24" s="373"/>
      <c r="T24" s="373"/>
      <c r="U24" s="373"/>
      <c r="V24" s="374"/>
      <c r="W24" s="462"/>
      <c r="X24" s="399"/>
      <c r="Y24" s="400"/>
      <c r="Z24" s="375" t="s">
        <v>162</v>
      </c>
      <c r="AA24" s="376"/>
      <c r="AB24" s="376"/>
      <c r="AC24" s="376"/>
      <c r="AD24" s="376"/>
      <c r="AE24" s="376"/>
      <c r="AF24" s="376"/>
      <c r="AG24" s="377"/>
      <c r="AH24" s="372">
        <v>522</v>
      </c>
      <c r="AI24" s="373"/>
      <c r="AJ24" s="373"/>
      <c r="AK24" s="373"/>
      <c r="AL24" s="374"/>
      <c r="AM24" s="372">
        <v>1557648</v>
      </c>
      <c r="AN24" s="373"/>
      <c r="AO24" s="373"/>
      <c r="AP24" s="373"/>
      <c r="AQ24" s="373"/>
      <c r="AR24" s="374"/>
      <c r="AS24" s="372">
        <v>2984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20694560</v>
      </c>
      <c r="BO24" s="420"/>
      <c r="BP24" s="420"/>
      <c r="BQ24" s="420"/>
      <c r="BR24" s="420"/>
      <c r="BS24" s="420"/>
      <c r="BT24" s="420"/>
      <c r="BU24" s="421"/>
      <c r="BV24" s="419">
        <v>21901252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7590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8214261</v>
      </c>
      <c r="BO25" s="449"/>
      <c r="BP25" s="449"/>
      <c r="BQ25" s="449"/>
      <c r="BR25" s="449"/>
      <c r="BS25" s="449"/>
      <c r="BT25" s="449"/>
      <c r="BU25" s="450"/>
      <c r="BV25" s="448">
        <v>9458798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6700</v>
      </c>
      <c r="R26" s="373"/>
      <c r="S26" s="373"/>
      <c r="T26" s="373"/>
      <c r="U26" s="373"/>
      <c r="V26" s="374"/>
      <c r="W26" s="462"/>
      <c r="X26" s="399"/>
      <c r="Y26" s="400"/>
      <c r="Z26" s="375" t="s">
        <v>168</v>
      </c>
      <c r="AA26" s="430"/>
      <c r="AB26" s="430"/>
      <c r="AC26" s="430"/>
      <c r="AD26" s="430"/>
      <c r="AE26" s="430"/>
      <c r="AF26" s="430"/>
      <c r="AG26" s="431"/>
      <c r="AH26" s="372">
        <v>64</v>
      </c>
      <c r="AI26" s="373"/>
      <c r="AJ26" s="373"/>
      <c r="AK26" s="373"/>
      <c r="AL26" s="374"/>
      <c r="AM26" s="372">
        <v>214144</v>
      </c>
      <c r="AN26" s="373"/>
      <c r="AO26" s="373"/>
      <c r="AP26" s="373"/>
      <c r="AQ26" s="373"/>
      <c r="AR26" s="374"/>
      <c r="AS26" s="372">
        <v>3346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6900</v>
      </c>
      <c r="R27" s="373"/>
      <c r="S27" s="373"/>
      <c r="T27" s="373"/>
      <c r="U27" s="373"/>
      <c r="V27" s="374"/>
      <c r="W27" s="462"/>
      <c r="X27" s="399"/>
      <c r="Y27" s="400"/>
      <c r="Z27" s="375" t="s">
        <v>171</v>
      </c>
      <c r="AA27" s="376"/>
      <c r="AB27" s="376"/>
      <c r="AC27" s="376"/>
      <c r="AD27" s="376"/>
      <c r="AE27" s="376"/>
      <c r="AF27" s="376"/>
      <c r="AG27" s="377"/>
      <c r="AH27" s="372">
        <v>44</v>
      </c>
      <c r="AI27" s="373"/>
      <c r="AJ27" s="373"/>
      <c r="AK27" s="373"/>
      <c r="AL27" s="374"/>
      <c r="AM27" s="372">
        <v>128538</v>
      </c>
      <c r="AN27" s="373"/>
      <c r="AO27" s="373"/>
      <c r="AP27" s="373"/>
      <c r="AQ27" s="373"/>
      <c r="AR27" s="374"/>
      <c r="AS27" s="372">
        <v>2921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3436148</v>
      </c>
      <c r="BO28" s="449"/>
      <c r="BP28" s="449"/>
      <c r="BQ28" s="449"/>
      <c r="BR28" s="449"/>
      <c r="BS28" s="449"/>
      <c r="BT28" s="449"/>
      <c r="BU28" s="450"/>
      <c r="BV28" s="448">
        <v>3028192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5600</v>
      </c>
      <c r="R29" s="373"/>
      <c r="S29" s="373"/>
      <c r="T29" s="373"/>
      <c r="U29" s="373"/>
      <c r="V29" s="374"/>
      <c r="W29" s="463"/>
      <c r="X29" s="464"/>
      <c r="Y29" s="465"/>
      <c r="Z29" s="375" t="s">
        <v>177</v>
      </c>
      <c r="AA29" s="376"/>
      <c r="AB29" s="376"/>
      <c r="AC29" s="376"/>
      <c r="AD29" s="376"/>
      <c r="AE29" s="376"/>
      <c r="AF29" s="376"/>
      <c r="AG29" s="377"/>
      <c r="AH29" s="372">
        <v>566</v>
      </c>
      <c r="AI29" s="373"/>
      <c r="AJ29" s="373"/>
      <c r="AK29" s="373"/>
      <c r="AL29" s="374"/>
      <c r="AM29" s="372">
        <v>1686186</v>
      </c>
      <c r="AN29" s="373"/>
      <c r="AO29" s="373"/>
      <c r="AP29" s="373"/>
      <c r="AQ29" s="373"/>
      <c r="AR29" s="374"/>
      <c r="AS29" s="372">
        <v>2979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815580</v>
      </c>
      <c r="BO29" s="420"/>
      <c r="BP29" s="420"/>
      <c r="BQ29" s="420"/>
      <c r="BR29" s="420"/>
      <c r="BS29" s="420"/>
      <c r="BT29" s="420"/>
      <c r="BU29" s="421"/>
      <c r="BV29" s="419">
        <v>975755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3069291</v>
      </c>
      <c r="BO30" s="454"/>
      <c r="BP30" s="454"/>
      <c r="BQ30" s="454"/>
      <c r="BR30" s="454"/>
      <c r="BS30" s="454"/>
      <c r="BT30" s="454"/>
      <c r="BU30" s="455"/>
      <c r="BV30" s="453">
        <v>2636301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公園墓地事業特別会計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奈良県後期高齢者医療広域連合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公共用地先行取得事業特別会計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介護サービス事業特別会計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奈良県広域消防組合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H+SFbyLiE2jYWMsUMIL3+5bV2+vZrsyUDxkTshHvmz81s0JbwvHFxijN/gIIvdSgpcSDZUs15DfsLxZONmaCw==" saltValue="Ij1YfLje4rP9n4Td98ml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12090679</v>
      </c>
      <c r="S5" s="674"/>
      <c r="T5" s="674"/>
      <c r="U5" s="674"/>
      <c r="V5" s="674"/>
      <c r="W5" s="674"/>
      <c r="X5" s="674"/>
      <c r="Y5" s="702"/>
      <c r="Z5" s="715">
        <v>33.4</v>
      </c>
      <c r="AA5" s="715"/>
      <c r="AB5" s="715"/>
      <c r="AC5" s="715"/>
      <c r="AD5" s="716">
        <v>11325537</v>
      </c>
      <c r="AE5" s="716"/>
      <c r="AF5" s="716"/>
      <c r="AG5" s="716"/>
      <c r="AH5" s="716"/>
      <c r="AI5" s="716"/>
      <c r="AJ5" s="716"/>
      <c r="AK5" s="716"/>
      <c r="AL5" s="703">
        <v>55</v>
      </c>
      <c r="AM5" s="685"/>
      <c r="AN5" s="685"/>
      <c r="AO5" s="704"/>
      <c r="AP5" s="676" t="s">
        <v>216</v>
      </c>
      <c r="AQ5" s="677"/>
      <c r="AR5" s="677"/>
      <c r="AS5" s="677"/>
      <c r="AT5" s="677"/>
      <c r="AU5" s="677"/>
      <c r="AV5" s="677"/>
      <c r="AW5" s="677"/>
      <c r="AX5" s="677"/>
      <c r="AY5" s="677"/>
      <c r="AZ5" s="677"/>
      <c r="BA5" s="677"/>
      <c r="BB5" s="677"/>
      <c r="BC5" s="677"/>
      <c r="BD5" s="677"/>
      <c r="BE5" s="677"/>
      <c r="BF5" s="678"/>
      <c r="BG5" s="621">
        <v>11325110</v>
      </c>
      <c r="BH5" s="622"/>
      <c r="BI5" s="622"/>
      <c r="BJ5" s="622"/>
      <c r="BK5" s="622"/>
      <c r="BL5" s="622"/>
      <c r="BM5" s="622"/>
      <c r="BN5" s="623"/>
      <c r="BO5" s="659">
        <v>93.7</v>
      </c>
      <c r="BP5" s="659"/>
      <c r="BQ5" s="659"/>
      <c r="BR5" s="659"/>
      <c r="BS5" s="660">
        <v>160274</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187168</v>
      </c>
      <c r="S6" s="622"/>
      <c r="T6" s="622"/>
      <c r="U6" s="622"/>
      <c r="V6" s="622"/>
      <c r="W6" s="622"/>
      <c r="X6" s="622"/>
      <c r="Y6" s="623"/>
      <c r="Z6" s="659">
        <v>0.5</v>
      </c>
      <c r="AA6" s="659"/>
      <c r="AB6" s="659"/>
      <c r="AC6" s="659"/>
      <c r="AD6" s="660">
        <v>187168</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11325110</v>
      </c>
      <c r="BH6" s="622"/>
      <c r="BI6" s="622"/>
      <c r="BJ6" s="622"/>
      <c r="BK6" s="622"/>
      <c r="BL6" s="622"/>
      <c r="BM6" s="622"/>
      <c r="BN6" s="623"/>
      <c r="BO6" s="659">
        <v>93.7</v>
      </c>
      <c r="BP6" s="659"/>
      <c r="BQ6" s="659"/>
      <c r="BR6" s="659"/>
      <c r="BS6" s="660">
        <v>160274</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283371</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283311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4621</v>
      </c>
      <c r="S7" s="622"/>
      <c r="T7" s="622"/>
      <c r="U7" s="622"/>
      <c r="V7" s="622"/>
      <c r="W7" s="622"/>
      <c r="X7" s="622"/>
      <c r="Y7" s="623"/>
      <c r="Z7" s="659">
        <v>0</v>
      </c>
      <c r="AA7" s="659"/>
      <c r="AB7" s="659"/>
      <c r="AC7" s="659"/>
      <c r="AD7" s="660">
        <v>4621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4945416</v>
      </c>
      <c r="BH7" s="622"/>
      <c r="BI7" s="622"/>
      <c r="BJ7" s="622"/>
      <c r="BK7" s="622"/>
      <c r="BL7" s="622"/>
      <c r="BM7" s="622"/>
      <c r="BN7" s="623"/>
      <c r="BO7" s="659">
        <v>40.9</v>
      </c>
      <c r="BP7" s="659"/>
      <c r="BQ7" s="659"/>
      <c r="BR7" s="659"/>
      <c r="BS7" s="660">
        <v>160274</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4166083</v>
      </c>
      <c r="CS7" s="622"/>
      <c r="CT7" s="622"/>
      <c r="CU7" s="622"/>
      <c r="CV7" s="622"/>
      <c r="CW7" s="622"/>
      <c r="CX7" s="622"/>
      <c r="CY7" s="623"/>
      <c r="CZ7" s="659">
        <v>11.9</v>
      </c>
      <c r="DA7" s="659"/>
      <c r="DB7" s="659"/>
      <c r="DC7" s="659"/>
      <c r="DD7" s="627">
        <v>655312</v>
      </c>
      <c r="DE7" s="622"/>
      <c r="DF7" s="622"/>
      <c r="DG7" s="622"/>
      <c r="DH7" s="622"/>
      <c r="DI7" s="622"/>
      <c r="DJ7" s="622"/>
      <c r="DK7" s="622"/>
      <c r="DL7" s="622"/>
      <c r="DM7" s="622"/>
      <c r="DN7" s="622"/>
      <c r="DO7" s="622"/>
      <c r="DP7" s="623"/>
      <c r="DQ7" s="627">
        <v>3028198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129956</v>
      </c>
      <c r="S8" s="622"/>
      <c r="T8" s="622"/>
      <c r="U8" s="622"/>
      <c r="V8" s="622"/>
      <c r="W8" s="622"/>
      <c r="X8" s="622"/>
      <c r="Y8" s="623"/>
      <c r="Z8" s="659">
        <v>0.4</v>
      </c>
      <c r="AA8" s="659"/>
      <c r="AB8" s="659"/>
      <c r="AC8" s="659"/>
      <c r="AD8" s="660">
        <v>129956</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144520</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16438107</v>
      </c>
      <c r="CS8" s="622"/>
      <c r="CT8" s="622"/>
      <c r="CU8" s="622"/>
      <c r="CV8" s="622"/>
      <c r="CW8" s="622"/>
      <c r="CX8" s="622"/>
      <c r="CY8" s="623"/>
      <c r="CZ8" s="659">
        <v>46.8</v>
      </c>
      <c r="DA8" s="659"/>
      <c r="DB8" s="659"/>
      <c r="DC8" s="659"/>
      <c r="DD8" s="627">
        <v>187856</v>
      </c>
      <c r="DE8" s="622"/>
      <c r="DF8" s="622"/>
      <c r="DG8" s="622"/>
      <c r="DH8" s="622"/>
      <c r="DI8" s="622"/>
      <c r="DJ8" s="622"/>
      <c r="DK8" s="622"/>
      <c r="DL8" s="622"/>
      <c r="DM8" s="622"/>
      <c r="DN8" s="622"/>
      <c r="DO8" s="622"/>
      <c r="DP8" s="623"/>
      <c r="DQ8" s="627">
        <v>8816198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142391</v>
      </c>
      <c r="S9" s="622"/>
      <c r="T9" s="622"/>
      <c r="U9" s="622"/>
      <c r="V9" s="622"/>
      <c r="W9" s="622"/>
      <c r="X9" s="622"/>
      <c r="Y9" s="623"/>
      <c r="Z9" s="659">
        <v>0.4</v>
      </c>
      <c r="AA9" s="659"/>
      <c r="AB9" s="659"/>
      <c r="AC9" s="659"/>
      <c r="AD9" s="660">
        <v>142391</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3958936</v>
      </c>
      <c r="BH9" s="622"/>
      <c r="BI9" s="622"/>
      <c r="BJ9" s="622"/>
      <c r="BK9" s="622"/>
      <c r="BL9" s="622"/>
      <c r="BM9" s="622"/>
      <c r="BN9" s="623"/>
      <c r="BO9" s="659">
        <v>32.700000000000003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2644226</v>
      </c>
      <c r="CS9" s="622"/>
      <c r="CT9" s="622"/>
      <c r="CU9" s="622"/>
      <c r="CV9" s="622"/>
      <c r="CW9" s="622"/>
      <c r="CX9" s="622"/>
      <c r="CY9" s="623"/>
      <c r="CZ9" s="659">
        <v>7.5</v>
      </c>
      <c r="DA9" s="659"/>
      <c r="DB9" s="659"/>
      <c r="DC9" s="659"/>
      <c r="DD9" s="627">
        <v>54962</v>
      </c>
      <c r="DE9" s="622"/>
      <c r="DF9" s="622"/>
      <c r="DG9" s="622"/>
      <c r="DH9" s="622"/>
      <c r="DI9" s="622"/>
      <c r="DJ9" s="622"/>
      <c r="DK9" s="622"/>
      <c r="DL9" s="622"/>
      <c r="DM9" s="622"/>
      <c r="DN9" s="622"/>
      <c r="DO9" s="622"/>
      <c r="DP9" s="623"/>
      <c r="DQ9" s="627">
        <v>2059156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278198</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41761</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21761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1990724</v>
      </c>
      <c r="S11" s="622"/>
      <c r="T11" s="622"/>
      <c r="U11" s="622"/>
      <c r="V11" s="622"/>
      <c r="W11" s="622"/>
      <c r="X11" s="622"/>
      <c r="Y11" s="623"/>
      <c r="Z11" s="624">
        <v>5.5</v>
      </c>
      <c r="AA11" s="625"/>
      <c r="AB11" s="625"/>
      <c r="AC11" s="626"/>
      <c r="AD11" s="627">
        <v>1990724</v>
      </c>
      <c r="AE11" s="622"/>
      <c r="AF11" s="622"/>
      <c r="AG11" s="622"/>
      <c r="AH11" s="622"/>
      <c r="AI11" s="622"/>
      <c r="AJ11" s="622"/>
      <c r="AK11" s="623"/>
      <c r="AL11" s="624">
        <v>9.6999999999999993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563762</v>
      </c>
      <c r="BH11" s="622"/>
      <c r="BI11" s="622"/>
      <c r="BJ11" s="622"/>
      <c r="BK11" s="622"/>
      <c r="BL11" s="622"/>
      <c r="BM11" s="622"/>
      <c r="BN11" s="623"/>
      <c r="BO11" s="659">
        <v>4.7</v>
      </c>
      <c r="BP11" s="659"/>
      <c r="BQ11" s="659"/>
      <c r="BR11" s="659"/>
      <c r="BS11" s="660">
        <v>160274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354441</v>
      </c>
      <c r="CS11" s="622"/>
      <c r="CT11" s="622"/>
      <c r="CU11" s="622"/>
      <c r="CV11" s="622"/>
      <c r="CW11" s="622"/>
      <c r="CX11" s="622"/>
      <c r="CY11" s="623"/>
      <c r="CZ11" s="659">
        <v>1</v>
      </c>
      <c r="DA11" s="659"/>
      <c r="DB11" s="659"/>
      <c r="DC11" s="659"/>
      <c r="DD11" s="627">
        <v>172109</v>
      </c>
      <c r="DE11" s="622"/>
      <c r="DF11" s="622"/>
      <c r="DG11" s="622"/>
      <c r="DH11" s="622"/>
      <c r="DI11" s="622"/>
      <c r="DJ11" s="622"/>
      <c r="DK11" s="622"/>
      <c r="DL11" s="622"/>
      <c r="DM11" s="622"/>
      <c r="DN11" s="622"/>
      <c r="DO11" s="622"/>
      <c r="DP11" s="623"/>
      <c r="DQ11" s="627">
        <v>168342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3135</v>
      </c>
      <c r="S12" s="622"/>
      <c r="T12" s="622"/>
      <c r="U12" s="622"/>
      <c r="V12" s="622"/>
      <c r="W12" s="622"/>
      <c r="X12" s="622"/>
      <c r="Y12" s="623"/>
      <c r="Z12" s="659">
        <v>0</v>
      </c>
      <c r="AA12" s="659"/>
      <c r="AB12" s="659"/>
      <c r="AC12" s="659"/>
      <c r="AD12" s="660">
        <v>3135</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5516069</v>
      </c>
      <c r="BH12" s="622"/>
      <c r="BI12" s="622"/>
      <c r="BJ12" s="622"/>
      <c r="BK12" s="622"/>
      <c r="BL12" s="622"/>
      <c r="BM12" s="622"/>
      <c r="BN12" s="623"/>
      <c r="BO12" s="659">
        <v>45.6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425257</v>
      </c>
      <c r="CS12" s="622"/>
      <c r="CT12" s="622"/>
      <c r="CU12" s="622"/>
      <c r="CV12" s="622"/>
      <c r="CW12" s="622"/>
      <c r="CX12" s="622"/>
      <c r="CY12" s="623"/>
      <c r="CZ12" s="659">
        <v>1.2</v>
      </c>
      <c r="DA12" s="659"/>
      <c r="DB12" s="659"/>
      <c r="DC12" s="659"/>
      <c r="DD12" s="627" t="s">
        <v>122</v>
      </c>
      <c r="DE12" s="622"/>
      <c r="DF12" s="622"/>
      <c r="DG12" s="622"/>
      <c r="DH12" s="622"/>
      <c r="DI12" s="622"/>
      <c r="DJ12" s="622"/>
      <c r="DK12" s="622"/>
      <c r="DL12" s="622"/>
      <c r="DM12" s="622"/>
      <c r="DN12" s="622"/>
      <c r="DO12" s="622"/>
      <c r="DP12" s="623"/>
      <c r="DQ12" s="627">
        <v>424969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5456369</v>
      </c>
      <c r="BH13" s="622"/>
      <c r="BI13" s="622"/>
      <c r="BJ13" s="622"/>
      <c r="BK13" s="622"/>
      <c r="BL13" s="622"/>
      <c r="BM13" s="622"/>
      <c r="BN13" s="623"/>
      <c r="BO13" s="659">
        <v>45.1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2493972</v>
      </c>
      <c r="CS13" s="622"/>
      <c r="CT13" s="622"/>
      <c r="CU13" s="622"/>
      <c r="CV13" s="622"/>
      <c r="CW13" s="622"/>
      <c r="CX13" s="622"/>
      <c r="CY13" s="623"/>
      <c r="CZ13" s="659">
        <v>7.1</v>
      </c>
      <c r="DA13" s="659"/>
      <c r="DB13" s="659"/>
      <c r="DC13" s="659"/>
      <c r="DD13" s="627">
        <v>923601</v>
      </c>
      <c r="DE13" s="622"/>
      <c r="DF13" s="622"/>
      <c r="DG13" s="622"/>
      <c r="DH13" s="622"/>
      <c r="DI13" s="622"/>
      <c r="DJ13" s="622"/>
      <c r="DK13" s="622"/>
      <c r="DL13" s="622"/>
      <c r="DM13" s="622"/>
      <c r="DN13" s="622"/>
      <c r="DO13" s="622"/>
      <c r="DP13" s="623"/>
      <c r="DQ13" s="627">
        <v>1733637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4309</v>
      </c>
      <c r="S14" s="622"/>
      <c r="T14" s="622"/>
      <c r="U14" s="622"/>
      <c r="V14" s="622"/>
      <c r="W14" s="622"/>
      <c r="X14" s="622"/>
      <c r="Y14" s="623"/>
      <c r="Z14" s="659">
        <v>0</v>
      </c>
      <c r="AA14" s="659"/>
      <c r="AB14" s="659"/>
      <c r="AC14" s="659"/>
      <c r="AD14" s="660">
        <v>4309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246522</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953117</v>
      </c>
      <c r="CS14" s="622"/>
      <c r="CT14" s="622"/>
      <c r="CU14" s="622"/>
      <c r="CV14" s="622"/>
      <c r="CW14" s="622"/>
      <c r="CX14" s="622"/>
      <c r="CY14" s="623"/>
      <c r="CZ14" s="659">
        <v>2.7</v>
      </c>
      <c r="DA14" s="659"/>
      <c r="DB14" s="659"/>
      <c r="DC14" s="659"/>
      <c r="DD14" s="627">
        <v>31646</v>
      </c>
      <c r="DE14" s="622"/>
      <c r="DF14" s="622"/>
      <c r="DG14" s="622"/>
      <c r="DH14" s="622"/>
      <c r="DI14" s="622"/>
      <c r="DJ14" s="622"/>
      <c r="DK14" s="622"/>
      <c r="DL14" s="622"/>
      <c r="DM14" s="622"/>
      <c r="DN14" s="622"/>
      <c r="DO14" s="622"/>
      <c r="DP14" s="623"/>
      <c r="DQ14" s="627">
        <v>916427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617103</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3870441</v>
      </c>
      <c r="CS15" s="622"/>
      <c r="CT15" s="622"/>
      <c r="CU15" s="622"/>
      <c r="CV15" s="622"/>
      <c r="CW15" s="622"/>
      <c r="CX15" s="622"/>
      <c r="CY15" s="623"/>
      <c r="CZ15" s="659">
        <v>11</v>
      </c>
      <c r="DA15" s="659"/>
      <c r="DB15" s="659"/>
      <c r="DC15" s="659"/>
      <c r="DD15" s="627">
        <v>807354</v>
      </c>
      <c r="DE15" s="622"/>
      <c r="DF15" s="622"/>
      <c r="DG15" s="622"/>
      <c r="DH15" s="622"/>
      <c r="DI15" s="622"/>
      <c r="DJ15" s="622"/>
      <c r="DK15" s="622"/>
      <c r="DL15" s="622"/>
      <c r="DM15" s="622"/>
      <c r="DN15" s="622"/>
      <c r="DO15" s="622"/>
      <c r="DP15" s="623"/>
      <c r="DQ15" s="627">
        <v>2839113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31566</v>
      </c>
      <c r="S16" s="622"/>
      <c r="T16" s="622"/>
      <c r="U16" s="622"/>
      <c r="V16" s="622"/>
      <c r="W16" s="622"/>
      <c r="X16" s="622"/>
      <c r="Y16" s="623"/>
      <c r="Z16" s="659">
        <v>0.1</v>
      </c>
      <c r="AA16" s="659"/>
      <c r="AB16" s="659"/>
      <c r="AC16" s="659"/>
      <c r="AD16" s="660">
        <v>31566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28350</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20421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142527</v>
      </c>
      <c r="S17" s="622"/>
      <c r="T17" s="622"/>
      <c r="U17" s="622"/>
      <c r="V17" s="622"/>
      <c r="W17" s="622"/>
      <c r="X17" s="622"/>
      <c r="Y17" s="623"/>
      <c r="Z17" s="659">
        <v>0.4</v>
      </c>
      <c r="AA17" s="659"/>
      <c r="AB17" s="659"/>
      <c r="AC17" s="659"/>
      <c r="AD17" s="660">
        <v>142527</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3449535</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3429510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86453</v>
      </c>
      <c r="S18" s="622"/>
      <c r="T18" s="622"/>
      <c r="U18" s="622"/>
      <c r="V18" s="622"/>
      <c r="W18" s="622"/>
      <c r="X18" s="622"/>
      <c r="Y18" s="623"/>
      <c r="Z18" s="659">
        <v>0.2</v>
      </c>
      <c r="AA18" s="659"/>
      <c r="AB18" s="659"/>
      <c r="AC18" s="659"/>
      <c r="AD18" s="660">
        <v>86453</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74616</v>
      </c>
      <c r="S19" s="622"/>
      <c r="T19" s="622"/>
      <c r="U19" s="622"/>
      <c r="V19" s="622"/>
      <c r="W19" s="622"/>
      <c r="X19" s="622"/>
      <c r="Y19" s="623"/>
      <c r="Z19" s="659">
        <v>0.2</v>
      </c>
      <c r="AA19" s="659"/>
      <c r="AB19" s="659"/>
      <c r="AC19" s="659"/>
      <c r="AD19" s="660">
        <v>74616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765569</v>
      </c>
      <c r="BH19" s="622"/>
      <c r="BI19" s="622"/>
      <c r="BJ19" s="622"/>
      <c r="BK19" s="622"/>
      <c r="BL19" s="622"/>
      <c r="BM19" s="622"/>
      <c r="BN19" s="623"/>
      <c r="BO19" s="659">
        <v>6.3</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11837</v>
      </c>
      <c r="S20" s="622"/>
      <c r="T20" s="622"/>
      <c r="U20" s="622"/>
      <c r="V20" s="622"/>
      <c r="W20" s="622"/>
      <c r="X20" s="622"/>
      <c r="Y20" s="623"/>
      <c r="Z20" s="659">
        <v>0</v>
      </c>
      <c r="AA20" s="659"/>
      <c r="AB20" s="659"/>
      <c r="AC20" s="659"/>
      <c r="AD20" s="660">
        <v>11837</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765569</v>
      </c>
      <c r="BH20" s="622"/>
      <c r="BI20" s="622"/>
      <c r="BJ20" s="622"/>
      <c r="BK20" s="622"/>
      <c r="BL20" s="622"/>
      <c r="BM20" s="622"/>
      <c r="BN20" s="623"/>
      <c r="BO20" s="659">
        <v>6.3</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35148661</v>
      </c>
      <c r="CS20" s="622"/>
      <c r="CT20" s="622"/>
      <c r="CU20" s="622"/>
      <c r="CV20" s="622"/>
      <c r="CW20" s="622"/>
      <c r="CX20" s="622"/>
      <c r="CY20" s="623"/>
      <c r="CZ20" s="659">
        <v>100</v>
      </c>
      <c r="DA20" s="659"/>
      <c r="DB20" s="659"/>
      <c r="DC20" s="659"/>
      <c r="DD20" s="627">
        <v>2832840</v>
      </c>
      <c r="DE20" s="622"/>
      <c r="DF20" s="622"/>
      <c r="DG20" s="622"/>
      <c r="DH20" s="622"/>
      <c r="DI20" s="622"/>
      <c r="DJ20" s="622"/>
      <c r="DK20" s="622"/>
      <c r="DL20" s="622"/>
      <c r="DM20" s="622"/>
      <c r="DN20" s="622"/>
      <c r="DO20" s="622"/>
      <c r="DP20" s="623"/>
      <c r="DQ20" s="627">
        <v>23741043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7153703</v>
      </c>
      <c r="S21" s="622"/>
      <c r="T21" s="622"/>
      <c r="U21" s="622"/>
      <c r="V21" s="622"/>
      <c r="W21" s="622"/>
      <c r="X21" s="622"/>
      <c r="Y21" s="623"/>
      <c r="Z21" s="659">
        <v>19.7</v>
      </c>
      <c r="AA21" s="659"/>
      <c r="AB21" s="659"/>
      <c r="AC21" s="659"/>
      <c r="AD21" s="660">
        <v>6463581</v>
      </c>
      <c r="AE21" s="660"/>
      <c r="AF21" s="660"/>
      <c r="AG21" s="660"/>
      <c r="AH21" s="660"/>
      <c r="AI21" s="660"/>
      <c r="AJ21" s="660"/>
      <c r="AK21" s="660"/>
      <c r="AL21" s="624">
        <v>31.4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427</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6463581</v>
      </c>
      <c r="S22" s="622"/>
      <c r="T22" s="622"/>
      <c r="U22" s="622"/>
      <c r="V22" s="622"/>
      <c r="W22" s="622"/>
      <c r="X22" s="622"/>
      <c r="Y22" s="623"/>
      <c r="Z22" s="659">
        <v>17.8</v>
      </c>
      <c r="AA22" s="659"/>
      <c r="AB22" s="659"/>
      <c r="AC22" s="659"/>
      <c r="AD22" s="660">
        <v>6463581</v>
      </c>
      <c r="AE22" s="660"/>
      <c r="AF22" s="660"/>
      <c r="AG22" s="660"/>
      <c r="AH22" s="660"/>
      <c r="AI22" s="660"/>
      <c r="AJ22" s="660"/>
      <c r="AK22" s="660"/>
      <c r="AL22" s="624">
        <v>31.4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690122</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765142</v>
      </c>
      <c r="BH23" s="622"/>
      <c r="BI23" s="622"/>
      <c r="BJ23" s="622"/>
      <c r="BK23" s="622"/>
      <c r="BL23" s="622"/>
      <c r="BM23" s="622"/>
      <c r="BN23" s="623"/>
      <c r="BO23" s="659">
        <v>6.3</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19316369</v>
      </c>
      <c r="CS24" s="674"/>
      <c r="CT24" s="674"/>
      <c r="CU24" s="674"/>
      <c r="CV24" s="674"/>
      <c r="CW24" s="674"/>
      <c r="CX24" s="674"/>
      <c r="CY24" s="702"/>
      <c r="CZ24" s="703">
        <v>55</v>
      </c>
      <c r="DA24" s="685"/>
      <c r="DB24" s="685"/>
      <c r="DC24" s="705"/>
      <c r="DD24" s="701">
        <v>12387515</v>
      </c>
      <c r="DE24" s="674"/>
      <c r="DF24" s="674"/>
      <c r="DG24" s="674"/>
      <c r="DH24" s="674"/>
      <c r="DI24" s="674"/>
      <c r="DJ24" s="674"/>
      <c r="DK24" s="702"/>
      <c r="DL24" s="701">
        <v>10975014</v>
      </c>
      <c r="DM24" s="674"/>
      <c r="DN24" s="674"/>
      <c r="DO24" s="674"/>
      <c r="DP24" s="674"/>
      <c r="DQ24" s="674"/>
      <c r="DR24" s="674"/>
      <c r="DS24" s="674"/>
      <c r="DT24" s="674"/>
      <c r="DU24" s="674"/>
      <c r="DV24" s="702"/>
      <c r="DW24" s="703">
        <v>53.3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21967232</v>
      </c>
      <c r="S25" s="622"/>
      <c r="T25" s="622"/>
      <c r="U25" s="622"/>
      <c r="V25" s="622"/>
      <c r="W25" s="622"/>
      <c r="X25" s="622"/>
      <c r="Y25" s="623"/>
      <c r="Z25" s="659">
        <v>60.6</v>
      </c>
      <c r="AA25" s="659"/>
      <c r="AB25" s="659"/>
      <c r="AC25" s="659"/>
      <c r="AD25" s="660">
        <v>20511968</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5341615</v>
      </c>
      <c r="CS25" s="634"/>
      <c r="CT25" s="634"/>
      <c r="CU25" s="634"/>
      <c r="CV25" s="634"/>
      <c r="CW25" s="634"/>
      <c r="CX25" s="634"/>
      <c r="CY25" s="635"/>
      <c r="CZ25" s="624">
        <v>15.2</v>
      </c>
      <c r="DA25" s="636"/>
      <c r="DB25" s="636"/>
      <c r="DC25" s="637"/>
      <c r="DD25" s="627">
        <v>5031843</v>
      </c>
      <c r="DE25" s="634"/>
      <c r="DF25" s="634"/>
      <c r="DG25" s="634"/>
      <c r="DH25" s="634"/>
      <c r="DI25" s="634"/>
      <c r="DJ25" s="634"/>
      <c r="DK25" s="635"/>
      <c r="DL25" s="627">
        <v>4991760</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9273</v>
      </c>
      <c r="S26" s="622"/>
      <c r="T26" s="622"/>
      <c r="U26" s="622"/>
      <c r="V26" s="622"/>
      <c r="W26" s="622"/>
      <c r="X26" s="622"/>
      <c r="Y26" s="623"/>
      <c r="Z26" s="659">
        <v>0</v>
      </c>
      <c r="AA26" s="659"/>
      <c r="AB26" s="659"/>
      <c r="AC26" s="659"/>
      <c r="AD26" s="660">
        <v>9273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3603577</v>
      </c>
      <c r="CS26" s="622"/>
      <c r="CT26" s="622"/>
      <c r="CU26" s="622"/>
      <c r="CV26" s="622"/>
      <c r="CW26" s="622"/>
      <c r="CX26" s="622"/>
      <c r="CY26" s="623"/>
      <c r="CZ26" s="624">
        <v>10.3</v>
      </c>
      <c r="DA26" s="636"/>
      <c r="DB26" s="636"/>
      <c r="DC26" s="637"/>
      <c r="DD26" s="627">
        <v>3389925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128732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12090679</v>
      </c>
      <c r="BH27" s="622"/>
      <c r="BI27" s="622"/>
      <c r="BJ27" s="622"/>
      <c r="BK27" s="622"/>
      <c r="BL27" s="622"/>
      <c r="BM27" s="622"/>
      <c r="BN27" s="623"/>
      <c r="BO27" s="659">
        <v>100</v>
      </c>
      <c r="BP27" s="659"/>
      <c r="BQ27" s="659"/>
      <c r="BR27" s="659"/>
      <c r="BS27" s="660">
        <v>160274</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10527298</v>
      </c>
      <c r="CS27" s="634"/>
      <c r="CT27" s="634"/>
      <c r="CU27" s="634"/>
      <c r="CV27" s="634"/>
      <c r="CW27" s="634"/>
      <c r="CX27" s="634"/>
      <c r="CY27" s="635"/>
      <c r="CZ27" s="624">
        <v>30</v>
      </c>
      <c r="DA27" s="636"/>
      <c r="DB27" s="636"/>
      <c r="DC27" s="637"/>
      <c r="DD27" s="627">
        <v>3928241</v>
      </c>
      <c r="DE27" s="634"/>
      <c r="DF27" s="634"/>
      <c r="DG27" s="634"/>
      <c r="DH27" s="634"/>
      <c r="DI27" s="634"/>
      <c r="DJ27" s="634"/>
      <c r="DK27" s="635"/>
      <c r="DL27" s="627">
        <v>2769010</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247810</v>
      </c>
      <c r="S28" s="622"/>
      <c r="T28" s="622"/>
      <c r="U28" s="622"/>
      <c r="V28" s="622"/>
      <c r="W28" s="622"/>
      <c r="X28" s="622"/>
      <c r="Y28" s="623"/>
      <c r="Z28" s="659">
        <v>0.7</v>
      </c>
      <c r="AA28" s="659"/>
      <c r="AB28" s="659"/>
      <c r="AC28" s="659"/>
      <c r="AD28" s="660">
        <v>40010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3447456</v>
      </c>
      <c r="CS28" s="622"/>
      <c r="CT28" s="622"/>
      <c r="CU28" s="622"/>
      <c r="CV28" s="622"/>
      <c r="CW28" s="622"/>
      <c r="CX28" s="622"/>
      <c r="CY28" s="623"/>
      <c r="CZ28" s="624">
        <v>9.8000000000000007</v>
      </c>
      <c r="DA28" s="636"/>
      <c r="DB28" s="636"/>
      <c r="DC28" s="637"/>
      <c r="DD28" s="627">
        <v>3427431</v>
      </c>
      <c r="DE28" s="622"/>
      <c r="DF28" s="622"/>
      <c r="DG28" s="622"/>
      <c r="DH28" s="622"/>
      <c r="DI28" s="622"/>
      <c r="DJ28" s="622"/>
      <c r="DK28" s="623"/>
      <c r="DL28" s="627">
        <v>3214244</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201940</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3447456</v>
      </c>
      <c r="CS29" s="634"/>
      <c r="CT29" s="634"/>
      <c r="CU29" s="634"/>
      <c r="CV29" s="634"/>
      <c r="CW29" s="634"/>
      <c r="CX29" s="634"/>
      <c r="CY29" s="635"/>
      <c r="CZ29" s="624">
        <v>9.8000000000000007</v>
      </c>
      <c r="DA29" s="636"/>
      <c r="DB29" s="636"/>
      <c r="DC29" s="637"/>
      <c r="DD29" s="627">
        <v>3427431</v>
      </c>
      <c r="DE29" s="634"/>
      <c r="DF29" s="634"/>
      <c r="DG29" s="634"/>
      <c r="DH29" s="634"/>
      <c r="DI29" s="634"/>
      <c r="DJ29" s="634"/>
      <c r="DK29" s="635"/>
      <c r="DL29" s="627">
        <v>3214244</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7644110</v>
      </c>
      <c r="S30" s="622"/>
      <c r="T30" s="622"/>
      <c r="U30" s="622"/>
      <c r="V30" s="622"/>
      <c r="W30" s="622"/>
      <c r="X30" s="622"/>
      <c r="Y30" s="623"/>
      <c r="Z30" s="659">
        <v>21.1</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3332123</v>
      </c>
      <c r="CS30" s="622"/>
      <c r="CT30" s="622"/>
      <c r="CU30" s="622"/>
      <c r="CV30" s="622"/>
      <c r="CW30" s="622"/>
      <c r="CX30" s="622"/>
      <c r="CY30" s="623"/>
      <c r="CZ30" s="624">
        <v>9.5</v>
      </c>
      <c r="DA30" s="636"/>
      <c r="DB30" s="636"/>
      <c r="DC30" s="637"/>
      <c r="DD30" s="627">
        <v>3312098</v>
      </c>
      <c r="DE30" s="622"/>
      <c r="DF30" s="622"/>
      <c r="DG30" s="622"/>
      <c r="DH30" s="622"/>
      <c r="DI30" s="622"/>
      <c r="DJ30" s="622"/>
      <c r="DK30" s="623"/>
      <c r="DL30" s="627">
        <v>3098911</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99.2</v>
      </c>
      <c r="BH31" s="684"/>
      <c r="BI31" s="684"/>
      <c r="BJ31" s="684"/>
      <c r="BK31" s="684"/>
      <c r="BL31" s="684"/>
      <c r="BM31" s="685">
        <v>97.8</v>
      </c>
      <c r="BN31" s="684"/>
      <c r="BO31" s="684"/>
      <c r="BP31" s="684"/>
      <c r="BQ31" s="686"/>
      <c r="BR31" s="683">
        <v>99.3</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115333</v>
      </c>
      <c r="CS31" s="634"/>
      <c r="CT31" s="634"/>
      <c r="CU31" s="634"/>
      <c r="CV31" s="634"/>
      <c r="CW31" s="634"/>
      <c r="CX31" s="634"/>
      <c r="CY31" s="635"/>
      <c r="CZ31" s="624">
        <v>0.3</v>
      </c>
      <c r="DA31" s="636"/>
      <c r="DB31" s="636"/>
      <c r="DC31" s="637"/>
      <c r="DD31" s="627">
        <v>115333</v>
      </c>
      <c r="DE31" s="634"/>
      <c r="DF31" s="634"/>
      <c r="DG31" s="634"/>
      <c r="DH31" s="634"/>
      <c r="DI31" s="634"/>
      <c r="DJ31" s="634"/>
      <c r="DK31" s="635"/>
      <c r="DL31" s="627">
        <v>115333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2726200</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98.1</v>
      </c>
      <c r="BN32" s="634"/>
      <c r="BO32" s="634"/>
      <c r="BP32" s="634"/>
      <c r="BQ32" s="657"/>
      <c r="BR32" s="692">
        <v>99.4</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69018</v>
      </c>
      <c r="S33" s="622"/>
      <c r="T33" s="622"/>
      <c r="U33" s="622"/>
      <c r="V33" s="622"/>
      <c r="W33" s="622"/>
      <c r="X33" s="622"/>
      <c r="Y33" s="623"/>
      <c r="Z33" s="659">
        <v>0.2</v>
      </c>
      <c r="AA33" s="659"/>
      <c r="AB33" s="659"/>
      <c r="AC33" s="659"/>
      <c r="AD33" s="660">
        <v>41430</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97.4</v>
      </c>
      <c r="BN33" s="606"/>
      <c r="BO33" s="606"/>
      <c r="BP33" s="606"/>
      <c r="BQ33" s="669"/>
      <c r="BR33" s="682">
        <v>99.2</v>
      </c>
      <c r="BS33" s="606"/>
      <c r="BT33" s="606"/>
      <c r="BU33" s="606"/>
      <c r="BV33" s="606"/>
      <c r="BW33" s="606"/>
      <c r="BX33" s="652">
        <v>97.1</v>
      </c>
      <c r="BY33" s="606"/>
      <c r="BZ33" s="606"/>
      <c r="CA33" s="606"/>
      <c r="CB33" s="669"/>
      <c r="CD33" s="618" t="s">
        <v>307</v>
      </c>
      <c r="CE33" s="619"/>
      <c r="CF33" s="619"/>
      <c r="CG33" s="619"/>
      <c r="CH33" s="619"/>
      <c r="CI33" s="619"/>
      <c r="CJ33" s="619"/>
      <c r="CK33" s="619"/>
      <c r="CL33" s="619"/>
      <c r="CM33" s="619"/>
      <c r="CN33" s="619"/>
      <c r="CO33" s="619"/>
      <c r="CP33" s="619"/>
      <c r="CQ33" s="620"/>
      <c r="CR33" s="621">
        <v>12971102</v>
      </c>
      <c r="CS33" s="634"/>
      <c r="CT33" s="634"/>
      <c r="CU33" s="634"/>
      <c r="CV33" s="634"/>
      <c r="CW33" s="634"/>
      <c r="CX33" s="634"/>
      <c r="CY33" s="635"/>
      <c r="CZ33" s="624">
        <v>36.9</v>
      </c>
      <c r="DA33" s="636"/>
      <c r="DB33" s="636"/>
      <c r="DC33" s="637"/>
      <c r="DD33" s="627">
        <v>10386455</v>
      </c>
      <c r="DE33" s="634"/>
      <c r="DF33" s="634"/>
      <c r="DG33" s="634"/>
      <c r="DH33" s="634"/>
      <c r="DI33" s="634"/>
      <c r="DJ33" s="634"/>
      <c r="DK33" s="635"/>
      <c r="DL33" s="627">
        <v>7983548</v>
      </c>
      <c r="DM33" s="634"/>
      <c r="DN33" s="634"/>
      <c r="DO33" s="634"/>
      <c r="DP33" s="634"/>
      <c r="DQ33" s="634"/>
      <c r="DR33" s="634"/>
      <c r="DS33" s="634"/>
      <c r="DT33" s="634"/>
      <c r="DU33" s="634"/>
      <c r="DV33" s="635"/>
      <c r="DW33" s="624">
        <v>38.700000000000003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402706</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5395884</v>
      </c>
      <c r="CS34" s="622"/>
      <c r="CT34" s="622"/>
      <c r="CU34" s="622"/>
      <c r="CV34" s="622"/>
      <c r="CW34" s="622"/>
      <c r="CX34" s="622"/>
      <c r="CY34" s="623"/>
      <c r="CZ34" s="624">
        <v>15.4</v>
      </c>
      <c r="DA34" s="636"/>
      <c r="DB34" s="636"/>
      <c r="DC34" s="637"/>
      <c r="DD34" s="627">
        <v>4182651</v>
      </c>
      <c r="DE34" s="622"/>
      <c r="DF34" s="622"/>
      <c r="DG34" s="622"/>
      <c r="DH34" s="622"/>
      <c r="DI34" s="622"/>
      <c r="DJ34" s="622"/>
      <c r="DK34" s="623"/>
      <c r="DL34" s="627">
        <v>3535209</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465927</v>
      </c>
      <c r="S35" s="622"/>
      <c r="T35" s="622"/>
      <c r="U35" s="622"/>
      <c r="V35" s="622"/>
      <c r="W35" s="622"/>
      <c r="X35" s="622"/>
      <c r="Y35" s="623"/>
      <c r="Z35" s="659">
        <v>1.3</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157219</v>
      </c>
      <c r="CS35" s="634"/>
      <c r="CT35" s="634"/>
      <c r="CU35" s="634"/>
      <c r="CV35" s="634"/>
      <c r="CW35" s="634"/>
      <c r="CX35" s="634"/>
      <c r="CY35" s="635"/>
      <c r="CZ35" s="624">
        <v>0.4</v>
      </c>
      <c r="DA35" s="636"/>
      <c r="DB35" s="636"/>
      <c r="DC35" s="637"/>
      <c r="DD35" s="627">
        <v>148312</v>
      </c>
      <c r="DE35" s="634"/>
      <c r="DF35" s="634"/>
      <c r="DG35" s="634"/>
      <c r="DH35" s="634"/>
      <c r="DI35" s="634"/>
      <c r="DJ35" s="634"/>
      <c r="DK35" s="635"/>
      <c r="DL35" s="627">
        <v>148312</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844161</v>
      </c>
      <c r="S36" s="622"/>
      <c r="T36" s="622"/>
      <c r="U36" s="622"/>
      <c r="V36" s="622"/>
      <c r="W36" s="622"/>
      <c r="X36" s="622"/>
      <c r="Y36" s="623"/>
      <c r="Z36" s="659">
        <v>2.2999999999999998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4407433</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156570</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2387931</v>
      </c>
      <c r="CS36" s="622"/>
      <c r="CT36" s="622"/>
      <c r="CU36" s="622"/>
      <c r="CV36" s="622"/>
      <c r="CW36" s="622"/>
      <c r="CX36" s="622"/>
      <c r="CY36" s="623"/>
      <c r="CZ36" s="624">
        <v>6.8</v>
      </c>
      <c r="DA36" s="636"/>
      <c r="DB36" s="636"/>
      <c r="DC36" s="637"/>
      <c r="DD36" s="627">
        <v>2148709</v>
      </c>
      <c r="DE36" s="622"/>
      <c r="DF36" s="622"/>
      <c r="DG36" s="622"/>
      <c r="DH36" s="622"/>
      <c r="DI36" s="622"/>
      <c r="DJ36" s="622"/>
      <c r="DK36" s="623"/>
      <c r="DL36" s="627">
        <v>1484776</v>
      </c>
      <c r="DM36" s="622"/>
      <c r="DN36" s="622"/>
      <c r="DO36" s="622"/>
      <c r="DP36" s="622"/>
      <c r="DQ36" s="622"/>
      <c r="DR36" s="622"/>
      <c r="DS36" s="622"/>
      <c r="DT36" s="622"/>
      <c r="DU36" s="622"/>
      <c r="DV36" s="623"/>
      <c r="DW36" s="624">
        <v>7.2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587590</v>
      </c>
      <c r="S37" s="622"/>
      <c r="T37" s="622"/>
      <c r="U37" s="622"/>
      <c r="V37" s="622"/>
      <c r="W37" s="622"/>
      <c r="X37" s="622"/>
      <c r="Y37" s="623"/>
      <c r="Z37" s="659">
        <v>1.6</v>
      </c>
      <c r="AA37" s="659"/>
      <c r="AB37" s="659"/>
      <c r="AC37" s="659"/>
      <c r="AD37" s="660">
        <v>4369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665000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21694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825822</v>
      </c>
      <c r="CS37" s="634"/>
      <c r="CT37" s="634"/>
      <c r="CU37" s="634"/>
      <c r="CV37" s="634"/>
      <c r="CW37" s="634"/>
      <c r="CX37" s="634"/>
      <c r="CY37" s="635"/>
      <c r="CZ37" s="624">
        <v>2.2999999999999998</v>
      </c>
      <c r="DA37" s="636"/>
      <c r="DB37" s="636"/>
      <c r="DC37" s="637"/>
      <c r="DD37" s="627">
        <v>819868</v>
      </c>
      <c r="DE37" s="634"/>
      <c r="DF37" s="634"/>
      <c r="DG37" s="634"/>
      <c r="DH37" s="634"/>
      <c r="DI37" s="634"/>
      <c r="DJ37" s="634"/>
      <c r="DK37" s="635"/>
      <c r="DL37" s="627">
        <v>819420</v>
      </c>
      <c r="DM37" s="634"/>
      <c r="DN37" s="634"/>
      <c r="DO37" s="634"/>
      <c r="DP37" s="634"/>
      <c r="DQ37" s="634"/>
      <c r="DR37" s="634"/>
      <c r="DS37" s="634"/>
      <c r="DT37" s="634"/>
      <c r="DU37" s="634"/>
      <c r="DV37" s="635"/>
      <c r="DW37" s="624">
        <v>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936800</v>
      </c>
      <c r="S38" s="622"/>
      <c r="T38" s="622"/>
      <c r="U38" s="622"/>
      <c r="V38" s="622"/>
      <c r="W38" s="622"/>
      <c r="X38" s="622"/>
      <c r="Y38" s="623"/>
      <c r="Z38" s="659">
        <v>2.6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80404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10832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3662029</v>
      </c>
      <c r="CS38" s="622"/>
      <c r="CT38" s="622"/>
      <c r="CU38" s="622"/>
      <c r="CV38" s="622"/>
      <c r="CW38" s="622"/>
      <c r="CX38" s="622"/>
      <c r="CY38" s="623"/>
      <c r="CZ38" s="624">
        <v>10.4</v>
      </c>
      <c r="DA38" s="636"/>
      <c r="DB38" s="636"/>
      <c r="DC38" s="637"/>
      <c r="DD38" s="627">
        <v>2971851</v>
      </c>
      <c r="DE38" s="622"/>
      <c r="DF38" s="622"/>
      <c r="DG38" s="622"/>
      <c r="DH38" s="622"/>
      <c r="DI38" s="622"/>
      <c r="DJ38" s="622"/>
      <c r="DK38" s="623"/>
      <c r="DL38" s="627">
        <v>2815251</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16421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1146699</v>
      </c>
      <c r="CS39" s="634"/>
      <c r="CT39" s="634"/>
      <c r="CU39" s="634"/>
      <c r="CV39" s="634"/>
      <c r="CW39" s="634"/>
      <c r="CX39" s="634"/>
      <c r="CY39" s="635"/>
      <c r="CZ39" s="624">
        <v>3.3</v>
      </c>
      <c r="DA39" s="636"/>
      <c r="DB39" s="636"/>
      <c r="DC39" s="637"/>
      <c r="DD39" s="627">
        <v>734932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221340</v>
      </c>
      <c r="CS40" s="622"/>
      <c r="CT40" s="622"/>
      <c r="CU40" s="622"/>
      <c r="CV40" s="622"/>
      <c r="CW40" s="622"/>
      <c r="CX40" s="622"/>
      <c r="CY40" s="623"/>
      <c r="CZ40" s="624">
        <v>0.6</v>
      </c>
      <c r="DA40" s="636"/>
      <c r="DB40" s="636"/>
      <c r="DC40" s="637"/>
      <c r="DD40" s="627">
        <v>200000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36231499</v>
      </c>
      <c r="S41" s="646"/>
      <c r="T41" s="646"/>
      <c r="U41" s="646"/>
      <c r="V41" s="646"/>
      <c r="W41" s="646"/>
      <c r="X41" s="646"/>
      <c r="Y41" s="649"/>
      <c r="Z41" s="650">
        <v>100</v>
      </c>
      <c r="AA41" s="650"/>
      <c r="AB41" s="650"/>
      <c r="AC41" s="650"/>
      <c r="AD41" s="651">
        <v>20607050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789102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2872927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2861190</v>
      </c>
      <c r="CS42" s="634"/>
      <c r="CT42" s="634"/>
      <c r="CU42" s="634"/>
      <c r="CV42" s="634"/>
      <c r="CW42" s="634"/>
      <c r="CX42" s="634"/>
      <c r="CY42" s="635"/>
      <c r="CZ42" s="624">
        <v>8.1</v>
      </c>
      <c r="DA42" s="636"/>
      <c r="DB42" s="636"/>
      <c r="DC42" s="637"/>
      <c r="DD42" s="627">
        <v>967073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47315</v>
      </c>
      <c r="CS43" s="634"/>
      <c r="CT43" s="634"/>
      <c r="CU43" s="634"/>
      <c r="CV43" s="634"/>
      <c r="CW43" s="634"/>
      <c r="CX43" s="634"/>
      <c r="CY43" s="635"/>
      <c r="CZ43" s="624">
        <v>0.1</v>
      </c>
      <c r="DA43" s="636"/>
      <c r="DB43" s="636"/>
      <c r="DC43" s="637"/>
      <c r="DD43" s="627">
        <v>47042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2832840</v>
      </c>
      <c r="CS44" s="622"/>
      <c r="CT44" s="622"/>
      <c r="CU44" s="622"/>
      <c r="CV44" s="622"/>
      <c r="CW44" s="622"/>
      <c r="CX44" s="622"/>
      <c r="CY44" s="623"/>
      <c r="CZ44" s="624">
        <v>8.1</v>
      </c>
      <c r="DA44" s="625"/>
      <c r="DB44" s="625"/>
      <c r="DC44" s="626"/>
      <c r="DD44" s="627">
        <v>946652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1178541</v>
      </c>
      <c r="CS45" s="634"/>
      <c r="CT45" s="634"/>
      <c r="CU45" s="634"/>
      <c r="CV45" s="634"/>
      <c r="CW45" s="634"/>
      <c r="CX45" s="634"/>
      <c r="CY45" s="635"/>
      <c r="CZ45" s="624">
        <v>3.4</v>
      </c>
      <c r="DA45" s="636"/>
      <c r="DB45" s="636"/>
      <c r="DC45" s="637"/>
      <c r="DD45" s="627">
        <v>96356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1654299</v>
      </c>
      <c r="CS46" s="622"/>
      <c r="CT46" s="622"/>
      <c r="CU46" s="622"/>
      <c r="CV46" s="622"/>
      <c r="CW46" s="622"/>
      <c r="CX46" s="622"/>
      <c r="CY46" s="623"/>
      <c r="CZ46" s="624">
        <v>4.7</v>
      </c>
      <c r="DA46" s="625"/>
      <c r="DB46" s="625"/>
      <c r="DC46" s="626"/>
      <c r="DD46" s="627">
        <v>850296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28350</v>
      </c>
      <c r="CS47" s="634"/>
      <c r="CT47" s="634"/>
      <c r="CU47" s="634"/>
      <c r="CV47" s="634"/>
      <c r="CW47" s="634"/>
      <c r="CX47" s="634"/>
      <c r="CY47" s="635"/>
      <c r="CZ47" s="624">
        <v>0.1</v>
      </c>
      <c r="DA47" s="636"/>
      <c r="DB47" s="636"/>
      <c r="DC47" s="637"/>
      <c r="DD47" s="627">
        <v>20421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35148661</v>
      </c>
      <c r="CS49" s="606"/>
      <c r="CT49" s="606"/>
      <c r="CU49" s="606"/>
      <c r="CV49" s="606"/>
      <c r="CW49" s="606"/>
      <c r="CX49" s="606"/>
      <c r="CY49" s="607"/>
      <c r="CZ49" s="608">
        <v>100</v>
      </c>
      <c r="DA49" s="609"/>
      <c r="DB49" s="609"/>
      <c r="DC49" s="610"/>
      <c r="DD49" s="611">
        <v>23741043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i4kzA1rDiMaB9QJtXn9745L7YOuNaC64ROuus0X0cfRm/6M+aTdjerVZ6qZy6V1AgtlqNg2OfYCPecoBEXl2Q==" saltValue="kWLYYOllLYzBPodzMVHv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36171</v>
      </c>
      <c r="R7" s="1103"/>
      <c r="S7" s="1103"/>
      <c r="T7" s="1103"/>
      <c r="U7" s="1103"/>
      <c r="V7" s="1103">
        <v>35147</v>
      </c>
      <c r="W7" s="1103"/>
      <c r="X7" s="1103"/>
      <c r="Y7" s="1103"/>
      <c r="Z7" s="1103"/>
      <c r="AA7" s="1103">
        <v>1024</v>
      </c>
      <c r="AB7" s="1103"/>
      <c r="AC7" s="1103"/>
      <c r="AD7" s="1103"/>
      <c r="AE7" s="1104"/>
      <c r="AF7" s="1105">
        <v>615</v>
      </c>
      <c r="AG7" s="1106"/>
      <c r="AH7" s="1106"/>
      <c r="AI7" s="1106"/>
      <c r="AJ7" s="1107"/>
      <c r="AK7" s="1108">
        <v>466</v>
      </c>
      <c r="AL7" s="1109"/>
      <c r="AM7" s="1109"/>
      <c r="AN7" s="1109"/>
      <c r="AO7" s="1109"/>
      <c r="AP7" s="1109">
        <v>34535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60</v>
      </c>
      <c r="R8" s="1039"/>
      <c r="S8" s="1039"/>
      <c r="T8" s="1039"/>
      <c r="U8" s="1039"/>
      <c r="V8" s="1039">
        <v>9</v>
      </c>
      <c r="W8" s="1039"/>
      <c r="X8" s="1039"/>
      <c r="Y8" s="1039"/>
      <c r="Z8" s="1039"/>
      <c r="AA8" s="1039">
        <v>51</v>
      </c>
      <c r="AB8" s="1039"/>
      <c r="AC8" s="1039"/>
      <c r="AD8" s="1039"/>
      <c r="AE8" s="1040"/>
      <c r="AF8" s="1035">
        <v>51</v>
      </c>
      <c r="AG8" s="1036"/>
      <c r="AH8" s="1036"/>
      <c r="AI8" s="1036"/>
      <c r="AJ8" s="1037"/>
      <c r="AK8" s="1080" t="s">
        <v>547</v>
      </c>
      <c r="AL8" s="1081"/>
      <c r="AM8" s="1081"/>
      <c r="AN8" s="1081"/>
      <c r="AO8" s="1081"/>
      <c r="AP8" s="1081" t="s">
        <v>547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16</v>
      </c>
      <c r="R9" s="1039"/>
      <c r="S9" s="1039"/>
      <c r="T9" s="1039"/>
      <c r="U9" s="1039"/>
      <c r="V9" s="1039">
        <v>8</v>
      </c>
      <c r="W9" s="1039"/>
      <c r="X9" s="1039"/>
      <c r="Y9" s="1039"/>
      <c r="Z9" s="1039"/>
      <c r="AA9" s="1039">
        <v>7</v>
      </c>
      <c r="AB9" s="1039"/>
      <c r="AC9" s="1039"/>
      <c r="AD9" s="1039"/>
      <c r="AE9" s="1040"/>
      <c r="AF9" s="1035">
        <v>7</v>
      </c>
      <c r="AG9" s="1036"/>
      <c r="AH9" s="1036"/>
      <c r="AI9" s="1036"/>
      <c r="AJ9" s="1037"/>
      <c r="AK9" s="1080" t="s">
        <v>547</v>
      </c>
      <c r="AL9" s="1081"/>
      <c r="AM9" s="1081"/>
      <c r="AN9" s="1081"/>
      <c r="AO9" s="1081"/>
      <c r="AP9" s="1081">
        <v>70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36231</v>
      </c>
      <c r="R23" s="1061"/>
      <c r="S23" s="1061"/>
      <c r="T23" s="1061"/>
      <c r="U23" s="1061"/>
      <c r="V23" s="1061">
        <v>35149</v>
      </c>
      <c r="W23" s="1061"/>
      <c r="X23" s="1061"/>
      <c r="Y23" s="1061"/>
      <c r="Z23" s="1061"/>
      <c r="AA23" s="1061">
        <v>1083</v>
      </c>
      <c r="AB23" s="1061"/>
      <c r="AC23" s="1061"/>
      <c r="AD23" s="1061"/>
      <c r="AE23" s="1068"/>
      <c r="AF23" s="1069">
        <v>674</v>
      </c>
      <c r="AG23" s="1061"/>
      <c r="AH23" s="1061"/>
      <c r="AI23" s="1061"/>
      <c r="AJ23" s="1070"/>
      <c r="AK23" s="1071"/>
      <c r="AL23" s="1072"/>
      <c r="AM23" s="1072"/>
      <c r="AN23" s="1072"/>
      <c r="AO23" s="1072"/>
      <c r="AP23" s="1061">
        <v>34605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9335</v>
      </c>
      <c r="R28" s="1051"/>
      <c r="S28" s="1051"/>
      <c r="T28" s="1051"/>
      <c r="U28" s="1051"/>
      <c r="V28" s="1051">
        <v>9178</v>
      </c>
      <c r="W28" s="1051"/>
      <c r="X28" s="1051"/>
      <c r="Y28" s="1051"/>
      <c r="Z28" s="1051"/>
      <c r="AA28" s="1051">
        <v>157</v>
      </c>
      <c r="AB28" s="1051"/>
      <c r="AC28" s="1051"/>
      <c r="AD28" s="1051"/>
      <c r="AE28" s="1052"/>
      <c r="AF28" s="1053">
        <v>157</v>
      </c>
      <c r="AG28" s="1051"/>
      <c r="AH28" s="1051"/>
      <c r="AI28" s="1051"/>
      <c r="AJ28" s="1054"/>
      <c r="AK28" s="1042">
        <v>789</v>
      </c>
      <c r="AL28" s="1043"/>
      <c r="AM28" s="1043"/>
      <c r="AN28" s="1043"/>
      <c r="AO28" s="1043"/>
      <c r="AP28" s="1043" t="s">
        <v>547</v>
      </c>
      <c r="AQ28" s="1043"/>
      <c r="AR28" s="1043"/>
      <c r="AS28" s="1043"/>
      <c r="AT28" s="1043"/>
      <c r="AU28" s="1043" t="s">
        <v>547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9483</v>
      </c>
      <c r="R29" s="1039"/>
      <c r="S29" s="1039"/>
      <c r="T29" s="1039"/>
      <c r="U29" s="1039"/>
      <c r="V29" s="1039">
        <v>9482</v>
      </c>
      <c r="W29" s="1039"/>
      <c r="X29" s="1039"/>
      <c r="Y29" s="1039"/>
      <c r="Z29" s="1039"/>
      <c r="AA29" s="1039">
        <v>1</v>
      </c>
      <c r="AB29" s="1039"/>
      <c r="AC29" s="1039"/>
      <c r="AD29" s="1039"/>
      <c r="AE29" s="1040"/>
      <c r="AF29" s="1035">
        <v>1</v>
      </c>
      <c r="AG29" s="1036"/>
      <c r="AH29" s="1036"/>
      <c r="AI29" s="1036"/>
      <c r="AJ29" s="1037"/>
      <c r="AK29" s="980">
        <v>1534</v>
      </c>
      <c r="AL29" s="971"/>
      <c r="AM29" s="971"/>
      <c r="AN29" s="971"/>
      <c r="AO29" s="971"/>
      <c r="AP29" s="971" t="s">
        <v>547</v>
      </c>
      <c r="AQ29" s="971"/>
      <c r="AR29" s="971"/>
      <c r="AS29" s="971"/>
      <c r="AT29" s="971"/>
      <c r="AU29" s="971" t="s">
        <v>547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33</v>
      </c>
      <c r="R30" s="1039"/>
      <c r="S30" s="1039"/>
      <c r="T30" s="1039"/>
      <c r="U30" s="1039"/>
      <c r="V30" s="1039">
        <v>26</v>
      </c>
      <c r="W30" s="1039"/>
      <c r="X30" s="1039"/>
      <c r="Y30" s="1039"/>
      <c r="Z30" s="1039"/>
      <c r="AA30" s="1039">
        <v>8</v>
      </c>
      <c r="AB30" s="1039"/>
      <c r="AC30" s="1039"/>
      <c r="AD30" s="1039"/>
      <c r="AE30" s="1040"/>
      <c r="AF30" s="1035">
        <v>8</v>
      </c>
      <c r="AG30" s="1036"/>
      <c r="AH30" s="1036"/>
      <c r="AI30" s="1036"/>
      <c r="AJ30" s="1037"/>
      <c r="AK30" s="980" t="s">
        <v>547</v>
      </c>
      <c r="AL30" s="971"/>
      <c r="AM30" s="971"/>
      <c r="AN30" s="971"/>
      <c r="AO30" s="971"/>
      <c r="AP30" s="971" t="s">
        <v>547</v>
      </c>
      <c r="AQ30" s="971"/>
      <c r="AR30" s="971"/>
      <c r="AS30" s="971"/>
      <c r="AT30" s="971"/>
      <c r="AU30" s="971" t="s">
        <v>547</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1686</v>
      </c>
      <c r="R31" s="1039"/>
      <c r="S31" s="1039"/>
      <c r="T31" s="1039"/>
      <c r="U31" s="1039"/>
      <c r="V31" s="1039">
        <v>1684</v>
      </c>
      <c r="W31" s="1039"/>
      <c r="X31" s="1039"/>
      <c r="Y31" s="1039"/>
      <c r="Z31" s="1039"/>
      <c r="AA31" s="1039">
        <v>2</v>
      </c>
      <c r="AB31" s="1039"/>
      <c r="AC31" s="1039"/>
      <c r="AD31" s="1039"/>
      <c r="AE31" s="1040"/>
      <c r="AF31" s="1035">
        <v>2</v>
      </c>
      <c r="AG31" s="1036"/>
      <c r="AH31" s="1036"/>
      <c r="AI31" s="1036"/>
      <c r="AJ31" s="1037"/>
      <c r="AK31" s="980">
        <v>341</v>
      </c>
      <c r="AL31" s="971"/>
      <c r="AM31" s="971"/>
      <c r="AN31" s="971"/>
      <c r="AO31" s="971"/>
      <c r="AP31" s="971" t="s">
        <v>547</v>
      </c>
      <c r="AQ31" s="971"/>
      <c r="AR31" s="971"/>
      <c r="AS31" s="971"/>
      <c r="AT31" s="971"/>
      <c r="AU31" s="971" t="s">
        <v>547</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2008</v>
      </c>
      <c r="R32" s="1039"/>
      <c r="S32" s="1039"/>
      <c r="T32" s="1039"/>
      <c r="U32" s="1039"/>
      <c r="V32" s="1039">
        <v>1775</v>
      </c>
      <c r="W32" s="1039"/>
      <c r="X32" s="1039"/>
      <c r="Y32" s="1039"/>
      <c r="Z32" s="1039"/>
      <c r="AA32" s="1039">
        <v>233</v>
      </c>
      <c r="AB32" s="1039"/>
      <c r="AC32" s="1039"/>
      <c r="AD32" s="1039"/>
      <c r="AE32" s="1040"/>
      <c r="AF32" s="1035">
        <v>6888</v>
      </c>
      <c r="AG32" s="1036"/>
      <c r="AH32" s="1036"/>
      <c r="AI32" s="1036"/>
      <c r="AJ32" s="1037"/>
      <c r="AK32" s="980" t="s">
        <v>547</v>
      </c>
      <c r="AL32" s="971"/>
      <c r="AM32" s="971"/>
      <c r="AN32" s="971"/>
      <c r="AO32" s="971"/>
      <c r="AP32" s="971">
        <v>12</v>
      </c>
      <c r="AQ32" s="971"/>
      <c r="AR32" s="971"/>
      <c r="AS32" s="971"/>
      <c r="AT32" s="971"/>
      <c r="AU32" s="971" t="s">
        <v>547</v>
      </c>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2558</v>
      </c>
      <c r="R33" s="1039"/>
      <c r="S33" s="1039"/>
      <c r="T33" s="1039"/>
      <c r="U33" s="1039"/>
      <c r="V33" s="1039">
        <v>2279</v>
      </c>
      <c r="W33" s="1039"/>
      <c r="X33" s="1039"/>
      <c r="Y33" s="1039"/>
      <c r="Z33" s="1039"/>
      <c r="AA33" s="1039">
        <v>279</v>
      </c>
      <c r="AB33" s="1039"/>
      <c r="AC33" s="1039"/>
      <c r="AD33" s="1039"/>
      <c r="AE33" s="1040"/>
      <c r="AF33" s="1035">
        <v>2004</v>
      </c>
      <c r="AG33" s="1036"/>
      <c r="AH33" s="1036"/>
      <c r="AI33" s="1036"/>
      <c r="AJ33" s="1037"/>
      <c r="AK33" s="980">
        <v>465</v>
      </c>
      <c r="AL33" s="971"/>
      <c r="AM33" s="971"/>
      <c r="AN33" s="971"/>
      <c r="AO33" s="971"/>
      <c r="AP33" s="971">
        <v>13978</v>
      </c>
      <c r="AQ33" s="971"/>
      <c r="AR33" s="971"/>
      <c r="AS33" s="971"/>
      <c r="AT33" s="971"/>
      <c r="AU33" s="971">
        <v>3383</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9059</v>
      </c>
      <c r="AG63" s="959"/>
      <c r="AH63" s="959"/>
      <c r="AI63" s="959"/>
      <c r="AJ63" s="1022"/>
      <c r="AK63" s="1023"/>
      <c r="AL63" s="963"/>
      <c r="AM63" s="963"/>
      <c r="AN63" s="963"/>
      <c r="AO63" s="963"/>
      <c r="AP63" s="959">
        <v>13990</v>
      </c>
      <c r="AQ63" s="959"/>
      <c r="AR63" s="959"/>
      <c r="AS63" s="959"/>
      <c r="AT63" s="959"/>
      <c r="AU63" s="959">
        <v>3383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4092</v>
      </c>
      <c r="R68" s="982"/>
      <c r="S68" s="982"/>
      <c r="T68" s="982"/>
      <c r="U68" s="982"/>
      <c r="V68" s="982">
        <v>4075</v>
      </c>
      <c r="W68" s="982"/>
      <c r="X68" s="982"/>
      <c r="Y68" s="982"/>
      <c r="Z68" s="982"/>
      <c r="AA68" s="982">
        <v>16</v>
      </c>
      <c r="AB68" s="982"/>
      <c r="AC68" s="982"/>
      <c r="AD68" s="982"/>
      <c r="AE68" s="982"/>
      <c r="AF68" s="982">
        <v>16</v>
      </c>
      <c r="AG68" s="982"/>
      <c r="AH68" s="982"/>
      <c r="AI68" s="982"/>
      <c r="AJ68" s="982"/>
      <c r="AK68" s="982">
        <v>10</v>
      </c>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302</v>
      </c>
      <c r="R69" s="971"/>
      <c r="S69" s="971"/>
      <c r="T69" s="971"/>
      <c r="U69" s="971"/>
      <c r="V69" s="971">
        <v>280</v>
      </c>
      <c r="W69" s="971"/>
      <c r="X69" s="971"/>
      <c r="Y69" s="971"/>
      <c r="Z69" s="971"/>
      <c r="AA69" s="971">
        <v>23</v>
      </c>
      <c r="AB69" s="971"/>
      <c r="AC69" s="971"/>
      <c r="AD69" s="971"/>
      <c r="AE69" s="971"/>
      <c r="AF69" s="971">
        <v>23</v>
      </c>
      <c r="AG69" s="971"/>
      <c r="AH69" s="971"/>
      <c r="AI69" s="971"/>
      <c r="AJ69" s="971"/>
      <c r="AK69" s="971">
        <v>193</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14208</v>
      </c>
      <c r="R70" s="971"/>
      <c r="S70" s="971"/>
      <c r="T70" s="971"/>
      <c r="U70" s="971"/>
      <c r="V70" s="971">
        <v>13916</v>
      </c>
      <c r="W70" s="971"/>
      <c r="X70" s="971"/>
      <c r="Y70" s="971"/>
      <c r="Z70" s="971"/>
      <c r="AA70" s="971">
        <v>292</v>
      </c>
      <c r="AB70" s="971"/>
      <c r="AC70" s="971"/>
      <c r="AD70" s="971"/>
      <c r="AE70" s="971"/>
      <c r="AF70" s="971">
        <v>268</v>
      </c>
      <c r="AG70" s="971"/>
      <c r="AH70" s="971"/>
      <c r="AI70" s="971"/>
      <c r="AJ70" s="971"/>
      <c r="AK70" s="971">
        <v>64</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307</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3925303</v>
      </c>
      <c r="AB110" s="889"/>
      <c r="AC110" s="889"/>
      <c r="AD110" s="889"/>
      <c r="AE110" s="890"/>
      <c r="AF110" s="891">
        <v>3520616</v>
      </c>
      <c r="AG110" s="889"/>
      <c r="AH110" s="889"/>
      <c r="AI110" s="889"/>
      <c r="AJ110" s="890"/>
      <c r="AK110" s="891">
        <v>3234269</v>
      </c>
      <c r="AL110" s="889"/>
      <c r="AM110" s="889"/>
      <c r="AN110" s="889"/>
      <c r="AO110" s="890"/>
      <c r="AP110" s="892">
        <v>18.100000000000001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40740115</v>
      </c>
      <c r="BR110" s="842"/>
      <c r="BS110" s="842"/>
      <c r="BT110" s="842"/>
      <c r="BU110" s="842"/>
      <c r="BV110" s="842">
        <v>36999828</v>
      </c>
      <c r="BW110" s="842"/>
      <c r="BX110" s="842"/>
      <c r="BY110" s="842"/>
      <c r="BZ110" s="842"/>
      <c r="CA110" s="842">
        <v>34604505</v>
      </c>
      <c r="CB110" s="842"/>
      <c r="CC110" s="842"/>
      <c r="CD110" s="842"/>
      <c r="CE110" s="842"/>
      <c r="CF110" s="866">
        <v>193.2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4201791</v>
      </c>
      <c r="BR112" s="817"/>
      <c r="BS112" s="817"/>
      <c r="BT112" s="817"/>
      <c r="BU112" s="817"/>
      <c r="BV112" s="817">
        <v>3711179</v>
      </c>
      <c r="BW112" s="817"/>
      <c r="BX112" s="817"/>
      <c r="BY112" s="817"/>
      <c r="BZ112" s="817"/>
      <c r="CA112" s="817">
        <v>3382747</v>
      </c>
      <c r="CB112" s="817"/>
      <c r="CC112" s="817"/>
      <c r="CD112" s="817"/>
      <c r="CE112" s="817"/>
      <c r="CF112" s="875">
        <v>18.899999999999999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298494</v>
      </c>
      <c r="AB113" s="919"/>
      <c r="AC113" s="919"/>
      <c r="AD113" s="919"/>
      <c r="AE113" s="920"/>
      <c r="AF113" s="921">
        <v>298534</v>
      </c>
      <c r="AG113" s="919"/>
      <c r="AH113" s="919"/>
      <c r="AI113" s="919"/>
      <c r="AJ113" s="920"/>
      <c r="AK113" s="921">
        <v>272992</v>
      </c>
      <c r="AL113" s="919"/>
      <c r="AM113" s="919"/>
      <c r="AN113" s="919"/>
      <c r="AO113" s="920"/>
      <c r="AP113" s="922">
        <v>1.5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248214</v>
      </c>
      <c r="BR113" s="817"/>
      <c r="BS113" s="817"/>
      <c r="BT113" s="817"/>
      <c r="BU113" s="817"/>
      <c r="BV113" s="817">
        <v>256763</v>
      </c>
      <c r="BW113" s="817"/>
      <c r="BX113" s="817"/>
      <c r="BY113" s="817"/>
      <c r="BZ113" s="817"/>
      <c r="CA113" s="817">
        <v>243592</v>
      </c>
      <c r="CB113" s="817"/>
      <c r="CC113" s="817"/>
      <c r="CD113" s="817"/>
      <c r="CE113" s="817"/>
      <c r="CF113" s="875">
        <v>1.4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50809</v>
      </c>
      <c r="AB114" s="780"/>
      <c r="AC114" s="780"/>
      <c r="AD114" s="780"/>
      <c r="AE114" s="781"/>
      <c r="AF114" s="782">
        <v>48480</v>
      </c>
      <c r="AG114" s="780"/>
      <c r="AH114" s="780"/>
      <c r="AI114" s="780"/>
      <c r="AJ114" s="781"/>
      <c r="AK114" s="782">
        <v>55115</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4020380</v>
      </c>
      <c r="BR114" s="817"/>
      <c r="BS114" s="817"/>
      <c r="BT114" s="817"/>
      <c r="BU114" s="817"/>
      <c r="BV114" s="817">
        <v>3906606</v>
      </c>
      <c r="BW114" s="817"/>
      <c r="BX114" s="817"/>
      <c r="BY114" s="817"/>
      <c r="BZ114" s="817"/>
      <c r="CA114" s="817">
        <v>4014067</v>
      </c>
      <c r="CB114" s="817"/>
      <c r="CC114" s="817"/>
      <c r="CD114" s="817"/>
      <c r="CE114" s="817"/>
      <c r="CF114" s="875">
        <v>22.4</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30</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4274636</v>
      </c>
      <c r="AB117" s="903"/>
      <c r="AC117" s="903"/>
      <c r="AD117" s="903"/>
      <c r="AE117" s="904"/>
      <c r="AF117" s="905">
        <v>3867630</v>
      </c>
      <c r="AG117" s="903"/>
      <c r="AH117" s="903"/>
      <c r="AI117" s="903"/>
      <c r="AJ117" s="904"/>
      <c r="AK117" s="905">
        <v>3562376</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49210500</v>
      </c>
      <c r="BR119" s="845"/>
      <c r="BS119" s="845"/>
      <c r="BT119" s="845"/>
      <c r="BU119" s="845"/>
      <c r="BV119" s="845">
        <v>44874376</v>
      </c>
      <c r="BW119" s="845"/>
      <c r="BX119" s="845"/>
      <c r="BY119" s="845"/>
      <c r="BZ119" s="845"/>
      <c r="CA119" s="845">
        <v>42244911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11136217</v>
      </c>
      <c r="BR120" s="842"/>
      <c r="BS120" s="842"/>
      <c r="BT120" s="842"/>
      <c r="BU120" s="842"/>
      <c r="BV120" s="842">
        <v>8974802</v>
      </c>
      <c r="BW120" s="842"/>
      <c r="BX120" s="842"/>
      <c r="BY120" s="842"/>
      <c r="BZ120" s="842"/>
      <c r="CA120" s="842">
        <v>9690063</v>
      </c>
      <c r="CB120" s="842"/>
      <c r="CC120" s="842"/>
      <c r="CD120" s="842"/>
      <c r="CE120" s="842"/>
      <c r="CF120" s="866">
        <v>54.1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4201791</v>
      </c>
      <c r="DH120" s="842"/>
      <c r="DI120" s="842"/>
      <c r="DJ120" s="842"/>
      <c r="DK120" s="842"/>
      <c r="DL120" s="842">
        <v>3711179</v>
      </c>
      <c r="DM120" s="842"/>
      <c r="DN120" s="842"/>
      <c r="DO120" s="842"/>
      <c r="DP120" s="842"/>
      <c r="DQ120" s="842">
        <v>3382747</v>
      </c>
      <c r="DR120" s="842"/>
      <c r="DS120" s="842"/>
      <c r="DT120" s="842"/>
      <c r="DU120" s="842"/>
      <c r="DV120" s="843">
        <v>18.899999999999999</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3815996</v>
      </c>
      <c r="BR121" s="817"/>
      <c r="BS121" s="817"/>
      <c r="BT121" s="817"/>
      <c r="BU121" s="817"/>
      <c r="BV121" s="817">
        <v>3001307</v>
      </c>
      <c r="BW121" s="817"/>
      <c r="BX121" s="817"/>
      <c r="BY121" s="817"/>
      <c r="BZ121" s="817"/>
      <c r="CA121" s="817">
        <v>3021927</v>
      </c>
      <c r="CB121" s="817"/>
      <c r="CC121" s="817"/>
      <c r="CD121" s="817"/>
      <c r="CE121" s="817"/>
      <c r="CF121" s="875">
        <v>16.899999999999999</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32281158</v>
      </c>
      <c r="BR122" s="845"/>
      <c r="BS122" s="845"/>
      <c r="BT122" s="845"/>
      <c r="BU122" s="845"/>
      <c r="BV122" s="845">
        <v>30916320</v>
      </c>
      <c r="BW122" s="845"/>
      <c r="BX122" s="845"/>
      <c r="BY122" s="845"/>
      <c r="BZ122" s="845"/>
      <c r="CA122" s="845">
        <v>29063595</v>
      </c>
      <c r="CB122" s="845"/>
      <c r="CC122" s="845"/>
      <c r="CD122" s="845"/>
      <c r="CE122" s="845"/>
      <c r="CF122" s="846">
        <v>162.30000000000001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47233371</v>
      </c>
      <c r="BR123" s="833"/>
      <c r="BS123" s="833"/>
      <c r="BT123" s="833"/>
      <c r="BU123" s="833"/>
      <c r="BV123" s="833">
        <v>42892429</v>
      </c>
      <c r="BW123" s="833"/>
      <c r="BX123" s="833"/>
      <c r="BY123" s="833"/>
      <c r="BZ123" s="833"/>
      <c r="CA123" s="833">
        <v>41775585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v>
      </c>
      <c r="BR124" s="831"/>
      <c r="BS124" s="831"/>
      <c r="BT124" s="831"/>
      <c r="BU124" s="831"/>
      <c r="BV124" s="831">
        <v>11.4</v>
      </c>
      <c r="BW124" s="831"/>
      <c r="BX124" s="831"/>
      <c r="BY124" s="831"/>
      <c r="BZ124" s="831"/>
      <c r="CA124" s="831">
        <v>2.6</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404991</v>
      </c>
      <c r="AB128" s="801"/>
      <c r="AC128" s="801"/>
      <c r="AD128" s="801"/>
      <c r="AE128" s="802"/>
      <c r="AF128" s="803">
        <v>116580</v>
      </c>
      <c r="AG128" s="801"/>
      <c r="AH128" s="801"/>
      <c r="AI128" s="801"/>
      <c r="AJ128" s="802"/>
      <c r="AK128" s="803">
        <v>383441</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12.46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20370861</v>
      </c>
      <c r="AB129" s="780"/>
      <c r="AC129" s="780"/>
      <c r="AD129" s="780"/>
      <c r="AE129" s="781"/>
      <c r="AF129" s="782">
        <v>19898545</v>
      </c>
      <c r="AG129" s="780"/>
      <c r="AH129" s="780"/>
      <c r="AI129" s="780"/>
      <c r="AJ129" s="781"/>
      <c r="AK129" s="782">
        <v>20439702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17.46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2467998</v>
      </c>
      <c r="AB130" s="780"/>
      <c r="AC130" s="780"/>
      <c r="AD130" s="780"/>
      <c r="AE130" s="781"/>
      <c r="AF130" s="782">
        <v>2534835</v>
      </c>
      <c r="AG130" s="780"/>
      <c r="AH130" s="780"/>
      <c r="AI130" s="780"/>
      <c r="AJ130" s="781"/>
      <c r="AK130" s="782">
        <v>2532813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6.1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17902863</v>
      </c>
      <c r="AB131" s="764"/>
      <c r="AC131" s="764"/>
      <c r="AD131" s="764"/>
      <c r="AE131" s="765"/>
      <c r="AF131" s="766">
        <v>17363710</v>
      </c>
      <c r="AG131" s="764"/>
      <c r="AH131" s="764"/>
      <c r="AI131" s="764"/>
      <c r="AJ131" s="765"/>
      <c r="AK131" s="766">
        <v>17906889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2.6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7.8291779369999999</v>
      </c>
      <c r="AB132" s="745"/>
      <c r="AC132" s="745"/>
      <c r="AD132" s="745"/>
      <c r="AE132" s="746"/>
      <c r="AF132" s="747">
        <v>7.0043498770000001</v>
      </c>
      <c r="AG132" s="745"/>
      <c r="AH132" s="745"/>
      <c r="AI132" s="745"/>
      <c r="AJ132" s="746"/>
      <c r="AK132" s="747">
        <v>3.6082314470000001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9.6</v>
      </c>
      <c r="AB133" s="724"/>
      <c r="AC133" s="724"/>
      <c r="AD133" s="724"/>
      <c r="AE133" s="725"/>
      <c r="AF133" s="723">
        <v>8.1</v>
      </c>
      <c r="AG133" s="724"/>
      <c r="AH133" s="724"/>
      <c r="AI133" s="724"/>
      <c r="AJ133" s="725"/>
      <c r="AK133" s="723">
        <v>6.1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szFc7tvue6BG++28UNy79bTxEk7DizjJYAWIqJls+bEAETUDXgpHgjga2wT2FoTTQFr0JTN+I4RLpkw4uxhg==" saltValue="ubvye5CU5kdyM1NhOSPe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cOzKpmN9zKQmQQcxBhBzruXw6hV8Az/IjSRFDD21zkDq2TIG20Hr9GK5/fSlD876spKhT7XEs1nesNVrYfj3w==" saltValue="PPKNZFrJJk0wuLb/cf38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NX5sJnSOvlwujDvveaTvmRLgKk0LcgiqEV3LfATmZ0XVUFjds+Xe5Ykr9so4gHRC15H0e2zxyjZuOcWxBuXgQ==" saltValue="SAyFFLT8GwLmGGz7FTvb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5341615</v>
      </c>
      <c r="AP9" s="281">
        <v>64160</v>
      </c>
      <c r="AQ9" s="282">
        <v>66486</v>
      </c>
      <c r="AR9" s="283">
        <v>-3.5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669031</v>
      </c>
      <c r="AP10" s="284">
        <v>8036</v>
      </c>
      <c r="AQ10" s="285">
        <v>6147</v>
      </c>
      <c r="AR10" s="286">
        <v>30.7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8537</v>
      </c>
      <c r="AP11" s="284">
        <v>103</v>
      </c>
      <c r="AQ11" s="285">
        <v>1219</v>
      </c>
      <c r="AR11" s="286">
        <v>-91.6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155037</v>
      </c>
      <c r="AP13" s="284">
        <v>1862</v>
      </c>
      <c r="AQ13" s="285">
        <v>2955</v>
      </c>
      <c r="AR13" s="286">
        <v>-37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47315</v>
      </c>
      <c r="AP14" s="284">
        <v>568</v>
      </c>
      <c r="AQ14" s="285">
        <v>1434</v>
      </c>
      <c r="AR14" s="286">
        <v>-60.4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-120337</v>
      </c>
      <c r="AP15" s="284">
        <v>-1445</v>
      </c>
      <c r="AQ15" s="285">
        <v>-3102</v>
      </c>
      <c r="AR15" s="286">
        <v>-53.4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6101198</v>
      </c>
      <c r="AP16" s="284">
        <v>73283</v>
      </c>
      <c r="AQ16" s="285">
        <v>75147</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6.8</v>
      </c>
      <c r="AP21" s="298">
        <v>6.62</v>
      </c>
      <c r="AQ21" s="299">
        <v>0.18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98.5</v>
      </c>
      <c r="AP22" s="303">
        <v>98.3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3234269</v>
      </c>
      <c r="AP32" s="312">
        <v>38848</v>
      </c>
      <c r="AQ32" s="313">
        <v>34847</v>
      </c>
      <c r="AR32" s="314">
        <v>11.5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272992</v>
      </c>
      <c r="AP35" s="312">
        <v>3279</v>
      </c>
      <c r="AQ35" s="313">
        <v>8260</v>
      </c>
      <c r="AR35" s="314">
        <v>-60.3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55115</v>
      </c>
      <c r="AP36" s="312">
        <v>662</v>
      </c>
      <c r="AQ36" s="313">
        <v>1689</v>
      </c>
      <c r="AR36" s="314">
        <v>-60.8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748</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-383441</v>
      </c>
      <c r="AP39" s="312">
        <v>-4606</v>
      </c>
      <c r="AQ39" s="313">
        <v>-5762</v>
      </c>
      <c r="AR39" s="314">
        <v>-20.100000000000001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-2532813</v>
      </c>
      <c r="AP40" s="312">
        <v>-30422</v>
      </c>
      <c r="AQ40" s="313">
        <v>-27609</v>
      </c>
      <c r="AR40" s="314">
        <v>10.199999999999999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646122</v>
      </c>
      <c r="AP41" s="312">
        <v>7761</v>
      </c>
      <c r="AQ41" s="313">
        <v>12179</v>
      </c>
      <c r="AR41" s="314">
        <v>-36.299999999999997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7453415</v>
      </c>
      <c r="AN51" s="334">
        <v>86798</v>
      </c>
      <c r="AO51" s="335">
        <v>382.4</v>
      </c>
      <c r="AP51" s="336">
        <v>45588</v>
      </c>
      <c r="AQ51" s="337">
        <v>8.6999999999999993</v>
      </c>
      <c r="AR51" s="338">
        <v>373.7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5986717</v>
      </c>
      <c r="AN52" s="342">
        <v>69718</v>
      </c>
      <c r="AO52" s="343">
        <v>686.3</v>
      </c>
      <c r="AP52" s="344">
        <v>24150</v>
      </c>
      <c r="AQ52" s="345">
        <v>3.4</v>
      </c>
      <c r="AR52" s="346">
        <v>682.9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3350148</v>
      </c>
      <c r="AN53" s="334">
        <v>39271</v>
      </c>
      <c r="AO53" s="335">
        <v>-54.8</v>
      </c>
      <c r="AP53" s="336">
        <v>45483</v>
      </c>
      <c r="AQ53" s="337">
        <v>-0.2</v>
      </c>
      <c r="AR53" s="338">
        <v>-54.6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1574767</v>
      </c>
      <c r="AN54" s="342">
        <v>18460</v>
      </c>
      <c r="AO54" s="343">
        <v>-73.5</v>
      </c>
      <c r="AP54" s="344">
        <v>24241</v>
      </c>
      <c r="AQ54" s="345">
        <v>0.4</v>
      </c>
      <c r="AR54" s="346">
        <v>-73.900000000000006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7690704</v>
      </c>
      <c r="AN55" s="334">
        <v>90859</v>
      </c>
      <c r="AO55" s="335">
        <v>131.4</v>
      </c>
      <c r="AP55" s="336">
        <v>45945</v>
      </c>
      <c r="AQ55" s="337">
        <v>1</v>
      </c>
      <c r="AR55" s="338">
        <v>130.4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6054111</v>
      </c>
      <c r="AN56" s="342">
        <v>71524</v>
      </c>
      <c r="AO56" s="343">
        <v>287.5</v>
      </c>
      <c r="AP56" s="344">
        <v>25180</v>
      </c>
      <c r="AQ56" s="345">
        <v>3.9</v>
      </c>
      <c r="AR56" s="346">
        <v>283.60000000000002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2346320</v>
      </c>
      <c r="AN57" s="334">
        <v>27969</v>
      </c>
      <c r="AO57" s="335">
        <v>-69.2</v>
      </c>
      <c r="AP57" s="336">
        <v>44475</v>
      </c>
      <c r="AQ57" s="337">
        <v>-3.2</v>
      </c>
      <c r="AR57" s="338">
        <v>-66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1234614</v>
      </c>
      <c r="AN58" s="342">
        <v>14717</v>
      </c>
      <c r="AO58" s="343">
        <v>-79.400000000000006</v>
      </c>
      <c r="AP58" s="344">
        <v>24780</v>
      </c>
      <c r="AQ58" s="345">
        <v>-1.6</v>
      </c>
      <c r="AR58" s="346">
        <v>-77.8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2832840</v>
      </c>
      <c r="AN59" s="334">
        <v>34026</v>
      </c>
      <c r="AO59" s="335">
        <v>21.7</v>
      </c>
      <c r="AP59" s="336">
        <v>45982</v>
      </c>
      <c r="AQ59" s="337">
        <v>3.4</v>
      </c>
      <c r="AR59" s="338">
        <v>18.3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1654299</v>
      </c>
      <c r="AN60" s="342">
        <v>19870</v>
      </c>
      <c r="AO60" s="343">
        <v>35</v>
      </c>
      <c r="AP60" s="344">
        <v>25583</v>
      </c>
      <c r="AQ60" s="345">
        <v>3.2</v>
      </c>
      <c r="AR60" s="346">
        <v>31.8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4734685</v>
      </c>
      <c r="AN61" s="349">
        <v>55785</v>
      </c>
      <c r="AO61" s="350">
        <v>82.3</v>
      </c>
      <c r="AP61" s="351">
        <v>45495</v>
      </c>
      <c r="AQ61" s="352">
        <v>1.9</v>
      </c>
      <c r="AR61" s="338">
        <v>80.400000000000006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3300902</v>
      </c>
      <c r="AN62" s="342">
        <v>38858</v>
      </c>
      <c r="AO62" s="343">
        <v>171.2</v>
      </c>
      <c r="AP62" s="344">
        <v>24787</v>
      </c>
      <c r="AQ62" s="345">
        <v>1.9</v>
      </c>
      <c r="AR62" s="346">
        <v>169.3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0J7A9bltva4Rg1U6QV/1gGJlYunWU7sHkMlc3vRRm9AmNhpGAKN/rkcDEffBudu7Ee/L/E5VEHnSZ8ZrWzO3Q==" saltValue="N9goXx6U2wKsZ/7YUPIZ4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eQm7PXIN5nquD6FwT/sqqFhdAluAe114sdg1x927ob4ehKNz11+GVhU1VTansD6SUIZIenRIAnoYhC+p4c0/0Q==" saltValue="G4GdiCR78blHuqpH1Z4z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1reBPMR7ex0OUkqHeZCnwXDQ5leSPGszcFNmzrt3e5rY5kBokJKjtYy+l/1yzMddOBMrn79y1MR/PAoezq+z2w==" saltValue="L4rt1YFykq1MfnmScOzo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13.01</v>
      </c>
      <c r="G47" s="12">
        <v>13.14</v>
      </c>
      <c r="H47" s="12">
        <v>14.86</v>
      </c>
      <c r="I47" s="12">
        <v>15.22</v>
      </c>
      <c r="J47" s="13">
        <v>16.809999999999999</v>
      </c>
    </row>
    <row r="48" spans="2:10" ht="57.75" customHeight="1" x14ac:dyDescent="0.15">
      <c r="B48" s="14"/>
      <c r="C48" s="1141" t="s">
        <v>4</v>
      </c>
      <c r="D48" s="1141"/>
      <c r="E48" s="1142"/>
      <c r="F48" s="15">
        <v>1.2</v>
      </c>
      <c r="G48" s="16">
        <v>2.2999999999999998</v>
      </c>
      <c r="H48" s="16">
        <v>3.93</v>
      </c>
      <c r="I48" s="16">
        <v>3.88</v>
      </c>
      <c r="J48" s="17">
        <v>3.3</v>
      </c>
    </row>
    <row r="49" spans="2:10" ht="57.75" customHeight="1" thickBot="1" x14ac:dyDescent="0.2">
      <c r="B49" s="18"/>
      <c r="C49" s="1143" t="s">
        <v>5</v>
      </c>
      <c r="D49" s="1143"/>
      <c r="E49" s="1144"/>
      <c r="F49" s="19">
        <v>0.33</v>
      </c>
      <c r="G49" s="20">
        <v>1.71</v>
      </c>
      <c r="H49" s="20">
        <v>4.22</v>
      </c>
      <c r="I49" s="20">
        <v>7.53</v>
      </c>
      <c r="J49" s="21">
        <v>2.5499999999999998</v>
      </c>
    </row>
    <row r="50" spans="2:10" x14ac:dyDescent="0.15"/>
  </sheetData>
  <sheetProtection algorithmName="SHA-512" hashValue="u2wsPKckU0fa7qWqGhfHt4NU3RABicmk+3A7JgFmTdS9tqVfc59lSZ74t6sfDOmJN5m7DBoqREdoUTrI2rIf8A==" saltValue="jZAIfOtwAqhUq/8RFvZ4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43.43</v>
      </c>
      <c r="G34" s="33">
        <v>25.33</v>
      </c>
      <c r="H34" s="33">
        <v>23.27</v>
      </c>
      <c r="I34" s="33">
        <v>36.270000000000003</v>
      </c>
      <c r="J34" s="34">
        <v>33.69</v>
      </c>
      <c r="K34" s="22"/>
      <c r="L34" s="22"/>
      <c r="M34" s="22"/>
      <c r="N34" s="22"/>
      <c r="O34" s="22"/>
      <c r="P34" s="22"/>
    </row>
    <row r="35" spans="1:16" ht="39" customHeight="1" x14ac:dyDescent="0.15">
      <c r="A35" s="22"/>
      <c r="B35" s="35"/>
      <c r="C35" s="1145" t="s">
        <v>533</v>
      </c>
      <c r="D35" s="1146"/>
      <c r="E35" s="1147"/>
      <c r="F35" s="36">
        <v>5.76</v>
      </c>
      <c r="G35" s="37">
        <v>6.72</v>
      </c>
      <c r="H35" s="37">
        <v>7.61</v>
      </c>
      <c r="I35" s="37">
        <v>8.6199999999999992</v>
      </c>
      <c r="J35" s="38">
        <v>9.8000000000000007</v>
      </c>
      <c r="K35" s="22"/>
      <c r="L35" s="22"/>
      <c r="M35" s="22"/>
      <c r="N35" s="22"/>
      <c r="O35" s="22"/>
      <c r="P35" s="22"/>
    </row>
    <row r="36" spans="1:16" ht="39" customHeight="1" x14ac:dyDescent="0.15">
      <c r="A36" s="22"/>
      <c r="B36" s="35"/>
      <c r="C36" s="1145" t="s">
        <v>534</v>
      </c>
      <c r="D36" s="1146"/>
      <c r="E36" s="1147"/>
      <c r="F36" s="36">
        <v>0.95</v>
      </c>
      <c r="G36" s="37">
        <v>2.08</v>
      </c>
      <c r="H36" s="37">
        <v>3.61</v>
      </c>
      <c r="I36" s="37">
        <v>3.58</v>
      </c>
      <c r="J36" s="38">
        <v>3</v>
      </c>
      <c r="K36" s="22"/>
      <c r="L36" s="22"/>
      <c r="M36" s="22"/>
      <c r="N36" s="22"/>
      <c r="O36" s="22"/>
      <c r="P36" s="22"/>
    </row>
    <row r="37" spans="1:16" ht="39" customHeight="1" x14ac:dyDescent="0.15">
      <c r="A37" s="22"/>
      <c r="B37" s="35"/>
      <c r="C37" s="1145" t="s">
        <v>535</v>
      </c>
      <c r="D37" s="1146"/>
      <c r="E37" s="1147"/>
      <c r="F37" s="36">
        <v>2.65</v>
      </c>
      <c r="G37" s="37">
        <v>3.56</v>
      </c>
      <c r="H37" s="37">
        <v>3.71</v>
      </c>
      <c r="I37" s="37">
        <v>0.75</v>
      </c>
      <c r="J37" s="38">
        <v>0.76</v>
      </c>
      <c r="K37" s="22"/>
      <c r="L37" s="22"/>
      <c r="M37" s="22"/>
      <c r="N37" s="22"/>
      <c r="O37" s="22"/>
      <c r="P37" s="22"/>
    </row>
    <row r="38" spans="1:16" ht="39" customHeight="1" x14ac:dyDescent="0.15">
      <c r="A38" s="22"/>
      <c r="B38" s="35"/>
      <c r="C38" s="1145" t="s">
        <v>536</v>
      </c>
      <c r="D38" s="1146"/>
      <c r="E38" s="1147"/>
      <c r="F38" s="36">
        <v>0.24</v>
      </c>
      <c r="G38" s="37">
        <v>0.19</v>
      </c>
      <c r="H38" s="37">
        <v>0.31</v>
      </c>
      <c r="I38" s="37">
        <v>0.28999999999999998</v>
      </c>
      <c r="J38" s="38">
        <v>0.25</v>
      </c>
      <c r="K38" s="22"/>
      <c r="L38" s="22"/>
      <c r="M38" s="22"/>
      <c r="N38" s="22"/>
      <c r="O38" s="22"/>
      <c r="P38" s="22"/>
    </row>
    <row r="39" spans="1:16" ht="39" customHeight="1" x14ac:dyDescent="0.15">
      <c r="A39" s="22"/>
      <c r="B39" s="35"/>
      <c r="C39" s="1145" t="s">
        <v>537</v>
      </c>
      <c r="D39" s="1146"/>
      <c r="E39" s="1147"/>
      <c r="F39" s="36">
        <v>0.08</v>
      </c>
      <c r="G39" s="37">
        <v>0.06</v>
      </c>
      <c r="H39" s="37">
        <v>0.05</v>
      </c>
      <c r="I39" s="37">
        <v>0.04</v>
      </c>
      <c r="J39" s="38">
        <v>0.03</v>
      </c>
      <c r="K39" s="22"/>
      <c r="L39" s="22"/>
      <c r="M39" s="22"/>
      <c r="N39" s="22"/>
      <c r="O39" s="22"/>
      <c r="P39" s="22"/>
    </row>
    <row r="40" spans="1:16" ht="39" customHeight="1" x14ac:dyDescent="0.15">
      <c r="A40" s="22"/>
      <c r="B40" s="35"/>
      <c r="C40" s="1145" t="s">
        <v>538</v>
      </c>
      <c r="D40" s="1146"/>
      <c r="E40" s="1147"/>
      <c r="F40" s="36">
        <v>0</v>
      </c>
      <c r="G40" s="37">
        <v>0.01</v>
      </c>
      <c r="H40" s="37">
        <v>0</v>
      </c>
      <c r="I40" s="37">
        <v>0</v>
      </c>
      <c r="J40" s="38">
        <v>0.03</v>
      </c>
      <c r="K40" s="22"/>
      <c r="L40" s="22"/>
      <c r="M40" s="22"/>
      <c r="N40" s="22"/>
      <c r="O40" s="22"/>
      <c r="P40" s="22"/>
    </row>
    <row r="41" spans="1:16" ht="39" customHeight="1" x14ac:dyDescent="0.15">
      <c r="A41" s="22"/>
      <c r="B41" s="35"/>
      <c r="C41" s="1145" t="s">
        <v>539</v>
      </c>
      <c r="D41" s="1146"/>
      <c r="E41" s="1147"/>
      <c r="F41" s="36">
        <v>0.01</v>
      </c>
      <c r="G41" s="37">
        <v>0</v>
      </c>
      <c r="H41" s="37">
        <v>0</v>
      </c>
      <c r="I41" s="37">
        <v>0.02</v>
      </c>
      <c r="J41" s="38">
        <v>0</v>
      </c>
      <c r="K41" s="22"/>
      <c r="L41" s="22"/>
      <c r="M41" s="22"/>
      <c r="N41" s="22"/>
      <c r="O41" s="22"/>
      <c r="P41" s="22"/>
    </row>
    <row r="42" spans="1:16" ht="39" customHeight="1" x14ac:dyDescent="0.15">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541</v>
      </c>
      <c r="D43" s="1149"/>
      <c r="E43" s="1150"/>
      <c r="F43" s="41">
        <v>0</v>
      </c>
      <c r="G43" s="42">
        <v>0.2</v>
      </c>
      <c r="H43" s="42">
        <v>1.71</v>
      </c>
      <c r="I43" s="42">
        <v>0.82</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ACHz/i8rZtRUOFAFIqTatQbcDWuvsBNOLfZuQM3lC/Azhf3l2IC/4q8Rm401Vjfn/1tjI0lL5r409Q8P2+uOw==" saltValue="Lx6ep4zqjW+Z7Jh+vzx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4191</v>
      </c>
      <c r="L45" s="60">
        <v>4071</v>
      </c>
      <c r="M45" s="60">
        <v>3925</v>
      </c>
      <c r="N45" s="60">
        <v>3521</v>
      </c>
      <c r="O45" s="61">
        <v>3234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376</v>
      </c>
      <c r="L48" s="64">
        <v>342</v>
      </c>
      <c r="M48" s="64">
        <v>298</v>
      </c>
      <c r="N48" s="64">
        <v>299</v>
      </c>
      <c r="O48" s="65">
        <v>273</v>
      </c>
      <c r="P48" s="48"/>
      <c r="Q48" s="48"/>
      <c r="R48" s="48"/>
      <c r="S48" s="48"/>
      <c r="T48" s="48"/>
      <c r="U48" s="48"/>
    </row>
    <row r="49" spans="1:21" ht="30.75" customHeight="1" x14ac:dyDescent="0.15">
      <c r="A49" s="48"/>
      <c r="B49" s="1178"/>
      <c r="C49" s="1179"/>
      <c r="D49" s="62"/>
      <c r="E49" s="1155" t="s">
        <v>14</v>
      </c>
      <c r="F49" s="1155"/>
      <c r="G49" s="1155"/>
      <c r="H49" s="1155"/>
      <c r="I49" s="1155"/>
      <c r="J49" s="1156"/>
      <c r="K49" s="63">
        <v>51</v>
      </c>
      <c r="L49" s="64">
        <v>51</v>
      </c>
      <c r="M49" s="64">
        <v>51</v>
      </c>
      <c r="N49" s="64">
        <v>48</v>
      </c>
      <c r="O49" s="65">
        <v>55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2795</v>
      </c>
      <c r="L52" s="64">
        <v>2829</v>
      </c>
      <c r="M52" s="64">
        <v>2873</v>
      </c>
      <c r="N52" s="64">
        <v>2652</v>
      </c>
      <c r="O52" s="65">
        <v>2915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1823</v>
      </c>
      <c r="L53" s="69">
        <v>1635</v>
      </c>
      <c r="M53" s="69">
        <v>1401</v>
      </c>
      <c r="N53" s="69">
        <v>1216</v>
      </c>
      <c r="O53" s="70">
        <v>647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aHEEJeetEnLD08WGkwF7+0pFIUX1MXdg6TV1wu2F+u8F509MbT1LYm3KabQX+4VWPCHxWVdwJ5s4j27JGdPZg==" saltValue="T35Hf/zZbp4272l6zwJn4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39428</v>
      </c>
      <c r="J41" s="356">
        <v>38196</v>
      </c>
      <c r="K41" s="356">
        <v>40740</v>
      </c>
      <c r="L41" s="356">
        <v>37000</v>
      </c>
      <c r="M41" s="357">
        <v>34605</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4980</v>
      </c>
      <c r="J43" s="359">
        <v>4657</v>
      </c>
      <c r="K43" s="359">
        <v>4202</v>
      </c>
      <c r="L43" s="359">
        <v>3711</v>
      </c>
      <c r="M43" s="360">
        <v>3383</v>
      </c>
    </row>
    <row r="44" spans="2:13" ht="27.75" customHeight="1" x14ac:dyDescent="0.15">
      <c r="B44" s="1186"/>
      <c r="C44" s="1187"/>
      <c r="D44" s="106"/>
      <c r="E44" s="1190" t="s">
        <v>34</v>
      </c>
      <c r="F44" s="1190"/>
      <c r="G44" s="1190"/>
      <c r="H44" s="1191"/>
      <c r="I44" s="358">
        <v>237</v>
      </c>
      <c r="J44" s="359">
        <v>188</v>
      </c>
      <c r="K44" s="359">
        <v>248</v>
      </c>
      <c r="L44" s="359">
        <v>257</v>
      </c>
      <c r="M44" s="360">
        <v>244</v>
      </c>
    </row>
    <row r="45" spans="2:13" ht="27.75" customHeight="1" x14ac:dyDescent="0.15">
      <c r="B45" s="1186"/>
      <c r="C45" s="1187"/>
      <c r="D45" s="106"/>
      <c r="E45" s="1190" t="s">
        <v>35</v>
      </c>
      <c r="F45" s="1190"/>
      <c r="G45" s="1190"/>
      <c r="H45" s="1191"/>
      <c r="I45" s="358">
        <v>4137</v>
      </c>
      <c r="J45" s="359">
        <v>4089</v>
      </c>
      <c r="K45" s="359">
        <v>4020</v>
      </c>
      <c r="L45" s="359">
        <v>3907</v>
      </c>
      <c r="M45" s="360">
        <v>4014</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6304</v>
      </c>
      <c r="J50" s="359">
        <v>9467</v>
      </c>
      <c r="K50" s="359">
        <v>11136</v>
      </c>
      <c r="L50" s="359">
        <v>8975</v>
      </c>
      <c r="M50" s="360">
        <v>9690</v>
      </c>
    </row>
    <row r="51" spans="2:13" ht="27.75" customHeight="1" x14ac:dyDescent="0.15">
      <c r="B51" s="1186"/>
      <c r="C51" s="1187"/>
      <c r="D51" s="106"/>
      <c r="E51" s="1190" t="s">
        <v>42</v>
      </c>
      <c r="F51" s="1190"/>
      <c r="G51" s="1190"/>
      <c r="H51" s="1191"/>
      <c r="I51" s="358">
        <v>3631</v>
      </c>
      <c r="J51" s="359">
        <v>3512</v>
      </c>
      <c r="K51" s="359">
        <v>3816</v>
      </c>
      <c r="L51" s="359">
        <v>3001</v>
      </c>
      <c r="M51" s="360">
        <v>3022</v>
      </c>
    </row>
    <row r="52" spans="2:13" ht="27.75" customHeight="1" x14ac:dyDescent="0.15">
      <c r="B52" s="1188"/>
      <c r="C52" s="1189"/>
      <c r="D52" s="106"/>
      <c r="E52" s="1190" t="s">
        <v>43</v>
      </c>
      <c r="F52" s="1190"/>
      <c r="G52" s="1190"/>
      <c r="H52" s="1191"/>
      <c r="I52" s="358">
        <v>31979</v>
      </c>
      <c r="J52" s="359">
        <v>31714</v>
      </c>
      <c r="K52" s="359">
        <v>32281</v>
      </c>
      <c r="L52" s="359">
        <v>30916</v>
      </c>
      <c r="M52" s="360">
        <v>29064</v>
      </c>
    </row>
    <row r="53" spans="2:13" ht="27.75" customHeight="1" thickBot="1" x14ac:dyDescent="0.2">
      <c r="B53" s="1192" t="s">
        <v>19</v>
      </c>
      <c r="C53" s="1193"/>
      <c r="D53" s="110"/>
      <c r="E53" s="1194" t="s">
        <v>44</v>
      </c>
      <c r="F53" s="1194"/>
      <c r="G53" s="1194"/>
      <c r="H53" s="1195"/>
      <c r="I53" s="361">
        <v>6869</v>
      </c>
      <c r="J53" s="362">
        <v>2437</v>
      </c>
      <c r="K53" s="362">
        <v>1977</v>
      </c>
      <c r="L53" s="362">
        <v>1982</v>
      </c>
      <c r="M53" s="363">
        <v>469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47BfT8bznWGGbykZcMJgw+sSWoz9LaZSWsxEvU0iVnWuqV1eYhHuyAQ0UEcRmWg1lE3wkakcvrI2AGCP+LLtQ==" saltValue="Zw9WzCYZNc0b+zWBpw9V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3027</v>
      </c>
      <c r="G55" s="122">
        <v>3028</v>
      </c>
      <c r="H55" s="123">
        <v>3436</v>
      </c>
    </row>
    <row r="56" spans="2:8" ht="52.5" customHeight="1" x14ac:dyDescent="0.15">
      <c r="B56" s="124"/>
      <c r="C56" s="1213" t="s">
        <v>47</v>
      </c>
      <c r="D56" s="1213"/>
      <c r="E56" s="1214"/>
      <c r="F56" s="125">
        <v>1756</v>
      </c>
      <c r="G56" s="125">
        <v>976</v>
      </c>
      <c r="H56" s="126">
        <v>816</v>
      </c>
    </row>
    <row r="57" spans="2:8" ht="53.25" customHeight="1" x14ac:dyDescent="0.15">
      <c r="B57" s="124"/>
      <c r="C57" s="1215" t="s">
        <v>48</v>
      </c>
      <c r="D57" s="1215"/>
      <c r="E57" s="1216"/>
      <c r="F57" s="127">
        <v>4960</v>
      </c>
      <c r="G57" s="127">
        <v>2636</v>
      </c>
      <c r="H57" s="128">
        <v>3069</v>
      </c>
    </row>
    <row r="58" spans="2:8" ht="45.75" customHeight="1" x14ac:dyDescent="0.15">
      <c r="B58" s="129"/>
      <c r="C58" s="1203" t="s">
        <v>551</v>
      </c>
      <c r="D58" s="1204"/>
      <c r="E58" s="1205"/>
      <c r="F58" s="130">
        <v>648</v>
      </c>
      <c r="G58" s="130">
        <v>825</v>
      </c>
      <c r="H58" s="131">
        <v>980</v>
      </c>
    </row>
    <row r="59" spans="2:8" ht="45.75" customHeight="1" x14ac:dyDescent="0.15">
      <c r="B59" s="129"/>
      <c r="C59" s="1203" t="s">
        <v>552</v>
      </c>
      <c r="D59" s="1204"/>
      <c r="E59" s="1205"/>
      <c r="F59" s="130">
        <v>772</v>
      </c>
      <c r="G59" s="130">
        <v>757</v>
      </c>
      <c r="H59" s="131">
        <v>708</v>
      </c>
    </row>
    <row r="60" spans="2:8" ht="45.75" customHeight="1" x14ac:dyDescent="0.15">
      <c r="B60" s="129"/>
      <c r="C60" s="1203" t="s">
        <v>553</v>
      </c>
      <c r="D60" s="1204"/>
      <c r="E60" s="1205"/>
      <c r="F60" s="130">
        <v>2806</v>
      </c>
      <c r="G60" s="130">
        <v>300</v>
      </c>
      <c r="H60" s="131">
        <v>600</v>
      </c>
    </row>
    <row r="61" spans="2:8" ht="45.75" customHeight="1" x14ac:dyDescent="0.15">
      <c r="B61" s="129"/>
      <c r="C61" s="1203" t="s">
        <v>554</v>
      </c>
      <c r="D61" s="1204"/>
      <c r="E61" s="1205"/>
      <c r="F61" s="130">
        <v>355</v>
      </c>
      <c r="G61" s="130">
        <v>355</v>
      </c>
      <c r="H61" s="131">
        <v>365</v>
      </c>
    </row>
    <row r="62" spans="2:8" ht="45.75" customHeight="1" thickBot="1" x14ac:dyDescent="0.2">
      <c r="B62" s="132"/>
      <c r="C62" s="1206" t="s">
        <v>555</v>
      </c>
      <c r="D62" s="1207"/>
      <c r="E62" s="1208"/>
      <c r="F62" s="133">
        <v>111</v>
      </c>
      <c r="G62" s="133">
        <v>136</v>
      </c>
      <c r="H62" s="134">
        <v>160</v>
      </c>
    </row>
    <row r="63" spans="2:8" ht="52.5" customHeight="1" thickBot="1" x14ac:dyDescent="0.2">
      <c r="B63" s="135"/>
      <c r="C63" s="1209" t="s">
        <v>49</v>
      </c>
      <c r="D63" s="1209"/>
      <c r="E63" s="1210"/>
      <c r="F63" s="136">
        <v>9742</v>
      </c>
      <c r="G63" s="136">
        <v>6640</v>
      </c>
      <c r="H63" s="137">
        <v>7321</v>
      </c>
    </row>
    <row r="64" spans="2:8" x14ac:dyDescent="0.15"/>
  </sheetData>
  <sheetProtection algorithmName="SHA-512" hashValue="ZEGB7EHJjsSEFo5C/gidkEmBSaRbNbAN8XAdustHvddpZq3OWqPw3hMrwZ9NXQp/0x/WjA8TWP3fibRY6CaaEA==" saltValue="ksrlnBaDJnY+pVR5/ta+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86798</v>
      </c>
      <c r="E3" s="156"/>
      <c r="F3" s="157">
        <v>45588</v>
      </c>
      <c r="G3" s="158"/>
      <c r="H3" s="159"/>
    </row>
    <row r="4" spans="1:8" x14ac:dyDescent="0.15">
      <c r="A4" s="160"/>
      <c r="B4" s="161"/>
      <c r="C4" s="162"/>
      <c r="D4" s="163">
        <v>69718</v>
      </c>
      <c r="E4" s="164"/>
      <c r="F4" s="165">
        <v>24150</v>
      </c>
      <c r="G4" s="166"/>
      <c r="H4" s="167"/>
    </row>
    <row r="5" spans="1:8" x14ac:dyDescent="0.15">
      <c r="A5" s="148" t="s">
        <v>521</v>
      </c>
      <c r="B5" s="153"/>
      <c r="C5" s="154"/>
      <c r="D5" s="155">
        <v>39271</v>
      </c>
      <c r="E5" s="156"/>
      <c r="F5" s="157">
        <v>45483</v>
      </c>
      <c r="G5" s="158"/>
      <c r="H5" s="159"/>
    </row>
    <row r="6" spans="1:8" x14ac:dyDescent="0.15">
      <c r="A6" s="160"/>
      <c r="B6" s="161"/>
      <c r="C6" s="162"/>
      <c r="D6" s="163">
        <v>18460</v>
      </c>
      <c r="E6" s="164"/>
      <c r="F6" s="165">
        <v>24241</v>
      </c>
      <c r="G6" s="166"/>
      <c r="H6" s="167"/>
    </row>
    <row r="7" spans="1:8" x14ac:dyDescent="0.15">
      <c r="A7" s="148" t="s">
        <v>522</v>
      </c>
      <c r="B7" s="153"/>
      <c r="C7" s="154"/>
      <c r="D7" s="155">
        <v>90859</v>
      </c>
      <c r="E7" s="156"/>
      <c r="F7" s="157">
        <v>45945</v>
      </c>
      <c r="G7" s="158"/>
      <c r="H7" s="159"/>
    </row>
    <row r="8" spans="1:8" x14ac:dyDescent="0.15">
      <c r="A8" s="160"/>
      <c r="B8" s="161"/>
      <c r="C8" s="162"/>
      <c r="D8" s="163">
        <v>71524</v>
      </c>
      <c r="E8" s="164"/>
      <c r="F8" s="165">
        <v>25180</v>
      </c>
      <c r="G8" s="166"/>
      <c r="H8" s="167"/>
    </row>
    <row r="9" spans="1:8" x14ac:dyDescent="0.15">
      <c r="A9" s="148" t="s">
        <v>523</v>
      </c>
      <c r="B9" s="153"/>
      <c r="C9" s="154"/>
      <c r="D9" s="155">
        <v>27969</v>
      </c>
      <c r="E9" s="156"/>
      <c r="F9" s="157">
        <v>44475</v>
      </c>
      <c r="G9" s="158"/>
      <c r="H9" s="159"/>
    </row>
    <row r="10" spans="1:8" x14ac:dyDescent="0.15">
      <c r="A10" s="160"/>
      <c r="B10" s="161"/>
      <c r="C10" s="162"/>
      <c r="D10" s="163">
        <v>14717</v>
      </c>
      <c r="E10" s="164"/>
      <c r="F10" s="165">
        <v>24780</v>
      </c>
      <c r="G10" s="166"/>
      <c r="H10" s="167"/>
    </row>
    <row r="11" spans="1:8" x14ac:dyDescent="0.15">
      <c r="A11" s="148" t="s">
        <v>524</v>
      </c>
      <c r="B11" s="153"/>
      <c r="C11" s="154"/>
      <c r="D11" s="155">
        <v>34026</v>
      </c>
      <c r="E11" s="156"/>
      <c r="F11" s="157">
        <v>45982</v>
      </c>
      <c r="G11" s="158"/>
      <c r="H11" s="159"/>
    </row>
    <row r="12" spans="1:8" x14ac:dyDescent="0.15">
      <c r="A12" s="160"/>
      <c r="B12" s="161"/>
      <c r="C12" s="168"/>
      <c r="D12" s="163">
        <v>19870</v>
      </c>
      <c r="E12" s="164"/>
      <c r="F12" s="165">
        <v>25583</v>
      </c>
      <c r="G12" s="166"/>
      <c r="H12" s="167"/>
    </row>
    <row r="13" spans="1:8" x14ac:dyDescent="0.15">
      <c r="A13" s="148"/>
      <c r="B13" s="153"/>
      <c r="C13" s="169"/>
      <c r="D13" s="170">
        <v>55785</v>
      </c>
      <c r="E13" s="171"/>
      <c r="F13" s="172">
        <v>45495</v>
      </c>
      <c r="G13" s="173"/>
      <c r="H13" s="159"/>
    </row>
    <row r="14" spans="1:8" x14ac:dyDescent="0.15">
      <c r="A14" s="160"/>
      <c r="B14" s="161"/>
      <c r="C14" s="162"/>
      <c r="D14" s="163">
        <v>38858</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v>
      </c>
      <c r="C19" s="174">
        <f>ROUND(VALUE(SUBSTITUTE(実質収支比率等に係る経年分析!G$48,"▲","-")),2)</f>
        <v>2.2999999999999998</v>
      </c>
      <c r="D19" s="174">
        <f>ROUND(VALUE(SUBSTITUTE(実質収支比率等に係る経年分析!H$48,"▲","-")),2)</f>
        <v>3.93</v>
      </c>
      <c r="E19" s="174">
        <f>ROUND(VALUE(SUBSTITUTE(実質収支比率等に係る経年分析!I$48,"▲","-")),2)</f>
        <v>3.88</v>
      </c>
      <c r="F19" s="174">
        <f>ROUND(VALUE(SUBSTITUTE(実質収支比率等に係る経年分析!J$48,"▲","-")),2)</f>
        <v>3.3</v>
      </c>
    </row>
    <row r="20" spans="1:11" x14ac:dyDescent="0.15">
      <c r="A20" s="174" t="s">
        <v>53</v>
      </c>
      <c r="B20" s="174">
        <f>ROUND(VALUE(SUBSTITUTE(実質収支比率等に係る経年分析!F$47,"▲","-")),2)</f>
        <v>13.01</v>
      </c>
      <c r="C20" s="174">
        <f>ROUND(VALUE(SUBSTITUTE(実質収支比率等に係る経年分析!G$47,"▲","-")),2)</f>
        <v>13.14</v>
      </c>
      <c r="D20" s="174">
        <f>ROUND(VALUE(SUBSTITUTE(実質収支比率等に係る経年分析!H$47,"▲","-")),2)</f>
        <v>14.86</v>
      </c>
      <c r="E20" s="174">
        <f>ROUND(VALUE(SUBSTITUTE(実質収支比率等に係る経年分析!I$47,"▲","-")),2)</f>
        <v>15.22</v>
      </c>
      <c r="F20" s="174">
        <f>ROUND(VALUE(SUBSTITUTE(実質収支比率等に係る経年分析!J$47,"▲","-")),2)</f>
        <v>16.809999999999999</v>
      </c>
    </row>
    <row r="21" spans="1:11" x14ac:dyDescent="0.15">
      <c r="A21" s="174" t="s">
        <v>54</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1.71</v>
      </c>
      <c r="D21" s="174">
        <f>IF(ISNUMBER(VALUE(SUBSTITUTE(実質収支比率等に係る経年分析!H$49,"▲","-"))),ROUND(VALUE(SUBSTITUTE(実質収支比率等に係る経年分析!H$49,"▲","-")),2),NA())</f>
        <v>4.22</v>
      </c>
      <c r="E21" s="174">
        <f>IF(ISNUMBER(VALUE(SUBSTITUTE(実質収支比率等に係る経年分析!I$49,"▲","-"))),ROUND(VALUE(SUBSTITUTE(実質収支比率等に係る経年分析!I$49,"▲","-")),2),NA())</f>
        <v>7.53</v>
      </c>
      <c r="F21" s="174">
        <f>IF(ISNUMBER(VALUE(SUBSTITUTE(実質収支比率等に係る経年分析!J$49,"▲","-"))),ROUND(VALUE(SUBSTITUTE(実質収支比率等に係る経年分析!J$49,"▲","-")),2),NA())</f>
        <v>2.5499999999999998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1.71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公共用地先行取得事業特別会計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公園墓地事業特別会計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8.6199999999999992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9.8000000000000007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36.270000000000003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33.69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2795</v>
      </c>
      <c r="E42" s="176"/>
      <c r="F42" s="176"/>
      <c r="G42" s="176">
        <f>'実質公債費比率（分子）の構造'!L$52</f>
        <v>2829</v>
      </c>
      <c r="H42" s="176"/>
      <c r="I42" s="176"/>
      <c r="J42" s="176">
        <f>'実質公債費比率（分子）の構造'!M$52</f>
        <v>2873</v>
      </c>
      <c r="K42" s="176"/>
      <c r="L42" s="176"/>
      <c r="M42" s="176">
        <f>'実質公債費比率（分子）の構造'!N$52</f>
        <v>2652</v>
      </c>
      <c r="N42" s="176"/>
      <c r="O42" s="176"/>
      <c r="P42" s="176">
        <f>'実質公債費比率（分子）の構造'!O$52</f>
        <v>2915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51</v>
      </c>
      <c r="C45" s="176"/>
      <c r="D45" s="176"/>
      <c r="E45" s="176">
        <f>'実質公債費比率（分子）の構造'!L$49</f>
        <v>51</v>
      </c>
      <c r="F45" s="176"/>
      <c r="G45" s="176"/>
      <c r="H45" s="176">
        <f>'実質公債費比率（分子）の構造'!M$49</f>
        <v>51</v>
      </c>
      <c r="I45" s="176"/>
      <c r="J45" s="176"/>
      <c r="K45" s="176">
        <f>'実質公債費比率（分子）の構造'!N$49</f>
        <v>48</v>
      </c>
      <c r="L45" s="176"/>
      <c r="M45" s="176"/>
      <c r="N45" s="176">
        <f>'実質公債費比率（分子）の構造'!O$49</f>
        <v>55</v>
      </c>
      <c r="O45" s="176"/>
      <c r="P45" s="176"/>
    </row>
    <row r="46" spans="1:16" x14ac:dyDescent="0.15">
      <c r="A46" s="176" t="s">
        <v>64</v>
      </c>
      <c r="B46" s="176">
        <f>'実質公債費比率（分子）の構造'!K$48</f>
        <v>376</v>
      </c>
      <c r="C46" s="176"/>
      <c r="D46" s="176"/>
      <c r="E46" s="176">
        <f>'実質公債費比率（分子）の構造'!L$48</f>
        <v>342</v>
      </c>
      <c r="F46" s="176"/>
      <c r="G46" s="176"/>
      <c r="H46" s="176">
        <f>'実質公債費比率（分子）の構造'!M$48</f>
        <v>298</v>
      </c>
      <c r="I46" s="176"/>
      <c r="J46" s="176"/>
      <c r="K46" s="176">
        <f>'実質公債費比率（分子）の構造'!N$48</f>
        <v>299</v>
      </c>
      <c r="L46" s="176"/>
      <c r="M46" s="176"/>
      <c r="N46" s="176">
        <f>'実質公債費比率（分子）の構造'!O$48</f>
        <v>273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4191</v>
      </c>
      <c r="C49" s="176"/>
      <c r="D49" s="176"/>
      <c r="E49" s="176">
        <f>'実質公債費比率（分子）の構造'!L$45</f>
        <v>4071</v>
      </c>
      <c r="F49" s="176"/>
      <c r="G49" s="176"/>
      <c r="H49" s="176">
        <f>'実質公債費比率（分子）の構造'!M$45</f>
        <v>3925</v>
      </c>
      <c r="I49" s="176"/>
      <c r="J49" s="176"/>
      <c r="K49" s="176">
        <f>'実質公債費比率（分子）の構造'!N$45</f>
        <v>3521</v>
      </c>
      <c r="L49" s="176"/>
      <c r="M49" s="176"/>
      <c r="N49" s="176">
        <f>'実質公債費比率（分子）の構造'!O$45</f>
        <v>3234</v>
      </c>
      <c r="O49" s="176"/>
      <c r="P49" s="176"/>
    </row>
    <row r="50" spans="1:16" x14ac:dyDescent="0.15">
      <c r="A50" s="176" t="s">
        <v>67</v>
      </c>
      <c r="B50" s="176" t="e">
        <f>NA()</f>
        <v>#N/A</v>
      </c>
      <c r="C50" s="176">
        <f>IF(ISNUMBER('実質公債費比率（分子）の構造'!K$53),'実質公債費比率（分子）の構造'!K$53,NA())</f>
        <v>1823</v>
      </c>
      <c r="D50" s="176" t="e">
        <f>NA()</f>
        <v>#N/A</v>
      </c>
      <c r="E50" s="176" t="e">
        <f>NA()</f>
        <v>#N/A</v>
      </c>
      <c r="F50" s="176">
        <f>IF(ISNUMBER('実質公債費比率（分子）の構造'!L$53),'実質公債費比率（分子）の構造'!L$53,NA())</f>
        <v>1635</v>
      </c>
      <c r="G50" s="176" t="e">
        <f>NA()</f>
        <v>#N/A</v>
      </c>
      <c r="H50" s="176" t="e">
        <f>NA()</f>
        <v>#N/A</v>
      </c>
      <c r="I50" s="176">
        <f>IF(ISNUMBER('実質公債費比率（分子）の構造'!M$53),'実質公債費比率（分子）の構造'!M$53,NA())</f>
        <v>1401</v>
      </c>
      <c r="J50" s="176" t="e">
        <f>NA()</f>
        <v>#N/A</v>
      </c>
      <c r="K50" s="176" t="e">
        <f>NA()</f>
        <v>#N/A</v>
      </c>
      <c r="L50" s="176">
        <f>IF(ISNUMBER('実質公債費比率（分子）の構造'!N$53),'実質公債費比率（分子）の構造'!N$53,NA())</f>
        <v>1216</v>
      </c>
      <c r="M50" s="176" t="e">
        <f>NA()</f>
        <v>#N/A</v>
      </c>
      <c r="N50" s="176" t="e">
        <f>NA()</f>
        <v>#N/A</v>
      </c>
      <c r="O50" s="176">
        <f>IF(ISNUMBER('実質公債費比率（分子）の構造'!O$53),'実質公債費比率（分子）の構造'!O$53,NA())</f>
        <v>647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31979</v>
      </c>
      <c r="E56" s="175"/>
      <c r="F56" s="175"/>
      <c r="G56" s="175">
        <f>'将来負担比率（分子）の構造'!J$52</f>
        <v>31714</v>
      </c>
      <c r="H56" s="175"/>
      <c r="I56" s="175"/>
      <c r="J56" s="175">
        <f>'将来負担比率（分子）の構造'!K$52</f>
        <v>32281</v>
      </c>
      <c r="K56" s="175"/>
      <c r="L56" s="175"/>
      <c r="M56" s="175">
        <f>'将来負担比率（分子）の構造'!L$52</f>
        <v>30916</v>
      </c>
      <c r="N56" s="175"/>
      <c r="O56" s="175"/>
      <c r="P56" s="175">
        <f>'将来負担比率（分子）の構造'!M$52</f>
        <v>29064</v>
      </c>
    </row>
    <row r="57" spans="1:16" x14ac:dyDescent="0.15">
      <c r="A57" s="175" t="s">
        <v>42</v>
      </c>
      <c r="B57" s="175"/>
      <c r="C57" s="175"/>
      <c r="D57" s="175">
        <f>'将来負担比率（分子）の構造'!I$51</f>
        <v>3631</v>
      </c>
      <c r="E57" s="175"/>
      <c r="F57" s="175"/>
      <c r="G57" s="175">
        <f>'将来負担比率（分子）の構造'!J$51</f>
        <v>3512</v>
      </c>
      <c r="H57" s="175"/>
      <c r="I57" s="175"/>
      <c r="J57" s="175">
        <f>'将来負担比率（分子）の構造'!K$51</f>
        <v>3816</v>
      </c>
      <c r="K57" s="175"/>
      <c r="L57" s="175"/>
      <c r="M57" s="175">
        <f>'将来負担比率（分子）の構造'!L$51</f>
        <v>3001</v>
      </c>
      <c r="N57" s="175"/>
      <c r="O57" s="175"/>
      <c r="P57" s="175">
        <f>'将来負担比率（分子）の構造'!M$51</f>
        <v>3022</v>
      </c>
    </row>
    <row r="58" spans="1:16" x14ac:dyDescent="0.15">
      <c r="A58" s="175" t="s">
        <v>41</v>
      </c>
      <c r="B58" s="175"/>
      <c r="C58" s="175"/>
      <c r="D58" s="175">
        <f>'将来負担比率（分子）の構造'!I$50</f>
        <v>6304</v>
      </c>
      <c r="E58" s="175"/>
      <c r="F58" s="175"/>
      <c r="G58" s="175">
        <f>'将来負担比率（分子）の構造'!J$50</f>
        <v>9467</v>
      </c>
      <c r="H58" s="175"/>
      <c r="I58" s="175"/>
      <c r="J58" s="175">
        <f>'将来負担比率（分子）の構造'!K$50</f>
        <v>11136</v>
      </c>
      <c r="K58" s="175"/>
      <c r="L58" s="175"/>
      <c r="M58" s="175">
        <f>'将来負担比率（分子）の構造'!L$50</f>
        <v>8975</v>
      </c>
      <c r="N58" s="175"/>
      <c r="O58" s="175"/>
      <c r="P58" s="175">
        <f>'将来負担比率（分子）の構造'!M$50</f>
        <v>9690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4137</v>
      </c>
      <c r="C62" s="175"/>
      <c r="D62" s="175"/>
      <c r="E62" s="175">
        <f>'将来負担比率（分子）の構造'!J$45</f>
        <v>4089</v>
      </c>
      <c r="F62" s="175"/>
      <c r="G62" s="175"/>
      <c r="H62" s="175">
        <f>'将来負担比率（分子）の構造'!K$45</f>
        <v>4020</v>
      </c>
      <c r="I62" s="175"/>
      <c r="J62" s="175"/>
      <c r="K62" s="175">
        <f>'将来負担比率（分子）の構造'!L$45</f>
        <v>3907</v>
      </c>
      <c r="L62" s="175"/>
      <c r="M62" s="175"/>
      <c r="N62" s="175">
        <f>'将来負担比率（分子）の構造'!M$45</f>
        <v>4014</v>
      </c>
      <c r="O62" s="175"/>
      <c r="P62" s="175"/>
    </row>
    <row r="63" spans="1:16" x14ac:dyDescent="0.15">
      <c r="A63" s="175" t="s">
        <v>34</v>
      </c>
      <c r="B63" s="175">
        <f>'将来負担比率（分子）の構造'!I$44</f>
        <v>237</v>
      </c>
      <c r="C63" s="175"/>
      <c r="D63" s="175"/>
      <c r="E63" s="175">
        <f>'将来負担比率（分子）の構造'!J$44</f>
        <v>188</v>
      </c>
      <c r="F63" s="175"/>
      <c r="G63" s="175"/>
      <c r="H63" s="175">
        <f>'将来負担比率（分子）の構造'!K$44</f>
        <v>248</v>
      </c>
      <c r="I63" s="175"/>
      <c r="J63" s="175"/>
      <c r="K63" s="175">
        <f>'将来負担比率（分子）の構造'!L$44</f>
        <v>257</v>
      </c>
      <c r="L63" s="175"/>
      <c r="M63" s="175"/>
      <c r="N63" s="175">
        <f>'将来負担比率（分子）の構造'!M$44</f>
        <v>244</v>
      </c>
      <c r="O63" s="175"/>
      <c r="P63" s="175"/>
    </row>
    <row r="64" spans="1:16" x14ac:dyDescent="0.15">
      <c r="A64" s="175" t="s">
        <v>33</v>
      </c>
      <c r="B64" s="175">
        <f>'将来負担比率（分子）の構造'!I$43</f>
        <v>4980</v>
      </c>
      <c r="C64" s="175"/>
      <c r="D64" s="175"/>
      <c r="E64" s="175">
        <f>'将来負担比率（分子）の構造'!J$43</f>
        <v>4657</v>
      </c>
      <c r="F64" s="175"/>
      <c r="G64" s="175"/>
      <c r="H64" s="175">
        <f>'将来負担比率（分子）の構造'!K$43</f>
        <v>4202</v>
      </c>
      <c r="I64" s="175"/>
      <c r="J64" s="175"/>
      <c r="K64" s="175">
        <f>'将来負担比率（分子）の構造'!L$43</f>
        <v>3711</v>
      </c>
      <c r="L64" s="175"/>
      <c r="M64" s="175"/>
      <c r="N64" s="175">
        <f>'将来負担比率（分子）の構造'!M$43</f>
        <v>3383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39428</v>
      </c>
      <c r="C66" s="175"/>
      <c r="D66" s="175"/>
      <c r="E66" s="175">
        <f>'将来負担比率（分子）の構造'!J$41</f>
        <v>38196</v>
      </c>
      <c r="F66" s="175"/>
      <c r="G66" s="175"/>
      <c r="H66" s="175">
        <f>'将来負担比率（分子）の構造'!K$41</f>
        <v>40740</v>
      </c>
      <c r="I66" s="175"/>
      <c r="J66" s="175"/>
      <c r="K66" s="175">
        <f>'将来負担比率（分子）の構造'!L$41</f>
        <v>37000</v>
      </c>
      <c r="L66" s="175"/>
      <c r="M66" s="175"/>
      <c r="N66" s="175">
        <f>'将来負担比率（分子）の構造'!M$41</f>
        <v>34605</v>
      </c>
      <c r="O66" s="175"/>
      <c r="P66" s="175"/>
    </row>
    <row r="67" spans="1:16" x14ac:dyDescent="0.15">
      <c r="A67" s="175" t="s">
        <v>71</v>
      </c>
      <c r="B67" s="175" t="e">
        <f>NA()</f>
        <v>#N/A</v>
      </c>
      <c r="C67" s="175">
        <f>IF(ISNUMBER('将来負担比率（分子）の構造'!I$53), IF('将来負担比率（分子）の構造'!I$53 &lt; 0, 0, '将来負担比率（分子）の構造'!I$53), NA())</f>
        <v>6869</v>
      </c>
      <c r="D67" s="175" t="e">
        <f>NA()</f>
        <v>#N/A</v>
      </c>
      <c r="E67" s="175" t="e">
        <f>NA()</f>
        <v>#N/A</v>
      </c>
      <c r="F67" s="175">
        <f>IF(ISNUMBER('将来負担比率（分子）の構造'!J$53), IF('将来負担比率（分子）の構造'!J$53 &lt; 0, 0, '将来負担比率（分子）の構造'!J$53), NA())</f>
        <v>2437</v>
      </c>
      <c r="G67" s="175" t="e">
        <f>NA()</f>
        <v>#N/A</v>
      </c>
      <c r="H67" s="175" t="e">
        <f>NA()</f>
        <v>#N/A</v>
      </c>
      <c r="I67" s="175">
        <f>IF(ISNUMBER('将来負担比率（分子）の構造'!K$53), IF('将来負担比率（分子）の構造'!K$53 &lt; 0, 0, '将来負担比率（分子）の構造'!K$53), NA())</f>
        <v>1977</v>
      </c>
      <c r="J67" s="175" t="e">
        <f>NA()</f>
        <v>#N/A</v>
      </c>
      <c r="K67" s="175" t="e">
        <f>NA()</f>
        <v>#N/A</v>
      </c>
      <c r="L67" s="175">
        <f>IF(ISNUMBER('将来負担比率（分子）の構造'!L$53), IF('将来負担比率（分子）の構造'!L$53 &lt; 0, 0, '将来負担比率（分子）の構造'!L$53), NA())</f>
        <v>1982</v>
      </c>
      <c r="M67" s="175" t="e">
        <f>NA()</f>
        <v>#N/A</v>
      </c>
      <c r="N67" s="175" t="e">
        <f>NA()</f>
        <v>#N/A</v>
      </c>
      <c r="O67" s="175">
        <f>IF(ISNUMBER('将来負担比率（分子）の構造'!M$53), IF('将来負担比率（分子）の構造'!M$53 &lt; 0, 0, '将来負担比率（分子）の構造'!M$53), NA())</f>
        <v>469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3027</v>
      </c>
      <c r="C72" s="179">
        <f>基金残高に係る経年分析!G55</f>
        <v>3028</v>
      </c>
      <c r="D72" s="179">
        <f>基金残高に係る経年分析!H55</f>
        <v>3436</v>
      </c>
    </row>
    <row r="73" spans="1:16" x14ac:dyDescent="0.15">
      <c r="A73" s="178" t="s">
        <v>74</v>
      </c>
      <c r="B73" s="179">
        <f>基金残高に係る経年分析!F56</f>
        <v>1756</v>
      </c>
      <c r="C73" s="179">
        <f>基金残高に係る経年分析!G56</f>
        <v>976</v>
      </c>
      <c r="D73" s="179">
        <f>基金残高に係る経年分析!H56</f>
        <v>816</v>
      </c>
    </row>
    <row r="74" spans="1:16" x14ac:dyDescent="0.15">
      <c r="A74" s="178" t="s">
        <v>75</v>
      </c>
      <c r="B74" s="179">
        <f>基金残高に係る経年分析!F57</f>
        <v>4960</v>
      </c>
      <c r="C74" s="179">
        <f>基金残高に係る経年分析!G57</f>
        <v>2636</v>
      </c>
      <c r="D74" s="179">
        <f>基金残高に係る経年分析!H57</f>
        <v>3069</v>
      </c>
    </row>
  </sheetData>
  <sheetProtection algorithmName="SHA-512" hashValue="jM23K4cwUD3GY2setoqxt8JQShsVTJkoGdRT6X50m6yYTBV8/4rLH6GVR6e+V4pgixZbEixS46SzNVvWTatEAA==" saltValue="k2ioIR+z6DQ92u6AgWOw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2025-03-26T02:02:41Z</cp:lastPrinted>
  <dcterms:created xsi:type="dcterms:W3CDTF">2025-02-19T03:43:49Z</dcterms:created>
  <dcterms:modified xsi:type="dcterms:W3CDTF">2025-03-28T00:12:25Z</dcterms:modified>
  <cp:category/>
</cp:coreProperties>
</file>