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ns005\財政課\共通\決算\財政比較分析表（通称　クモの巣）\R5決算\2.3月13日締切分\"/>
    </mc:Choice>
  </mc:AlternateContent>
  <xr:revisionPtr revIDLastSave="0" documentId="13_ncr:1_{3630EB1D-8361-47BD-BA65-A638F577FFD5}" xr6:coauthVersionLast="47" xr6:coauthVersionMax="47" xr10:uidLastSave="{00000000-0000-0000-0000-000000000000}"/>
  <bookViews>
    <workbookView xWindow="-120" yWindow="-120" windowWidth="20730" windowHeight="11160" tabRatio="73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AU63" i="12"/>
  <c r="AP63" i="12"/>
  <c r="AA32" i="12"/>
  <c r="Q32" i="12"/>
  <c r="V32"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alcChain>
</file>

<file path=xl/sharedStrings.xml><?xml version="1.0" encoding="utf-8"?>
<sst xmlns="http://schemas.openxmlformats.org/spreadsheetml/2006/main" count="1097" uniqueCount="559">
  <si>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</si>
  <si>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</si>
  <si>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</si>
  <si>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</si>
  <si>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</si>
  <si>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</si>
  <si>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</si>
  <si>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</si>
  <si>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</si>
  <si>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</si>
  <si>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</si>
  <si>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</si>
  <si>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</si>
  <si>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</si>
  <si>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</si>
  <si>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</si>
  <si>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</si>
  <si>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</si>
  <si>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</si>
  <si>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</si>
  <si>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</si>
  <si>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</si>
  <si>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</si>
  <si>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</si>
  <si>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</si>
  <si>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</si>
  <si>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</si>
  <si>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</si>
  <si>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</si>
  <si>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</si>
  <si>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</si>
  <si>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</si>
  <si>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</si>
  <si>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</si>
  <si>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</si>
  <si>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</si>
  <si>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</si>
  <si>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</si>
  <si>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</si>
  <si>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</si>
  <si>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</si>
  <si>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</si>
  <si>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</si>
  <si>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</si>
  <si>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</si>
  <si>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</si>
  <si>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</si>
  <si>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</si>
  <si>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</si>
  <si>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</si>
  <si>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</si>
  <si>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</si>
  <si>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</si>
  <si>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</si>
  <si>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</si>
  <si>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</si>
  <si>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</si>
  <si>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</si>
  <si>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</si>
  <si>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</si>
  <si>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</si>
  <si>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</si>
  <si>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</si>
  <si>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</si>
  <si>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</si>
  <si>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</si>
  <si>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</si>
  <si>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</si>
  <si>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</si>
  <si>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</si>
  <si>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</si>
  <si>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</si>
  <si>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</si>
  <si>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</si>
  <si>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</si>
  <si>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</si>
  <si>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</si>
  <si>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</si>
  <si>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</si>
  <si>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</si>
  <si>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</si>
  <si>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</si>
  <si>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</si>
  <si>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</si>
  <si>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</si>
  <si>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</si>
  <si>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</si>
  <si>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</si>
  <si>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</si>
  <si>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</si>
  <si>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</si>
  <si>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</si>
  <si>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</si>
  <si>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</si>
  <si>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生駒市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</si>
  <si>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</si>
  <si>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</si>
  <si>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</si>
  <si>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</si>
  <si>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</si>
  <si>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</si>
  <si>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</si>
  <si>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</si>
  <si>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</si>
  <si>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</si>
  <si>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</si>
  <si>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</si>
  <si>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</si>
  <si>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</si>
  <si>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</si>
  <si>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</si>
  <si>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</si>
  <si>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</si>
  <si>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</si>
  <si>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</si>
  <si>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</si>
  <si>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</si>
  <si>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</si>
  <si>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</si>
  <si>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</si>
  <si>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</si>
  <si>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</si>
  <si>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</si>
  <si>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</si>
  <si>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</si>
  <si>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</si>
  <si>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</si>
  <si>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</si>
  <si>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</si>
  <si>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</si>
  <si>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</si>
  <si>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</si>
  <si>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</si>
  <si>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</si>
  <si>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</si>
  <si>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</si>
  <si>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</si>
  <si>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</si>
  <si>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</si>
  <si>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</si>
  <si>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</si>
  <si>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</si>
  <si>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</si>
  <si>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</si>
  <si>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</si>
  <si>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</si>
  <si>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</si>
  <si>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</si>
  <si>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</si>
  <si>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</si>
  <si>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</si>
  <si>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</si>
  <si>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</si>
  <si>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</si>
  <si>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</si>
  <si>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</si>
  <si>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</si>
  <si>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</si>
  <si>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</si>
  <si>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</si>
  <si>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</si>
  <si>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</si>
  <si>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</si>
  <si>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</si>
  <si>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</si>
  <si>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</si>
  <si>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</si>
  <si>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</si>
  <si>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</si>
  <si>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</si>
  <si>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</si>
  <si>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</si>
  <si>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</si>
  <si>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</si>
  <si>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</si>
  <si>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</si>
  <si>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</si>
  <si>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</si>
  <si>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</si>
  <si>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</si>
  <si>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</si>
  <si>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</si>
  <si>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</si>
  <si>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</si>
  <si>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</si>
  <si>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</si>
  <si>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</si>
  <si>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</si>
  <si>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</si>
  <si>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</si>
  <si>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</si>
  <si>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</si>
  <si>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</si>
  <si>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</si>
  <si>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</si>
  <si>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</si>
  <si>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</si>
  <si>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</si>
  <si>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</si>
  <si>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</si>
  <si>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</si>
  <si>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</si>
  <si>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</si>
  <si>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奈良県生駒市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</si>
  <si>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</si>
  <si>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</si>
  <si>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</si>
  <si>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</si>
  <si>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</si>
  <si>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</si>
  <si>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</si>
  <si>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</si>
  <si>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</si>
  <si>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</si>
  <si>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</si>
  <si>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</si>
  <si>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</si>
  <si>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</si>
  <si>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</si>
  <si>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</si>
  <si>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</si>
  <si>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</si>
  <si>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</si>
  <si>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</si>
  <si>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</si>
  <si>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</si>
  <si>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</si>
  <si>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</si>
  <si>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</si>
  <si>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</si>
  <si>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</si>
  <si>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</si>
  <si>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</si>
  <si>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</si>
  <si>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</si>
  <si>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</si>
  <si>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</si>
  <si>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</si>
  <si>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</si>
  <si>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</si>
  <si>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</si>
  <si>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</si>
  <si>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</si>
  <si>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</si>
  <si>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</si>
  <si>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</si>
  <si>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</si>
  <si>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</si>
  <si>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</si>
  <si>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</si>
  <si>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</si>
  <si>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</si>
  <si>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</si>
  <si>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</si>
  <si>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</si>
  <si>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</si>
  <si>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</si>
  <si>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</si>
  <si>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</si>
  <si>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</si>
  <si>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</si>
  <si>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</si>
  <si>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</si>
  <si>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</si>
  <si>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</si>
  <si>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</si>
  <si>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</si>
  <si>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</si>
  <si>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</si>
  <si>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</si>
  <si>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</si>
  <si>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</si>
  <si>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</si>
  <si>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</si>
  <si>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</si>
  <si>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</si>
  <si>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</si>
  <si>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</si>
  <si>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</si>
  <si>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</si>
  <si>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</si>
  <si>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</si>
  <si>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</si>
  <si>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</si>
  <si>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</si>
  <si>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</si>
  <si>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</si>
  <si>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</si>
  <si>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</si>
  <si>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</si>
  <si>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</si>
  <si>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</si>
  <si>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</si>
  <si>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</si>
  <si>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</si>
  <si>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</si>
  <si>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</si>
  <si>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</si>
  <si>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</si>
  <si>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</si>
  <si>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</si>
  <si>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</si>
  <si>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</si>
  <si>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</si>
  <si>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</si>
  <si>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</si>
  <si>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</si>
  <si>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</si>
  <si>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</si>
  <si>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</si>
  <si>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</si>
  <si>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</si>
  <si>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</si>
  <si>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</si>
  <si>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</si>
  <si>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</si>
  <si>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</si>
  <si>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</si>
  <si>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</si>
  <si>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</si>
  <si>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</si>
  <si>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</si>
  <si>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</si>
  <si>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</si>
  <si>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</si>
  <si>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</si>
  <si>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</si>
  <si>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</si>
  <si>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</si>
  <si>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</si>
  <si>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</si>
  <si>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</si>
  <si>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</si>
  <si>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</si>
  <si>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</si>
  <si>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</si>
  <si>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</si>
  <si>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</si>
  <si>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</si>
  <si>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</si>
  <si>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</si>
  <si>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</si>
  <si>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</si>
  <si>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</si>
  <si>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</si>
  <si>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</si>
  <si>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</si>
  <si>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</si>
  <si>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</si>
  <si>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</si>
  <si>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</si>
  <si>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</si>
  <si>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</si>
  <si>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</si>
  <si>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奈良県生駒市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</si>
  <si>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</si>
  <si>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</si>
  <si>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</si>
  <si>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</si>
  <si>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</si>
  <si>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</si>
  <si>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</si>
  <si>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</si>
  <si>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</si>
  <si>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</si>
  <si>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</si>
  <si>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</si>
  <si>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</si>
  <si>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</si>
  <si>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</si>
  <si>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</si>
  <si>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</si>
  <si>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</si>
  <si>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</si>
  <si>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</si>
  <si>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公共施設整備基金特別会計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</si>
  <si>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</si>
  <si>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</si>
  <si>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</si>
  <si>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</si>
  <si>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</si>
  <si>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</si>
  <si>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</si>
  <si>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</si>
  <si>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</si>
  <si>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</si>
  <si>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</si>
  <si>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</si>
  <si>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</si>
  <si>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</si>
  <si>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</si>
  <si>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</si>
  <si>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</si>
  <si>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</si>
  <si>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</si>
  <si>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</si>
  <si>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</si>
  <si>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</si>
  <si>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</si>
  <si>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</si>
  <si>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</si>
  <si>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</si>
  <si>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</si>
  <si>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</si>
  <si>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</si>
  <si>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</si>
  <si>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</si>
  <si>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</si>
  <si>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</si>
  <si>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</si>
  <si>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</si>
  <si>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</si>
  <si>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</si>
  <si>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</si>
  <si>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</si>
  <si>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</si>
  <si>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</si>
  <si>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</si>
  <si>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</si>
  <si>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</si>
  <si>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</si>
  <si>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</si>
  <si>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</si>
  <si>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</si>
  <si>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</si>
  <si>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</si>
  <si>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</si>
  <si>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</si>
  <si>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</si>
  <si>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</si>
  <si>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</si>
  <si>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</si>
  <si>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</si>
  <si>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</si>
  <si>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</si>
  <si>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</si>
  <si>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</si>
  <si>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</si>
  <si>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</si>
  <si>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</si>
  <si>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</si>
  <si>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</si>
  <si>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</si>
  <si>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</si>
  <si>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</si>
  <si>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</si>
  <si>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</si>
  <si>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</si>
  <si>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</si>
  <si>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</si>
  <si>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</si>
  <si>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</si>
  <si>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</si>
  <si>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</si>
  <si>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</si>
  <si>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</si>
  <si>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</si>
  <si>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</si>
  <si>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</si>
  <si>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</si>
  <si>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</si>
  <si>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</si>
  <si>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</si>
  <si>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</si>
  <si>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</si>
  <si>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</si>
  <si>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</si>
  <si>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</si>
  <si>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</si>
  <si>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</si>
  <si>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</si>
  <si>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</si>
  <si>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</si>
  <si>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</si>
  <si>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</si>
  <si>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</si>
  <si>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</si>
  <si>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</si>
  <si>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</si>
  <si>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</si>
  <si>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</si>
  <si>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</si>
  <si>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</si>
  <si>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</si>
  <si>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</si>
  <si>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</si>
  <si>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</si>
  <si>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</si>
  <si>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</si>
  <si>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</si>
  <si>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</si>
  <si>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</si>
  <si>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</si>
  <si>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</si>
  <si>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</si>
  <si>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</si>
  <si>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</si>
  <si>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</si>
  <si>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</si>
  <si>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</si>
  <si>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</si>
  <si>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</si>
  <si>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</si>
  <si>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</si>
  <si>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</si>
  <si>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</si>
  <si>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</si>
  <si>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</si>
  <si>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</si>
  <si>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</si>
  <si>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</si>
  <si>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</si>
  <si>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</si>
  <si>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</si>
  <si>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</si>
  <si>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</si>
  <si>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</si>
  <si>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</si>
  <si>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</si>
  <si>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</si>
  <si>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</si>
  <si>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</si>
  <si>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</si>
  <si>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</si>
  <si>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</si>
  <si>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</si>
  <si>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</si>
  <si>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</si>
  <si>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</si>
  <si>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</si>
  <si>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</si>
  <si>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4.92</t>
  </si>
  <si>
    <t>▲ 1.33</t>
  </si>
  <si>
    <t>水道事業会計</t>
  </si>
  <si>
    <t>一般会計</t>
  </si>
  <si>
    <t>病院事業会計</t>
  </si>
  <si>
    <t>下水道事業会計</t>
  </si>
  <si>
    <t>後期高齢者医療特別会計</t>
  </si>
  <si>
    <t>公共施設整備基金特別会計</t>
  </si>
  <si>
    <t>介護保険特別会計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</si>
  <si>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</si>
  <si>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</si>
  <si>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</si>
  <si>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</si>
  <si>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</si>
  <si>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</si>
  <si>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</si>
  <si>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</si>
  <si>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</si>
  <si>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奈良県市町村総合事務組合</t>
    <rPh sb="0" eb="12">
      <t>ナラケンシチョウソンソウゴウジムクミアイ</t>
    </rPh>
    <phoneticPr fontId="2"/>
  </si>
  <si>
    <t>奈良県後期高齢者医療広域連合</t>
    <rPh sb="0" eb="14">
      <t>ナラケンコウキコウレイシャイリョウコウイキレンゴウ</t>
    </rPh>
    <phoneticPr fontId="2"/>
  </si>
  <si>
    <t>生駒土地開発公社</t>
    <rPh sb="0" eb="8">
      <t>イコマトチカイハツコウシャ</t>
    </rPh>
    <phoneticPr fontId="2"/>
  </si>
  <si>
    <t>一般財団法人生駒市メディカルセンター</t>
    <rPh sb="0" eb="6">
      <t>イッパンザイダンホウジン</t>
    </rPh>
    <rPh sb="6" eb="9">
      <t>イコマシ</t>
    </rPh>
    <phoneticPr fontId="2"/>
  </si>
  <si>
    <t>いこま市民パワー</t>
    <rPh sb="3" eb="5">
      <t>シミン</t>
    </rPh>
    <phoneticPr fontId="2"/>
  </si>
  <si>
    <t>職員退職給与基金</t>
    <rPh sb="0" eb="4">
      <t>ショクインタイショク</t>
    </rPh>
    <rPh sb="4" eb="8">
      <t>キュウヨキキン</t>
    </rPh>
    <phoneticPr fontId="5"/>
  </si>
  <si>
    <t>公共施設等総合管理基金</t>
    <rPh sb="0" eb="5">
      <t>コウキョウシセツトウ</t>
    </rPh>
    <rPh sb="5" eb="11">
      <t>ソウゴウカンリキキン</t>
    </rPh>
    <phoneticPr fontId="2"/>
  </si>
  <si>
    <t>北部地域整備促進基金</t>
    <rPh sb="0" eb="6">
      <t>ホクブチイキセイビ</t>
    </rPh>
    <rPh sb="6" eb="10">
      <t>ソクシンキキン</t>
    </rPh>
    <phoneticPr fontId="2"/>
  </si>
  <si>
    <t>こども未来基金</t>
    <rPh sb="3" eb="7">
      <t>ミライキキン</t>
    </rPh>
    <phoneticPr fontId="2"/>
  </si>
  <si>
    <t>公共施設整備基金</t>
    <rPh sb="0" eb="8">
      <t>コウキョウシセツセイビキキン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</si>
</sst>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30E4-4300-9C96-26711C2A85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35888</c:v>
                </c:pt>
                <c:pt idx="1">
                  <c:v>19081</c:v>
                </c:pt>
                <c:pt idx="2">
                  <c:v>17065</c:v>
                </c:pt>
                <c:pt idx="3">
                  <c:v>21227</c:v>
                </c:pt>
                <c:pt idx="4">
                  <c:v>38466</c:v>
                </c:pt>
              </c:numCache>
            </c:numRef>
          </c:val>
          <c:smooth val="0"/>
          <c:extLst>
            <c:ext xmlns:c16="http://schemas.microsoft.com/office/drawing/2014/chart" uri="{C3380CC4-5D6E-409C-BE32-E72D297353CC}">
              <c16:uniqueId val="{00000001-30E4-4300-9C96-26711C2A85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c:v>
                </c:pt>
                <c:pt idx="1">
                  <c:v>7.65</c:v>
                </c:pt>
                <c:pt idx="2">
                  <c:v>12.74</c:v>
                </c:pt>
                <c:pt idx="3">
                  <c:v>8.06</c:v>
                </c:pt>
                <c:pt idx="4">
                  <c:v>6.61</c:v>
                </c:pt>
              </c:numCache>
            </c:numRef>
          </c:val>
          <c:extLst>
            <c:ext xmlns:c16="http://schemas.microsoft.com/office/drawing/2014/chart" uri="{C3380CC4-5D6E-409C-BE32-E72D297353CC}">
              <c16:uniqueId val="{00000000-55DC-4888-90A8-F66DF1F2E9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10.59</c:v>
                </c:pt>
                <c:pt idx="1">
                  <c:v>11.21</c:v>
                </c:pt>
                <c:pt idx="2">
                  <c:v>10.64</c:v>
                </c:pt>
                <c:pt idx="3">
                  <c:v>10.85</c:v>
                </c:pt>
                <c:pt idx="4">
                  <c:v>10.69</c:v>
                </c:pt>
              </c:numCache>
            </c:numRef>
          </c:val>
          <c:extLst>
            <c:ext xmlns:c16="http://schemas.microsoft.com/office/drawing/2014/chart" uri="{C3380CC4-5D6E-409C-BE32-E72D297353CC}">
              <c16:uniqueId val="{00000001-55DC-4888-90A8-F66DF1F2E9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1.53</c:v>
                </c:pt>
                <c:pt idx="1">
                  <c:v>2.4500000000000002</c:v>
                </c:pt>
                <c:pt idx="2">
                  <c:v>5.49</c:v>
                </c:pt>
                <c:pt idx="3">
                  <c:v>-4.92</c:v>
                </c:pt>
                <c:pt idx="4">
                  <c:v>-1.33</c:v>
                </c:pt>
              </c:numCache>
            </c:numRef>
          </c:val>
          <c:smooth val="0"/>
          <c:extLst>
            <c:ext xmlns:c16="http://schemas.microsoft.com/office/drawing/2014/chart" uri="{C3380CC4-5D6E-409C-BE32-E72D297353CC}">
              <c16:uniqueId val="{00000002-55DC-4888-90A8-F66DF1F2E9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30-4498-A288-77C89EAA23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30-4498-A288-77C89EAA2366}"/>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630-4498-A288-77C89EAA2366}"/>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0.65</c:v>
                </c:pt>
                <c:pt idx="4">
                  <c:v>#N/A</c:v>
                </c:pt>
                <c:pt idx="5">
                  <c:v>0.91</c:v>
                </c:pt>
                <c:pt idx="6">
                  <c:v>#N/A</c:v>
                </c:pt>
                <c:pt idx="7">
                  <c:v>0.52</c:v>
                </c:pt>
                <c:pt idx="8">
                  <c:v>#N/A</c:v>
                </c:pt>
                <c:pt idx="9">
                  <c:v>0</c:v>
                </c:pt>
              </c:numCache>
            </c:numRef>
          </c:val>
          <c:extLst>
            <c:ext xmlns:c16="http://schemas.microsoft.com/office/drawing/2014/chart" uri="{C3380CC4-5D6E-409C-BE32-E72D297353CC}">
              <c16:uniqueId val="{00000003-7630-4498-A288-77C89EAA2366}"/>
            </c:ext>
          </c:extLst>
        </c:ser>
        <c:ser>
          <c:idx val="4"/>
          <c:order val="4"/>
          <c:tx>
            <c:strRef>
              <c:f>データシート!$A$31</c:f>
              <c:strCache>
                <c:ptCount val="1"/>
                <c:pt idx="0">
                  <c:v>公共施設整備基金特別会計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630-4498-A288-77C89EAA236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5-7630-4498-A288-77C89EAA236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0.22</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6-7630-4498-A288-77C89EAA236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0.47</c:v>
                </c:pt>
                <c:pt idx="2">
                  <c:v>#N/A</c:v>
                </c:pt>
                <c:pt idx="3">
                  <c:v>0.39</c:v>
                </c:pt>
                <c:pt idx="4">
                  <c:v>#N/A</c:v>
                </c:pt>
                <c:pt idx="5">
                  <c:v>0.2</c:v>
                </c:pt>
                <c:pt idx="6">
                  <c:v>#N/A</c:v>
                </c:pt>
                <c:pt idx="7">
                  <c:v>0.12</c:v>
                </c:pt>
                <c:pt idx="8">
                  <c:v>#N/A</c:v>
                </c:pt>
                <c:pt idx="9">
                  <c:v>0.21</c:v>
                </c:pt>
              </c:numCache>
            </c:numRef>
          </c:val>
          <c:extLst>
            <c:ext xmlns:c16="http://schemas.microsoft.com/office/drawing/2014/chart" uri="{C3380CC4-5D6E-409C-BE32-E72D297353CC}">
              <c16:uniqueId val="{00000007-7630-4498-A288-77C89EAA23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6.49</c:v>
                </c:pt>
                <c:pt idx="2">
                  <c:v>#N/A</c:v>
                </c:pt>
                <c:pt idx="3">
                  <c:v>7.64</c:v>
                </c:pt>
                <c:pt idx="4">
                  <c:v>#N/A</c:v>
                </c:pt>
                <c:pt idx="5">
                  <c:v>12.73</c:v>
                </c:pt>
                <c:pt idx="6">
                  <c:v>#N/A</c:v>
                </c:pt>
                <c:pt idx="7">
                  <c:v>8.0500000000000007</c:v>
                </c:pt>
                <c:pt idx="8">
                  <c:v>#N/A</c:v>
                </c:pt>
                <c:pt idx="9">
                  <c:v>6.6</c:v>
                </c:pt>
              </c:numCache>
            </c:numRef>
          </c:val>
          <c:extLst>
            <c:ext xmlns:c16="http://schemas.microsoft.com/office/drawing/2014/chart" uri="{C3380CC4-5D6E-409C-BE32-E72D297353CC}">
              <c16:uniqueId val="{00000008-7630-4498-A288-77C89EAA23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21.83</c:v>
                </c:pt>
                <c:pt idx="2">
                  <c:v>#N/A</c:v>
                </c:pt>
                <c:pt idx="3">
                  <c:v>20.77</c:v>
                </c:pt>
                <c:pt idx="4">
                  <c:v>#N/A</c:v>
                </c:pt>
                <c:pt idx="5">
                  <c:v>18.239999999999998</c:v>
                </c:pt>
                <c:pt idx="6">
                  <c:v>#N/A</c:v>
                </c:pt>
                <c:pt idx="7">
                  <c:v>15.43</c:v>
                </c:pt>
                <c:pt idx="8">
                  <c:v>#N/A</c:v>
                </c:pt>
                <c:pt idx="9">
                  <c:v>13.76</c:v>
                </c:pt>
              </c:numCache>
            </c:numRef>
          </c:val>
          <c:extLst>
            <c:ext xmlns:c16="http://schemas.microsoft.com/office/drawing/2014/chart" uri="{C3380CC4-5D6E-409C-BE32-E72D297353CC}">
              <c16:uniqueId val="{00000009-7630-4498-A288-77C89EAA23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3740</c:v>
                </c:pt>
                <c:pt idx="5">
                  <c:v>3592</c:v>
                </c:pt>
                <c:pt idx="8">
                  <c:v>3673</c:v>
                </c:pt>
                <c:pt idx="11">
                  <c:v>3655</c:v>
                </c:pt>
                <c:pt idx="14">
                  <c:v>3606</c:v>
                </c:pt>
              </c:numCache>
            </c:numRef>
          </c:val>
          <c:extLst>
            <c:ext xmlns:c16="http://schemas.microsoft.com/office/drawing/2014/chart" uri="{C3380CC4-5D6E-409C-BE32-E72D297353CC}">
              <c16:uniqueId val="{00000000-DD30-467A-BDE2-6D684E9F7B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30-467A-BDE2-6D684E9F7B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898</c:v>
                </c:pt>
                <c:pt idx="3">
                  <c:v>124</c:v>
                </c:pt>
                <c:pt idx="6">
                  <c:v>124</c:v>
                </c:pt>
                <c:pt idx="9">
                  <c:v>124</c:v>
                </c:pt>
                <c:pt idx="12">
                  <c:v>124</c:v>
                </c:pt>
              </c:numCache>
            </c:numRef>
          </c:val>
          <c:extLst>
            <c:ext xmlns:c16="http://schemas.microsoft.com/office/drawing/2014/chart" uri="{C3380CC4-5D6E-409C-BE32-E72D297353CC}">
              <c16:uniqueId val="{00000002-DD30-467A-BDE2-6D684E9F7B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30-467A-BDE2-6D684E9F7B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1058</c:v>
                </c:pt>
                <c:pt idx="3">
                  <c:v>1090</c:v>
                </c:pt>
                <c:pt idx="6">
                  <c:v>1043</c:v>
                </c:pt>
                <c:pt idx="9">
                  <c:v>1046</c:v>
                </c:pt>
                <c:pt idx="12">
                  <c:v>1049</c:v>
                </c:pt>
              </c:numCache>
            </c:numRef>
          </c:val>
          <c:extLst>
            <c:ext xmlns:c16="http://schemas.microsoft.com/office/drawing/2014/chart" uri="{C3380CC4-5D6E-409C-BE32-E72D297353CC}">
              <c16:uniqueId val="{00000004-DD30-467A-BDE2-6D684E9F7B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30-467A-BDE2-6D684E9F7B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30-467A-BDE2-6D684E9F7B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3178</c:v>
                </c:pt>
                <c:pt idx="3">
                  <c:v>2993</c:v>
                </c:pt>
                <c:pt idx="6">
                  <c:v>2944</c:v>
                </c:pt>
                <c:pt idx="9">
                  <c:v>2967</c:v>
                </c:pt>
                <c:pt idx="12">
                  <c:v>2809</c:v>
                </c:pt>
              </c:numCache>
            </c:numRef>
          </c:val>
          <c:extLst>
            <c:ext xmlns:c16="http://schemas.microsoft.com/office/drawing/2014/chart" uri="{C3380CC4-5D6E-409C-BE32-E72D297353CC}">
              <c16:uniqueId val="{00000007-DD30-467A-BDE2-6D684E9F7B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1394</c:v>
                </c:pt>
                <c:pt idx="2">
                  <c:v>#N/A</c:v>
                </c:pt>
                <c:pt idx="3">
                  <c:v>#N/A</c:v>
                </c:pt>
                <c:pt idx="4">
                  <c:v>615</c:v>
                </c:pt>
                <c:pt idx="5">
                  <c:v>#N/A</c:v>
                </c:pt>
                <c:pt idx="6">
                  <c:v>#N/A</c:v>
                </c:pt>
                <c:pt idx="7">
                  <c:v>438</c:v>
                </c:pt>
                <c:pt idx="8">
                  <c:v>#N/A</c:v>
                </c:pt>
                <c:pt idx="9">
                  <c:v>#N/A</c:v>
                </c:pt>
                <c:pt idx="10">
                  <c:v>482</c:v>
                </c:pt>
                <c:pt idx="11">
                  <c:v>#N/A</c:v>
                </c:pt>
                <c:pt idx="12">
                  <c:v>#N/A</c:v>
                </c:pt>
                <c:pt idx="13">
                  <c:v>376</c:v>
                </c:pt>
                <c:pt idx="14">
                  <c:v>#N/A</c:v>
                </c:pt>
              </c:numCache>
            </c:numRef>
          </c:val>
          <c:smooth val="0"/>
          <c:extLst>
            <c:ext xmlns:c16="http://schemas.microsoft.com/office/drawing/2014/chart" uri="{C3380CC4-5D6E-409C-BE32-E72D297353CC}">
              <c16:uniqueId val="{00000008-DD30-467A-BDE2-6D684E9F7B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33345</c:v>
                </c:pt>
                <c:pt idx="5">
                  <c:v>32708</c:v>
                </c:pt>
                <c:pt idx="8">
                  <c:v>32168</c:v>
                </c:pt>
                <c:pt idx="11">
                  <c:v>30724</c:v>
                </c:pt>
                <c:pt idx="14">
                  <c:v>29142</c:v>
                </c:pt>
              </c:numCache>
            </c:numRef>
          </c:val>
          <c:extLst>
            <c:ext xmlns:c16="http://schemas.microsoft.com/office/drawing/2014/chart" uri="{C3380CC4-5D6E-409C-BE32-E72D297353CC}">
              <c16:uniqueId val="{00000000-0A69-4FD2-B34B-5F6DE8BEB3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7450</c:v>
                </c:pt>
                <c:pt idx="5">
                  <c:v>7950</c:v>
                </c:pt>
                <c:pt idx="8">
                  <c:v>8349</c:v>
                </c:pt>
                <c:pt idx="11">
                  <c:v>8292</c:v>
                </c:pt>
                <c:pt idx="14">
                  <c:v>9847</c:v>
                </c:pt>
              </c:numCache>
            </c:numRef>
          </c:val>
          <c:extLst>
            <c:ext xmlns:c16="http://schemas.microsoft.com/office/drawing/2014/chart" uri="{C3380CC4-5D6E-409C-BE32-E72D297353CC}">
              <c16:uniqueId val="{00000001-0A69-4FD2-B34B-5F6DE8BEB3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12135</c:v>
                </c:pt>
                <c:pt idx="5">
                  <c:v>12875</c:v>
                </c:pt>
                <c:pt idx="8">
                  <c:v>14062</c:v>
                </c:pt>
                <c:pt idx="11">
                  <c:v>15718</c:v>
                </c:pt>
                <c:pt idx="14">
                  <c:v>15849</c:v>
                </c:pt>
              </c:numCache>
            </c:numRef>
          </c:val>
          <c:extLst>
            <c:ext xmlns:c16="http://schemas.microsoft.com/office/drawing/2014/chart" uri="{C3380CC4-5D6E-409C-BE32-E72D297353CC}">
              <c16:uniqueId val="{00000002-0A69-4FD2-B34B-5F6DE8BEB3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69-4FD2-B34B-5F6DE8BEB3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69-4FD2-B34B-5F6DE8BEB3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c:v>
                </c:pt>
                <c:pt idx="3">
                  <c:v>0</c:v>
                </c:pt>
                <c:pt idx="6">
                  <c:v>16</c:v>
                </c:pt>
                <c:pt idx="9">
                  <c:v>11</c:v>
                </c:pt>
                <c:pt idx="12">
                  <c:v>0</c:v>
                </c:pt>
              </c:numCache>
            </c:numRef>
          </c:val>
          <c:extLst>
            <c:ext xmlns:c16="http://schemas.microsoft.com/office/drawing/2014/chart" uri="{C3380CC4-5D6E-409C-BE32-E72D297353CC}">
              <c16:uniqueId val="{00000005-0A69-4FD2-B34B-5F6DE8BEB3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6494</c:v>
                </c:pt>
                <c:pt idx="3">
                  <c:v>6505</c:v>
                </c:pt>
                <c:pt idx="6">
                  <c:v>6306</c:v>
                </c:pt>
                <c:pt idx="9">
                  <c:v>6328</c:v>
                </c:pt>
                <c:pt idx="12">
                  <c:v>6351</c:v>
                </c:pt>
              </c:numCache>
            </c:numRef>
          </c:val>
          <c:extLst>
            <c:ext xmlns:c16="http://schemas.microsoft.com/office/drawing/2014/chart" uri="{C3380CC4-5D6E-409C-BE32-E72D297353CC}">
              <c16:uniqueId val="{00000006-0A69-4FD2-B34B-5F6DE8BEB3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A69-4FD2-B34B-5F6DE8BEB3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9525</c:v>
                </c:pt>
                <c:pt idx="3">
                  <c:v>7937</c:v>
                </c:pt>
                <c:pt idx="6">
                  <c:v>6883</c:v>
                </c:pt>
                <c:pt idx="9">
                  <c:v>5868</c:v>
                </c:pt>
                <c:pt idx="12">
                  <c:v>4822</c:v>
                </c:pt>
              </c:numCache>
            </c:numRef>
          </c:val>
          <c:extLst>
            <c:ext xmlns:c16="http://schemas.microsoft.com/office/drawing/2014/chart" uri="{C3380CC4-5D6E-409C-BE32-E72D297353CC}">
              <c16:uniqueId val="{00000008-0A69-4FD2-B34B-5F6DE8BEB3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1730</c:v>
                </c:pt>
                <c:pt idx="3">
                  <c:v>1615</c:v>
                </c:pt>
                <c:pt idx="6">
                  <c:v>1500</c:v>
                </c:pt>
                <c:pt idx="9">
                  <c:v>1384</c:v>
                </c:pt>
                <c:pt idx="12">
                  <c:v>1267</c:v>
                </c:pt>
              </c:numCache>
            </c:numRef>
          </c:val>
          <c:extLst>
            <c:ext xmlns:c16="http://schemas.microsoft.com/office/drawing/2014/chart" uri="{C3380CC4-5D6E-409C-BE32-E72D297353CC}">
              <c16:uniqueId val="{00000009-0A69-4FD2-B34B-5F6DE8BEB3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18005</c:v>
                </c:pt>
                <c:pt idx="3">
                  <c:v>17322</c:v>
                </c:pt>
                <c:pt idx="6">
                  <c:v>16532</c:v>
                </c:pt>
                <c:pt idx="9">
                  <c:v>14404</c:v>
                </c:pt>
                <c:pt idx="12">
                  <c:v>13605</c:v>
                </c:pt>
              </c:numCache>
            </c:numRef>
          </c:val>
          <c:extLst>
            <c:ext xmlns:c16="http://schemas.microsoft.com/office/drawing/2014/chart" uri="{C3380CC4-5D6E-409C-BE32-E72D297353CC}">
              <c16:uniqueId val="{0000000A-0A69-4FD2-B34B-5F6DE8BEB3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69-4FD2-B34B-5F6DE8BEB3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2657</c:v>
                </c:pt>
                <c:pt idx="1">
                  <c:v>2657</c:v>
                </c:pt>
                <c:pt idx="2">
                  <c:v>2658</c:v>
                </c:pt>
              </c:numCache>
            </c:numRef>
          </c:val>
          <c:extLst>
            <c:ext xmlns:c16="http://schemas.microsoft.com/office/drawing/2014/chart" uri="{C3380CC4-5D6E-409C-BE32-E72D297353CC}">
              <c16:uniqueId val="{00000000-737C-43BE-8C50-33929EDADB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2114</c:v>
                </c:pt>
                <c:pt idx="1">
                  <c:v>2242</c:v>
                </c:pt>
                <c:pt idx="2">
                  <c:v>2077</c:v>
                </c:pt>
              </c:numCache>
            </c:numRef>
          </c:val>
          <c:extLst>
            <c:ext xmlns:c16="http://schemas.microsoft.com/office/drawing/2014/chart" uri="{C3380CC4-5D6E-409C-BE32-E72D297353CC}">
              <c16:uniqueId val="{00000001-737C-43BE-8C50-33929EDADB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6079</c:v>
                </c:pt>
                <c:pt idx="1">
                  <c:v>7732</c:v>
                </c:pt>
                <c:pt idx="2">
                  <c:v>8283</c:v>
                </c:pt>
              </c:numCache>
            </c:numRef>
          </c:val>
          <c:extLst>
            <c:ext xmlns:c16="http://schemas.microsoft.com/office/drawing/2014/chart" uri="{C3380CC4-5D6E-409C-BE32-E72D297353CC}">
              <c16:uniqueId val="{00000002-737C-43BE-8C50-33929EDADB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117,332
115,870
53.15
45,470,871
43,575,231
1,643,157
24,862,564
13,114,212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令和</a:t>
          </a:r>
          <a:r>
            <a:rPr lang="en-US" altLang="ja-JP"/>
            <a:t>5</a:t>
          </a:r>
          <a:r>
            <a:rPr lang="ja-JP" altLang="en-US"/>
            <a:t>年度の基準財政収入額は、前年度と比較して配当割交付金や地方消費税交付金等の増により全体 として増額となったものの、基準財政需要額において、臨時経済対策費や臨時財政対策債償還基金費等の 影響から大幅な増額となり、単年度の指数は</a:t>
          </a:r>
          <a:r>
            <a:rPr lang="en-US" altLang="ja-JP"/>
            <a:t>0.72</a:t>
          </a:r>
          <a:r>
            <a:rPr lang="ja-JP" altLang="en-US"/>
            <a:t>と前年度と比較して</a:t>
          </a:r>
          <a:r>
            <a:rPr lang="en-US" altLang="ja-JP"/>
            <a:t>0.02</a:t>
          </a:r>
          <a:r>
            <a:rPr lang="ja-JP" altLang="en-US"/>
            <a:t>ポイント減少し、</a:t>
          </a:r>
          <a:r>
            <a:rPr lang="en-US" altLang="ja-JP"/>
            <a:t>3</a:t>
          </a:r>
          <a:r>
            <a:rPr lang="ja-JP" altLang="en-US"/>
            <a:t>ヶ年平均において も</a:t>
          </a:r>
          <a:r>
            <a:rPr lang="en-US" altLang="ja-JP"/>
            <a:t>0.74</a:t>
          </a:r>
          <a:r>
            <a:rPr lang="ja-JP" altLang="en-US"/>
            <a:t>と前年度と比べて減少となった。 </a:t>
          </a:r>
          <a:endParaRPr lang="en-US" altLang="ja-JP"/>
        </a:p>
        <a:p>
          <a:r>
            <a:rPr kumimoji="1" lang="ja-JP" altLang="ja-JP" sz="1100">
              <a:solidFill>
                <a:schemeClr val="dk1"/>
              </a:solidFill>
              <a:effectLst/>
              <a:latin typeface="+mn-lt"/>
              <a:ea typeface="+mn-ea"/>
              <a:cs typeface="+mn-cs"/>
            </a:rPr>
            <a:t>今後も市税収入のみならず、収入の確保に努め、財政基盤の強化に努める。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令和</a:t>
          </a:r>
          <a:r>
            <a:rPr lang="en-US" altLang="ja-JP"/>
            <a:t>5</a:t>
          </a:r>
          <a:r>
            <a:rPr lang="ja-JP" altLang="en-US"/>
            <a:t>年度は前年度と比較して、歳出（経常経費充当一般財源）は、給与改定等による人件費や物価高騰 等による物件費が増加したことにより全体として増となったものの、歳入（経常一般財源＋臨時財政対策債） において、市税や県税交付金、普通交付税等が増加したことにより全体として増となり、経常収支比率は前 年度より</a:t>
          </a:r>
          <a:r>
            <a:rPr lang="en-US" altLang="ja-JP"/>
            <a:t>0.1</a:t>
          </a:r>
          <a:r>
            <a:rPr lang="ja-JP" altLang="en-US"/>
            <a:t>ポイント上昇し、</a:t>
          </a:r>
          <a:r>
            <a:rPr lang="en-US" altLang="ja-JP"/>
            <a:t>90.2%</a:t>
          </a:r>
          <a:r>
            <a:rPr lang="ja-JP" altLang="en-US"/>
            <a:t>になった。 </a:t>
          </a:r>
          <a:endParaRPr lang="en-US" altLang="ja-JP"/>
        </a:p>
        <a:p>
          <a:r>
            <a:rPr kumimoji="1" lang="ja-JP" altLang="en-US" sz="1100">
              <a:solidFill>
                <a:schemeClr val="dk1"/>
              </a:solidFill>
              <a:effectLst/>
              <a:latin typeface="+mn-lt"/>
              <a:ea typeface="+mn-ea"/>
              <a:cs typeface="+mn-cs"/>
            </a:rPr>
            <a:t>物価高騰等の影響を引き続き受けることが予想されるため</a:t>
          </a:r>
          <a:r>
            <a:rPr kumimoji="1" lang="ja-JP" altLang="ja-JP" sz="1100">
              <a:solidFill>
                <a:schemeClr val="dk1"/>
              </a:solidFill>
              <a:effectLst/>
              <a:latin typeface="+mn-lt"/>
              <a:ea typeface="+mn-ea"/>
              <a:cs typeface="+mn-cs"/>
            </a:rPr>
            <a:t>、今後も経常経費の縮減を念頭においた手堅い財政運営が必要である。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61</xdr:row>
      <xdr:rowOff>104902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5852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167894</xdr:rowOff>
    </xdr:from>
    <xdr:to>
      <xdr:col>19</xdr:col>
      <xdr:colOff>133350</xdr:colOff>
      <xdr:row>61</xdr:row>
      <xdr:rowOff>100076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83444"/>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167894</xdr:rowOff>
    </xdr:from>
    <xdr:to>
      <xdr:col>15</xdr:col>
      <xdr:colOff>82550</xdr:colOff>
      <xdr:row>61</xdr:row>
      <xdr:rowOff>80772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8344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80772</xdr:rowOff>
    </xdr:from>
    <xdr:to>
      <xdr:col>11</xdr:col>
      <xdr:colOff>31750</xdr:colOff>
      <xdr:row>62</xdr:row>
      <xdr:rowOff>131318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3922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117094</xdr:rowOff>
    </xdr:from>
    <xdr:to>
      <xdr:col>15</xdr:col>
      <xdr:colOff>133350</xdr:colOff>
      <xdr:row>60</xdr:row>
      <xdr:rowOff>47244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57421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29972</xdr:rowOff>
    </xdr:from>
    <xdr:to>
      <xdr:col>11</xdr:col>
      <xdr:colOff>82550</xdr:colOff>
      <xdr:row>61</xdr:row>
      <xdr:rowOff>131572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141749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南北に細長い地勢的要因による各種施設数の多さに起因する人件費や、施設の維持管理費用をはじめとする物件費の割合が高いことに加え、</a:t>
          </a:r>
          <a:r>
            <a:rPr kumimoji="1" lang="ja-JP" altLang="en-US" sz="1100">
              <a:solidFill>
                <a:schemeClr val="dk1"/>
              </a:solidFill>
              <a:effectLst/>
              <a:latin typeface="+mn-lt"/>
              <a:ea typeface="+mn-ea"/>
              <a:cs typeface="+mn-cs"/>
            </a:rPr>
            <a:t>給与改定や</a:t>
          </a:r>
          <a:r>
            <a:rPr kumimoji="1" lang="ja-JP" altLang="ja-JP" sz="1100">
              <a:solidFill>
                <a:schemeClr val="dk1"/>
              </a:solidFill>
              <a:effectLst/>
              <a:latin typeface="+mn-lt"/>
              <a:ea typeface="+mn-ea"/>
              <a:cs typeface="+mn-cs"/>
            </a:rPr>
            <a:t>物価高騰等の影響もあり、増加が続いている状況である。</a:t>
          </a:r>
          <a:endParaRPr lang="ja-JP" altLang="ja-JP" sz="1400">
            <a:effectLst/>
          </a:endParaRPr>
        </a:p>
        <a:p>
          <a:r>
            <a:rPr kumimoji="1" lang="ja-JP" altLang="ja-JP" sz="1100">
              <a:solidFill>
                <a:schemeClr val="dk1"/>
              </a:solidFill>
              <a:effectLst/>
              <a:latin typeface="+mn-lt"/>
              <a:ea typeface="+mn-ea"/>
              <a:cs typeface="+mn-cs"/>
            </a:rPr>
            <a:t>引き続き、定員適正化計画に則った適正な職員配置による人件費の抑制や、事務事業の見直し等による物件費の抑制を図る必要がある。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124595</xdr:rowOff>
    </xdr:from>
    <xdr:to>
      <xdr:col>23</xdr:col>
      <xdr:colOff>133350</xdr:colOff>
      <xdr:row>84</xdr:row>
      <xdr:rowOff>2693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54945"/>
          <a:ext cx="838200" cy="4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89970</xdr:rowOff>
    </xdr:from>
    <xdr:to>
      <xdr:col>19</xdr:col>
      <xdr:colOff>133350</xdr:colOff>
      <xdr:row>83</xdr:row>
      <xdr:rowOff>124595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20320"/>
          <a:ext cx="889000" cy="3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78053</xdr:rowOff>
    </xdr:from>
    <xdr:to>
      <xdr:col>15</xdr:col>
      <xdr:colOff>82550</xdr:colOff>
      <xdr:row>83</xdr:row>
      <xdr:rowOff>89970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08403"/>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130152</xdr:rowOff>
    </xdr:from>
    <xdr:to>
      <xdr:col>11</xdr:col>
      <xdr:colOff>31750</xdr:colOff>
      <xdr:row>83</xdr:row>
      <xdr:rowOff>78053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89052"/>
          <a:ext cx="889000" cy="1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123343</xdr:rowOff>
    </xdr:from>
    <xdr:to>
      <xdr:col>23</xdr:col>
      <xdr:colOff>184150</xdr:colOff>
      <xdr:row>84</xdr:row>
      <xdr:rowOff>53493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95420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2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73795</xdr:rowOff>
    </xdr:from>
    <xdr:to>
      <xdr:col>19</xdr:col>
      <xdr:colOff>184150</xdr:colOff>
      <xdr:row>84</xdr:row>
      <xdr:rowOff>3945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14122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73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39170</xdr:rowOff>
    </xdr:from>
    <xdr:to>
      <xdr:col>15</xdr:col>
      <xdr:colOff>133350</xdr:colOff>
      <xdr:row>83</xdr:row>
      <xdr:rowOff>140770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125547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5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27253</xdr:rowOff>
    </xdr:from>
    <xdr:to>
      <xdr:col>11</xdr:col>
      <xdr:colOff>82550</xdr:colOff>
      <xdr:row>83</xdr:row>
      <xdr:rowOff>128853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113630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79352</xdr:rowOff>
    </xdr:from>
    <xdr:to>
      <xdr:col>7</xdr:col>
      <xdr:colOff>31750</xdr:colOff>
      <xdr:row>83</xdr:row>
      <xdr:rowOff>9502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165729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年４月１日現在のラスパイレス指数は</a:t>
          </a:r>
          <a:r>
            <a:rPr kumimoji="1" lang="en-US" altLang="ja-JP" sz="1100">
              <a:solidFill>
                <a:schemeClr val="dk1"/>
              </a:solidFill>
              <a:effectLst/>
              <a:latin typeface="+mn-lt"/>
              <a:ea typeface="+mn-ea"/>
              <a:cs typeface="+mn-cs"/>
            </a:rPr>
            <a:t>100.5</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が、これは人事評価制度等を活用した積極的な若手の登用や、継続して職員の新規採用を行っていること等により給料月額が国と比べて高くなっている層があるためで、引き続き、給与体系等の見直しを進めつつ、適正な人事配置と行政効率の高い組織づくりを進めていく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136071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635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136071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南北に細長い地勢的要因から、消防職員の配置が他の自治体に比べ多い状況であることや、子育て世代に対する環境整備にも重点を置いていることから市内に公立幼稚園を多数設置しているなどの特徴があるが、類団平均とほぼ同水準となっている。</a:t>
          </a:r>
          <a:endParaRPr lang="ja-JP" altLang="ja-JP" sz="1400">
            <a:effectLst/>
          </a:endParaRPr>
        </a:p>
        <a:p>
          <a:r>
            <a:rPr kumimoji="1" lang="ja-JP" altLang="ja-JP" sz="1100">
              <a:solidFill>
                <a:schemeClr val="dk1"/>
              </a:solidFill>
              <a:effectLst/>
              <a:latin typeface="+mn-lt"/>
              <a:ea typeface="+mn-ea"/>
              <a:cs typeface="+mn-cs"/>
            </a:rPr>
            <a:t>今後の市政運営も踏まえて、将来にわたり市民の要請に応えていく行政サービスを提供するために必要となる適正な職員配置に努めるため、計画的な職員の採用を進めていく必要がある。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35878</xdr:rowOff>
    </xdr:from>
    <xdr:to>
      <xdr:col>81</xdr:col>
      <xdr:colOff>44450</xdr:colOff>
      <xdr:row>63</xdr:row>
      <xdr:rowOff>80116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3722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11747</xdr:rowOff>
    </xdr:from>
    <xdr:to>
      <xdr:col>77</xdr:col>
      <xdr:colOff>44450</xdr:colOff>
      <xdr:row>63</xdr:row>
      <xdr:rowOff>35878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1309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7726</xdr:rowOff>
    </xdr:from>
    <xdr:to>
      <xdr:col>72</xdr:col>
      <xdr:colOff>203200</xdr:colOff>
      <xdr:row>63</xdr:row>
      <xdr:rowOff>11747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0907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5715</xdr:rowOff>
    </xdr:from>
    <xdr:to>
      <xdr:col>68</xdr:col>
      <xdr:colOff>152400</xdr:colOff>
      <xdr:row>63</xdr:row>
      <xdr:rowOff>7726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070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29316</xdr:rowOff>
    </xdr:from>
    <xdr:to>
      <xdr:col>81</xdr:col>
      <xdr:colOff>95250</xdr:colOff>
      <xdr:row>63</xdr:row>
      <xdr:rowOff>130916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1393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0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156528</xdr:rowOff>
    </xdr:from>
    <xdr:to>
      <xdr:col>77</xdr:col>
      <xdr:colOff>95250</xdr:colOff>
      <xdr:row>63</xdr:row>
      <xdr:rowOff>86678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71455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132397</xdr:rowOff>
    </xdr:from>
    <xdr:to>
      <xdr:col>73</xdr:col>
      <xdr:colOff>44450</xdr:colOff>
      <xdr:row>63</xdr:row>
      <xdr:rowOff>62547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72724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128376</xdr:rowOff>
    </xdr:from>
    <xdr:to>
      <xdr:col>68</xdr:col>
      <xdr:colOff>203200</xdr:colOff>
      <xdr:row>63</xdr:row>
      <xdr:rowOff>58526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43303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令和５年度は前年度と比較して、標準財政規模の増加、一般会計等の元利償還金の減少等により、 単年度の比率が前年度から改善し、</a:t>
          </a:r>
          <a:r>
            <a:rPr lang="en-US" altLang="ja-JP"/>
            <a:t>3</a:t>
          </a:r>
          <a:r>
            <a:rPr lang="ja-JP" altLang="en-US"/>
            <a:t>ヶ年平均においても、前年度</a:t>
          </a:r>
          <a:r>
            <a:rPr lang="en-US" altLang="ja-JP"/>
            <a:t>2.3%</a:t>
          </a:r>
          <a:r>
            <a:rPr lang="ja-JP" altLang="en-US"/>
            <a:t>から</a:t>
          </a:r>
          <a:r>
            <a:rPr lang="en-US" altLang="ja-JP"/>
            <a:t>1.9%</a:t>
          </a:r>
          <a:r>
            <a:rPr lang="ja-JP" altLang="en-US"/>
            <a:t>に</a:t>
          </a:r>
          <a:r>
            <a:rPr lang="en-US" altLang="ja-JP"/>
            <a:t>0.4</a:t>
          </a:r>
          <a:r>
            <a:rPr lang="ja-JP" altLang="en-US"/>
            <a:t>ポイント改善した。 </a:t>
          </a:r>
          <a:endParaRPr lang="en-US" altLang="ja-JP"/>
        </a:p>
        <a:p>
          <a:r>
            <a:rPr kumimoji="1" lang="ja-JP" altLang="ja-JP" sz="1100">
              <a:solidFill>
                <a:schemeClr val="dk1"/>
              </a:solidFill>
              <a:effectLst/>
              <a:latin typeface="+mn-lt"/>
              <a:ea typeface="+mn-ea"/>
              <a:cs typeface="+mn-cs"/>
            </a:rPr>
            <a:t>次年度以降も引き続き、過度に市債に依存することのない健全な財政運営を行っていきたい。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171148</xdr:rowOff>
    </xdr:from>
    <xdr:to>
      <xdr:col>81</xdr:col>
      <xdr:colOff>44450</xdr:colOff>
      <xdr:row>39</xdr:row>
      <xdr:rowOff>45659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6862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40</xdr:row>
      <xdr:rowOff>58057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3220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138491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1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138491</xdr:rowOff>
    </xdr:from>
    <xdr:to>
      <xdr:col>68</xdr:col>
      <xdr:colOff>152400</xdr:colOff>
      <xdr:row>40</xdr:row>
      <xdr:rowOff>138491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964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120348</xdr:rowOff>
    </xdr:from>
    <xdr:to>
      <xdr:col>81</xdr:col>
      <xdr:colOff>95250</xdr:colOff>
      <xdr:row>39</xdr:row>
      <xdr:rowOff>50498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136875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87691</xdr:rowOff>
    </xdr:from>
    <xdr:to>
      <xdr:col>68</xdr:col>
      <xdr:colOff>203200</xdr:colOff>
      <xdr:row>41</xdr:row>
      <xdr:rowOff>17841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2618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2618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令和</a:t>
          </a:r>
          <a:r>
            <a:rPr lang="en-US" altLang="ja-JP"/>
            <a:t>5</a:t>
          </a:r>
          <a:r>
            <a:rPr lang="ja-JP" altLang="en-US"/>
            <a:t>年度は前年度と比べて、将来負担額において一般会計等の地方債現在高や公営企業債の償 還に充てる繰出見込額等が減少するとともに、充当可能基金残高の増加等により充当可能財源等も増 加し、黒字の比率は</a:t>
          </a:r>
          <a:r>
            <a:rPr lang="en-US" altLang="ja-JP"/>
            <a:t>7.0</a:t>
          </a:r>
          <a:r>
            <a:rPr lang="ja-JP" altLang="en-US"/>
            <a:t>ポイント上昇した。なお、将来負担比率がないことは平成</a:t>
          </a:r>
          <a:r>
            <a:rPr lang="en-US" altLang="ja-JP"/>
            <a:t>19</a:t>
          </a:r>
          <a:r>
            <a:rPr lang="ja-JP" altLang="en-US"/>
            <a:t>年度から変わり</a:t>
          </a:r>
          <a:r>
            <a:rPr kumimoji="1" lang="ja-JP" altLang="ja-JP" sz="1100">
              <a:solidFill>
                <a:schemeClr val="dk1"/>
              </a:solidFill>
              <a:effectLst/>
              <a:latin typeface="+mn-lt"/>
              <a:ea typeface="+mn-ea"/>
              <a:cs typeface="+mn-cs"/>
            </a:rPr>
            <a:t>ないが、今後においても将来負担の大きな要因となる地方債残高の縮減等に取り組み続けることで、財政の健全化に努めたい。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117,332
115,870
53.15
45,470,871
43,575,231
1,643,157
24,862,564
13,114,212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南北に細長い市形に起因し、各種公共施設を多く設置していることから人件費に係るものは類似団体平均と比較して高い水準にある。令和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年度は前年度と比較して、</a:t>
          </a:r>
          <a:r>
            <a:rPr kumimoji="1" lang="ja-JP" altLang="en-US" sz="1100">
              <a:solidFill>
                <a:schemeClr val="dk1"/>
              </a:solidFill>
              <a:effectLst/>
              <a:latin typeface="+mn-lt"/>
              <a:ea typeface="+mn-ea"/>
              <a:cs typeface="+mn-cs"/>
            </a:rPr>
            <a:t>給与改定等により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今後においても人員の適正配置等により、人件費の抑制に努める必要がある。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110998</xdr:rowOff>
    </xdr:from>
    <xdr:to>
      <xdr:col>24</xdr:col>
      <xdr:colOff>25400</xdr:colOff>
      <xdr:row>39</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975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110998</xdr:rowOff>
    </xdr:from>
    <xdr:to>
      <xdr:col>19</xdr:col>
      <xdr:colOff>187325</xdr:colOff>
      <xdr:row>39</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975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129286</xdr:rowOff>
    </xdr:from>
    <xdr:to>
      <xdr:col>15</xdr:col>
      <xdr:colOff>98425</xdr:colOff>
      <xdr:row>40</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8158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49276</xdr:rowOff>
    </xdr:from>
    <xdr:to>
      <xdr:col>11</xdr:col>
      <xdr:colOff>9525</xdr:colOff>
      <xdr:row>40</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07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60198</xdr:rowOff>
    </xdr:from>
    <xdr:to>
      <xdr:col>20</xdr:col>
      <xdr:colOff>38100</xdr:colOff>
      <xdr:row>39</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78486</xdr:rowOff>
    </xdr:from>
    <xdr:to>
      <xdr:col>15</xdr:col>
      <xdr:colOff>149225</xdr:colOff>
      <xdr:row>40</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169926</xdr:rowOff>
    </xdr:from>
    <xdr:to>
      <xdr:col>11</xdr:col>
      <xdr:colOff>60325</xdr:colOff>
      <xdr:row>40</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16764</xdr:rowOff>
    </xdr:from>
    <xdr:to>
      <xdr:col>6</xdr:col>
      <xdr:colOff>171450</xdr:colOff>
      <xdr:row>40</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103141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人件費同様、南北に細長い市形であり、各種公共施設を多く有していることから、施設の維持管理費用等により、例年、類似団体平均を上回っている。令和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前年度から続く</a:t>
          </a:r>
          <a:r>
            <a:rPr kumimoji="1" lang="ja-JP" altLang="ja-JP" sz="1100">
              <a:solidFill>
                <a:schemeClr val="dk1"/>
              </a:solidFill>
              <a:effectLst/>
              <a:latin typeface="+mn-lt"/>
              <a:ea typeface="+mn-ea"/>
              <a:cs typeface="+mn-cs"/>
            </a:rPr>
            <a:t>原油高</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物価高の影響により、</a:t>
          </a:r>
          <a:r>
            <a:rPr kumimoji="1" lang="ja-JP" altLang="en-US" sz="1100">
              <a:solidFill>
                <a:schemeClr val="dk1"/>
              </a:solidFill>
              <a:effectLst/>
              <a:latin typeface="+mn-lt"/>
              <a:ea typeface="+mn-ea"/>
              <a:cs typeface="+mn-cs"/>
            </a:rPr>
            <a:t>物件費割合が高い状態が続いている。物価高騰等の影響は来年度以降も引き続き受けることが予想される</a:t>
          </a:r>
          <a:r>
            <a:rPr kumimoji="1" lang="ja-JP" altLang="ja-JP" sz="1100">
              <a:solidFill>
                <a:schemeClr val="dk1"/>
              </a:solidFill>
              <a:effectLst/>
              <a:latin typeface="+mn-lt"/>
              <a:ea typeface="+mn-ea"/>
              <a:cs typeface="+mn-cs"/>
            </a:rPr>
            <a:t>ため、施設配置や事務事業の見直しによって縮減を図る必要がある。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165100</xdr:rowOff>
    </xdr:from>
    <xdr:to>
      <xdr:col>82</xdr:col>
      <xdr:colOff>107950</xdr:colOff>
      <xdr:row>20</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59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64407</xdr:rowOff>
    </xdr:from>
    <xdr:to>
      <xdr:col>78</xdr:col>
      <xdr:colOff>69850</xdr:colOff>
      <xdr:row>20</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219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64407</xdr:rowOff>
    </xdr:from>
    <xdr:to>
      <xdr:col>73</xdr:col>
      <xdr:colOff>180975</xdr:colOff>
      <xdr:row>20</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21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45357</xdr:rowOff>
    </xdr:from>
    <xdr:to>
      <xdr:col>69</xdr:col>
      <xdr:colOff>92075</xdr:colOff>
      <xdr:row>20</xdr:row>
      <xdr:rowOff>121557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74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13607</xdr:rowOff>
    </xdr:from>
    <xdr:to>
      <xdr:col>74</xdr:col>
      <xdr:colOff>31750</xdr:colOff>
      <xdr:row>19</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99984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166007</xdr:rowOff>
    </xdr:from>
    <xdr:to>
      <xdr:col>69</xdr:col>
      <xdr:colOff>142875</xdr:colOff>
      <xdr:row>20</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80934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70757</xdr:rowOff>
    </xdr:from>
    <xdr:to>
      <xdr:col>65</xdr:col>
      <xdr:colOff>53975</xdr:colOff>
      <xdr:row>21</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157134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年度においては、障</a:t>
          </a:r>
          <a:r>
            <a:rPr kumimoji="1" lang="ja-JP" altLang="en-US" sz="1100">
              <a:solidFill>
                <a:schemeClr val="dk1"/>
              </a:solidFill>
              <a:effectLst/>
              <a:latin typeface="+mn-lt"/>
              <a:ea typeface="+mn-ea"/>
              <a:cs typeface="+mn-cs"/>
            </a:rPr>
            <a:t>がい</a:t>
          </a:r>
          <a:r>
            <a:rPr kumimoji="1" lang="ja-JP" altLang="ja-JP" sz="1100">
              <a:solidFill>
                <a:schemeClr val="dk1"/>
              </a:solidFill>
              <a:effectLst/>
              <a:latin typeface="+mn-lt"/>
              <a:ea typeface="+mn-ea"/>
              <a:cs typeface="+mn-cs"/>
            </a:rPr>
            <a:t>福祉サービス費等の増により前年度より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しており、今後も社会福祉費全体として増加傾向は続いていくものと予想されるため、財政を過度に圧迫することがないよう福祉政策の見直し等を検討していく必要がある。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62230</xdr:rowOff>
    </xdr:from>
    <xdr:to>
      <xdr:col>24</xdr:col>
      <xdr:colOff>25400</xdr:colOff>
      <xdr:row>55</xdr:row>
      <xdr:rowOff>85090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1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62230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8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39370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8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130810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69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34290</xdr:rowOff>
    </xdr:from>
    <xdr:to>
      <xdr:col>24</xdr:col>
      <xdr:colOff>76200</xdr:colOff>
      <xdr:row>55</xdr:row>
      <xdr:rowOff>135890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50817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xdr:rowOff>
    </xdr:from>
    <xdr:to>
      <xdr:col>20</xdr:col>
      <xdr:colOff>38100</xdr:colOff>
      <xdr:row>55</xdr:row>
      <xdr:rowOff>113030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123207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80010</xdr:rowOff>
    </xdr:from>
    <xdr:to>
      <xdr:col>6</xdr:col>
      <xdr:colOff>171450</xdr:colOff>
      <xdr:row>56</xdr:row>
      <xdr:rowOff>10160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20337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物価高等の影響による施設やインフラの維持補修費の増があったほか、後期高齢者医療特別会計や介護保険特別会計などへの繰出金の増によって数値が上昇した。高齢化に伴う社会保障経費の増加は、今後さらに進行していくため、健康寿命の延伸に向けた取組みが重要とな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4535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30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57</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683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公定価格等の増による幼稚園・保育園施設型給付費等負担金の増加や給与改定等による児童育成クラブ運営助成金の増加により前年度と比較して</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ポイント上昇</a:t>
          </a:r>
          <a:r>
            <a:rPr kumimoji="1" lang="ja-JP" altLang="ja-JP" sz="1100">
              <a:solidFill>
                <a:schemeClr val="dk1"/>
              </a:solidFill>
              <a:effectLst/>
              <a:latin typeface="+mn-lt"/>
              <a:ea typeface="+mn-ea"/>
              <a:cs typeface="+mn-cs"/>
            </a:rPr>
            <a:t>したものの、本市は一部事務組合や各種団体に対する支出が少ないことから、例年、類似団体平均を下回っているものと考えられる。</a:t>
          </a:r>
          <a:endParaRPr lang="ja-JP" altLang="ja-JP" sz="1400">
            <a:effectLst/>
          </a:endParaRPr>
        </a:p>
        <a:p>
          <a:r>
            <a:rPr kumimoji="1" lang="ja-JP" altLang="ja-JP" sz="1100">
              <a:solidFill>
                <a:schemeClr val="dk1"/>
              </a:solidFill>
              <a:effectLst/>
              <a:latin typeface="+mn-lt"/>
              <a:ea typeface="+mn-ea"/>
              <a:cs typeface="+mn-cs"/>
            </a:rPr>
            <a:t>また、補助金の見直しも行っており、今後も引き続き廃止や適正化に向けた取り組みの継続が必要である。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557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170434</xdr:rowOff>
    </xdr:from>
    <xdr:to>
      <xdr:col>78</xdr:col>
      <xdr:colOff>69850</xdr:colOff>
      <xdr:row>34</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28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170434</xdr:rowOff>
    </xdr:from>
    <xdr:to>
      <xdr:col>73</xdr:col>
      <xdr:colOff>180975</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282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133858</xdr:rowOff>
    </xdr:from>
    <xdr:to>
      <xdr:col>69</xdr:col>
      <xdr:colOff>92075</xdr:colOff>
      <xdr:row>34</xdr:row>
      <xdr:rowOff>35560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917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10431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119634</xdr:rowOff>
    </xdr:from>
    <xdr:to>
      <xdr:col>74</xdr:col>
      <xdr:colOff>31750</xdr:colOff>
      <xdr:row>34</xdr:row>
      <xdr:rowOff>49784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59961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83058</xdr:rowOff>
    </xdr:from>
    <xdr:to>
      <xdr:col>65</xdr:col>
      <xdr:colOff>53975</xdr:colOff>
      <xdr:row>34</xdr:row>
      <xdr:rowOff>13208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23385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年度までは類似団体平均を上回っていたが、繰上償還等の実施により、平成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年度は類似団体平均値となり、平成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年度以降においては、類似団体平均を下回っている。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今後も新規発行債の精査を行い、元利償還金の増加抑制に努める必要がある。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76</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59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76</xdr:row>
      <xdr:rowOff>5080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81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76</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819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年度における公債費以外の各性質別経常収支比率は、前年度と比較して横ばいまたは上昇している。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市税や県税交付金、普通交付税等が増加したことにより経常一般財源は増加したものの、給与改定や物価高騰、高齢化等の影響により経常経費充当一般財源が増加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列挙した理由はどれも短期的な緩和が見込めないことから、</a:t>
          </a:r>
          <a:r>
            <a:rPr kumimoji="1" lang="ja-JP" altLang="ja-JP" sz="1100">
              <a:solidFill>
                <a:schemeClr val="dk1"/>
              </a:solidFill>
              <a:effectLst/>
              <a:latin typeface="+mn-lt"/>
              <a:ea typeface="+mn-ea"/>
              <a:cs typeface="+mn-cs"/>
            </a:rPr>
            <a:t>行財政改革や事務事業の見直し等を進めて、経常経費の削減に努める必要がある。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16511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343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76</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53340"/>
          <a:ext cx="889000" cy="38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76</xdr:row>
      <xdr:rowOff>43180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533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77</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733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153688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104157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67617</xdr:rowOff>
    </xdr:from>
    <xdr:to>
      <xdr:col>29</xdr:col>
      <xdr:colOff>127000</xdr:colOff>
      <xdr:row>16</xdr:row>
      <xdr:rowOff>128174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58442"/>
          <a:ext cx="647700" cy="60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128174</xdr:rowOff>
    </xdr:from>
    <xdr:to>
      <xdr:col>26</xdr:col>
      <xdr:colOff>50800</xdr:colOff>
      <xdr:row>16</xdr:row>
      <xdr:rowOff>151079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18999"/>
          <a:ext cx="698500" cy="2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151079</xdr:rowOff>
    </xdr:from>
    <xdr:to>
      <xdr:col>22</xdr:col>
      <xdr:colOff>114300</xdr:colOff>
      <xdr:row>16</xdr:row>
      <xdr:rowOff>168521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41904"/>
          <a:ext cx="698500" cy="1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168521</xdr:rowOff>
    </xdr:from>
    <xdr:to>
      <xdr:col>18</xdr:col>
      <xdr:colOff>177800</xdr:colOff>
      <xdr:row>17</xdr:row>
      <xdr:rowOff>43752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59346"/>
          <a:ext cx="698500" cy="46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16817</xdr:rowOff>
    </xdr:from>
    <xdr:to>
      <xdr:col>29</xdr:col>
      <xdr:colOff>177800</xdr:colOff>
      <xdr:row>16</xdr:row>
      <xdr:rowOff>118417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0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160344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77374</xdr:rowOff>
    </xdr:from>
    <xdr:to>
      <xdr:col>26</xdr:col>
      <xdr:colOff>101600</xdr:colOff>
      <xdr:row>17</xdr:row>
      <xdr:rowOff>7524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6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163751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100279</xdr:rowOff>
    </xdr:from>
    <xdr:to>
      <xdr:col>22</xdr:col>
      <xdr:colOff>165100</xdr:colOff>
      <xdr:row>17</xdr:row>
      <xdr:rowOff>30429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9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15206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7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117721</xdr:rowOff>
    </xdr:from>
    <xdr:to>
      <xdr:col>19</xdr:col>
      <xdr:colOff>38100</xdr:colOff>
      <xdr:row>17</xdr:row>
      <xdr:rowOff>47871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0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32648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164402</xdr:rowOff>
    </xdr:from>
    <xdr:to>
      <xdr:col>15</xdr:col>
      <xdr:colOff>101600</xdr:colOff>
      <xdr:row>17</xdr:row>
      <xdr:rowOff>94552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79329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4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66383</xdr:rowOff>
    </xdr:from>
    <xdr:to>
      <xdr:col>29</xdr:col>
      <xdr:colOff>127000</xdr:colOff>
      <xdr:row>36</xdr:row>
      <xdr:rowOff>100559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19633"/>
          <a:ext cx="6477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66383</xdr:rowOff>
    </xdr:from>
    <xdr:to>
      <xdr:col>26</xdr:col>
      <xdr:colOff>50800</xdr:colOff>
      <xdr:row>36</xdr:row>
      <xdr:rowOff>81661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19633"/>
          <a:ext cx="6985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25311</xdr:rowOff>
    </xdr:from>
    <xdr:to>
      <xdr:col>22</xdr:col>
      <xdr:colOff>114300</xdr:colOff>
      <xdr:row>36</xdr:row>
      <xdr:rowOff>81661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78561"/>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120523</xdr:rowOff>
    </xdr:from>
    <xdr:to>
      <xdr:col>18</xdr:col>
      <xdr:colOff>177800</xdr:colOff>
      <xdr:row>36</xdr:row>
      <xdr:rowOff>25311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30873"/>
          <a:ext cx="698500" cy="247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49759</xdr:rowOff>
    </xdr:from>
    <xdr:to>
      <xdr:col>29</xdr:col>
      <xdr:colOff>177800</xdr:colOff>
      <xdr:row>36</xdr:row>
      <xdr:rowOff>151359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0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21836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15583</xdr:rowOff>
    </xdr:from>
    <xdr:to>
      <xdr:col>26</xdr:col>
      <xdr:colOff>101600</xdr:colOff>
      <xdr:row>36</xdr:row>
      <xdr:rowOff>117183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6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101960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5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30861</xdr:rowOff>
    </xdr:from>
    <xdr:to>
      <xdr:col>22</xdr:col>
      <xdr:colOff>165100</xdr:colOff>
      <xdr:row>36</xdr:row>
      <xdr:rowOff>132461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117238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317411</xdr:rowOff>
    </xdr:from>
    <xdr:to>
      <xdr:col>19</xdr:col>
      <xdr:colOff>38100</xdr:colOff>
      <xdr:row>36</xdr:row>
      <xdr:rowOff>76111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2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60888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8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117,332
115,870
53.15
45,470,871
43,575,231
1,643,157
24,862,564
13,114,212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20805</xdr:rowOff>
    </xdr:from>
    <xdr:to>
      <xdr:col>24</xdr:col>
      <xdr:colOff>63500</xdr:colOff>
      <xdr:row>35</xdr:row>
      <xdr:rowOff>71600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21555"/>
          <a:ext cx="838200" cy="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53426</xdr:rowOff>
    </xdr:from>
    <xdr:to>
      <xdr:col>19</xdr:col>
      <xdr:colOff>177800</xdr:colOff>
      <xdr:row>35</xdr:row>
      <xdr:rowOff>71600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054176"/>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53426</xdr:rowOff>
    </xdr:from>
    <xdr:to>
      <xdr:col>15</xdr:col>
      <xdr:colOff>50800</xdr:colOff>
      <xdr:row>35</xdr:row>
      <xdr:rowOff>109113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54176"/>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109113</xdr:rowOff>
    </xdr:from>
    <xdr:to>
      <xdr:col>10</xdr:col>
      <xdr:colOff>114300</xdr:colOff>
      <xdr:row>36</xdr:row>
      <xdr:rowOff>48534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09863"/>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141455</xdr:rowOff>
    </xdr:from>
    <xdr:to>
      <xdr:col>24</xdr:col>
      <xdr:colOff>114300</xdr:colOff>
      <xdr:row>35</xdr:row>
      <xdr:rowOff>71605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7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164332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2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20800</xdr:rowOff>
    </xdr:from>
    <xdr:to>
      <xdr:col>20</xdr:col>
      <xdr:colOff>38100</xdr:colOff>
      <xdr:row>35</xdr:row>
      <xdr:rowOff>122400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138927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xdr:rowOff>
    </xdr:from>
    <xdr:to>
      <xdr:col>15</xdr:col>
      <xdr:colOff>101600</xdr:colOff>
      <xdr:row>35</xdr:row>
      <xdr:rowOff>104226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120753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77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58313</xdr:rowOff>
    </xdr:from>
    <xdr:to>
      <xdr:col>10</xdr:col>
      <xdr:colOff>165100</xdr:colOff>
      <xdr:row>35</xdr:row>
      <xdr:rowOff>159913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169184</xdr:rowOff>
    </xdr:from>
    <xdr:to>
      <xdr:col>6</xdr:col>
      <xdr:colOff>38100</xdr:colOff>
      <xdr:row>36</xdr:row>
      <xdr:rowOff>99334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115861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4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152534</xdr:rowOff>
    </xdr:from>
    <xdr:to>
      <xdr:col>24</xdr:col>
      <xdr:colOff>63500</xdr:colOff>
      <xdr:row>56</xdr:row>
      <xdr:rowOff>163278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3734"/>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163278</xdr:rowOff>
    </xdr:from>
    <xdr:to>
      <xdr:col>19</xdr:col>
      <xdr:colOff>177800</xdr:colOff>
      <xdr:row>57</xdr:row>
      <xdr:rowOff>14509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4478"/>
          <a:ext cx="8890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11896</xdr:rowOff>
    </xdr:from>
    <xdr:to>
      <xdr:col>15</xdr:col>
      <xdr:colOff>50800</xdr:colOff>
      <xdr:row>57</xdr:row>
      <xdr:rowOff>14509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8454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11896</xdr:rowOff>
    </xdr:from>
    <xdr:to>
      <xdr:col>10</xdr:col>
      <xdr:colOff>114300</xdr:colOff>
      <xdr:row>57</xdr:row>
      <xdr:rowOff>42969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4546"/>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101734</xdr:rowOff>
    </xdr:from>
    <xdr:to>
      <xdr:col>24</xdr:col>
      <xdr:colOff>114300</xdr:colOff>
      <xdr:row>57</xdr:row>
      <xdr:rowOff>31884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124611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112478</xdr:rowOff>
    </xdr:from>
    <xdr:to>
      <xdr:col>20</xdr:col>
      <xdr:colOff>38100</xdr:colOff>
      <xdr:row>57</xdr:row>
      <xdr:rowOff>42628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33755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135159</xdr:rowOff>
    </xdr:from>
    <xdr:to>
      <xdr:col>15</xdr:col>
      <xdr:colOff>101600</xdr:colOff>
      <xdr:row>57</xdr:row>
      <xdr:rowOff>65309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81836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132546</xdr:rowOff>
    </xdr:from>
    <xdr:to>
      <xdr:col>10</xdr:col>
      <xdr:colOff>165100</xdr:colOff>
      <xdr:row>57</xdr:row>
      <xdr:rowOff>62696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79223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163619</xdr:rowOff>
    </xdr:from>
    <xdr:to>
      <xdr:col>6</xdr:col>
      <xdr:colOff>38100</xdr:colOff>
      <xdr:row>57</xdr:row>
      <xdr:rowOff>93769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110296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119469</xdr:rowOff>
    </xdr:from>
    <xdr:to>
      <xdr:col>24</xdr:col>
      <xdr:colOff>63500</xdr:colOff>
      <xdr:row>77</xdr:row>
      <xdr:rowOff>143244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21119"/>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143244</xdr:rowOff>
    </xdr:from>
    <xdr:to>
      <xdr:col>19</xdr:col>
      <xdr:colOff>177800</xdr:colOff>
      <xdr:row>77</xdr:row>
      <xdr:rowOff>153815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44894"/>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153815</xdr:rowOff>
    </xdr:from>
    <xdr:to>
      <xdr:col>15</xdr:col>
      <xdr:colOff>50800</xdr:colOff>
      <xdr:row>77</xdr:row>
      <xdr:rowOff>163761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5465"/>
          <a:ext cx="8890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163761</xdr:rowOff>
    </xdr:from>
    <xdr:to>
      <xdr:col>10</xdr:col>
      <xdr:colOff>114300</xdr:colOff>
      <xdr:row>78</xdr:row>
      <xdr:rowOff>6369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65411"/>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68669</xdr:rowOff>
    </xdr:from>
    <xdr:to>
      <xdr:col>24</xdr:col>
      <xdr:colOff>114300</xdr:colOff>
      <xdr:row>77</xdr:row>
      <xdr:rowOff>170269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155046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92444</xdr:rowOff>
    </xdr:from>
    <xdr:to>
      <xdr:col>20</xdr:col>
      <xdr:colOff>38100</xdr:colOff>
      <xdr:row>78</xdr:row>
      <xdr:rowOff>22594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13721</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3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103015</xdr:rowOff>
    </xdr:from>
    <xdr:to>
      <xdr:col>15</xdr:col>
      <xdr:colOff>101600</xdr:colOff>
      <xdr:row>78</xdr:row>
      <xdr:rowOff>33165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24292</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397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112961</xdr:rowOff>
    </xdr:from>
    <xdr:to>
      <xdr:col>10</xdr:col>
      <xdr:colOff>165100</xdr:colOff>
      <xdr:row>78</xdr:row>
      <xdr:rowOff>43111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34238</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407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127019</xdr:rowOff>
    </xdr:from>
    <xdr:to>
      <xdr:col>6</xdr:col>
      <xdr:colOff>38100</xdr:colOff>
      <xdr:row>78</xdr:row>
      <xdr:rowOff>57169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48296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42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106493</xdr:rowOff>
    </xdr:from>
    <xdr:to>
      <xdr:col>24</xdr:col>
      <xdr:colOff>63500</xdr:colOff>
      <xdr:row>97</xdr:row>
      <xdr:rowOff>169585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37143"/>
          <a:ext cx="838200" cy="6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40456</xdr:rowOff>
    </xdr:from>
    <xdr:to>
      <xdr:col>19</xdr:col>
      <xdr:colOff>177800</xdr:colOff>
      <xdr:row>97</xdr:row>
      <xdr:rowOff>169585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71106"/>
          <a:ext cx="889000" cy="12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40456</xdr:rowOff>
    </xdr:from>
    <xdr:to>
      <xdr:col>15</xdr:col>
      <xdr:colOff>50800</xdr:colOff>
      <xdr:row>98</xdr:row>
      <xdr:rowOff>44960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71106"/>
          <a:ext cx="889000" cy="17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44960</xdr:rowOff>
    </xdr:from>
    <xdr:to>
      <xdr:col>10</xdr:col>
      <xdr:colOff>114300</xdr:colOff>
      <xdr:row>98</xdr:row>
      <xdr:rowOff>65131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47060"/>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55693</xdr:rowOff>
    </xdr:from>
    <xdr:to>
      <xdr:col>24</xdr:col>
      <xdr:colOff>114300</xdr:colOff>
      <xdr:row>97</xdr:row>
      <xdr:rowOff>157293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142070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0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118785</xdr:rowOff>
    </xdr:from>
    <xdr:to>
      <xdr:col>20</xdr:col>
      <xdr:colOff>38100</xdr:colOff>
      <xdr:row>98</xdr:row>
      <xdr:rowOff>48935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40062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4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161106</xdr:rowOff>
    </xdr:from>
    <xdr:to>
      <xdr:col>15</xdr:col>
      <xdr:colOff>101600</xdr:colOff>
      <xdr:row>97</xdr:row>
      <xdr:rowOff>91256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82383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1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165610</xdr:rowOff>
    </xdr:from>
    <xdr:to>
      <xdr:col>10</xdr:col>
      <xdr:colOff>165100</xdr:colOff>
      <xdr:row>98</xdr:row>
      <xdr:rowOff>95760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86887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14331</xdr:rowOff>
    </xdr:from>
    <xdr:to>
      <xdr:col>6</xdr:col>
      <xdr:colOff>38100</xdr:colOff>
      <xdr:row>98</xdr:row>
      <xdr:rowOff>115931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107058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120530</xdr:rowOff>
    </xdr:from>
    <xdr:to>
      <xdr:col>55</xdr:col>
      <xdr:colOff>0</xdr:colOff>
      <xdr:row>37</xdr:row>
      <xdr:rowOff>39290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92730"/>
          <a:ext cx="838200" cy="9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71381</xdr:rowOff>
    </xdr:from>
    <xdr:to>
      <xdr:col>50</xdr:col>
      <xdr:colOff>114300</xdr:colOff>
      <xdr:row>36</xdr:row>
      <xdr:rowOff>120530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243581"/>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166403</xdr:rowOff>
    </xdr:from>
    <xdr:to>
      <xdr:col>45</xdr:col>
      <xdr:colOff>177800</xdr:colOff>
      <xdr:row>36</xdr:row>
      <xdr:rowOff>71381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309903"/>
          <a:ext cx="889000" cy="93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166403</xdr:rowOff>
    </xdr:from>
    <xdr:to>
      <xdr:col>41</xdr:col>
      <xdr:colOff>50800</xdr:colOff>
      <xdr:row>38</xdr:row>
      <xdr:rowOff>76541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309903"/>
          <a:ext cx="889000" cy="128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159940</xdr:rowOff>
    </xdr:from>
    <xdr:to>
      <xdr:col>55</xdr:col>
      <xdr:colOff>50800</xdr:colOff>
      <xdr:row>37</xdr:row>
      <xdr:rowOff>90090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138367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69730</xdr:rowOff>
    </xdr:from>
    <xdr:to>
      <xdr:col>50</xdr:col>
      <xdr:colOff>165100</xdr:colOff>
      <xdr:row>36</xdr:row>
      <xdr:rowOff>171330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162457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20581</xdr:rowOff>
    </xdr:from>
    <xdr:to>
      <xdr:col>46</xdr:col>
      <xdr:colOff>38100</xdr:colOff>
      <xdr:row>36</xdr:row>
      <xdr:rowOff>122181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138708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6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115603</xdr:rowOff>
    </xdr:from>
    <xdr:to>
      <xdr:col>41</xdr:col>
      <xdr:colOff>101600</xdr:colOff>
      <xdr:row>31</xdr:row>
      <xdr:rowOff>45753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36880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5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25741</xdr:rowOff>
    </xdr:from>
    <xdr:to>
      <xdr:col>36</xdr:col>
      <xdr:colOff>165100</xdr:colOff>
      <xdr:row>38</xdr:row>
      <xdr:rowOff>127341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4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118468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63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70282</xdr:rowOff>
    </xdr:from>
    <xdr:to>
      <xdr:col>55</xdr:col>
      <xdr:colOff>0</xdr:colOff>
      <xdr:row>57</xdr:row>
      <xdr:rowOff>117767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71482"/>
          <a:ext cx="838200" cy="2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117767</xdr:rowOff>
    </xdr:from>
    <xdr:to>
      <xdr:col>50</xdr:col>
      <xdr:colOff>114300</xdr:colOff>
      <xdr:row>57</xdr:row>
      <xdr:rowOff>170624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90417"/>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145021</xdr:rowOff>
    </xdr:from>
    <xdr:to>
      <xdr:col>45</xdr:col>
      <xdr:colOff>177800</xdr:colOff>
      <xdr:row>57</xdr:row>
      <xdr:rowOff>170624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1767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103022</xdr:rowOff>
    </xdr:from>
    <xdr:to>
      <xdr:col>41</xdr:col>
      <xdr:colOff>50800</xdr:colOff>
      <xdr:row>57</xdr:row>
      <xdr:rowOff>145021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04222"/>
          <a:ext cx="889000" cy="2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19482</xdr:rowOff>
    </xdr:from>
    <xdr:to>
      <xdr:col>55</xdr:col>
      <xdr:colOff>50800</xdr:colOff>
      <xdr:row>56</xdr:row>
      <xdr:rowOff>121082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169359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9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66967</xdr:rowOff>
    </xdr:from>
    <xdr:to>
      <xdr:col>50</xdr:col>
      <xdr:colOff>165100</xdr:colOff>
      <xdr:row>57</xdr:row>
      <xdr:rowOff>168567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159694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119824</xdr:rowOff>
    </xdr:from>
    <xdr:to>
      <xdr:col>46</xdr:col>
      <xdr:colOff>38100</xdr:colOff>
      <xdr:row>58</xdr:row>
      <xdr:rowOff>49974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41101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94221</xdr:rowOff>
    </xdr:from>
    <xdr:to>
      <xdr:col>41</xdr:col>
      <xdr:colOff>101600</xdr:colOff>
      <xdr:row>58</xdr:row>
      <xdr:rowOff>24371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15498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52222</xdr:rowOff>
    </xdr:from>
    <xdr:to>
      <xdr:col>36</xdr:col>
      <xdr:colOff>165100</xdr:colOff>
      <xdr:row>56</xdr:row>
      <xdr:rowOff>153822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144949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38956</xdr:rowOff>
    </xdr:from>
    <xdr:to>
      <xdr:col>55</xdr:col>
      <xdr:colOff>0</xdr:colOff>
      <xdr:row>78</xdr:row>
      <xdr:rowOff>100267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12056"/>
          <a:ext cx="8382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38956</xdr:rowOff>
    </xdr:from>
    <xdr:to>
      <xdr:col>50</xdr:col>
      <xdr:colOff>114300</xdr:colOff>
      <xdr:row>78</xdr:row>
      <xdr:rowOff>93089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12056"/>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16301</xdr:rowOff>
    </xdr:from>
    <xdr:to>
      <xdr:col>45</xdr:col>
      <xdr:colOff>177800</xdr:colOff>
      <xdr:row>78</xdr:row>
      <xdr:rowOff>93089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89401"/>
          <a:ext cx="889000" cy="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87145</xdr:rowOff>
    </xdr:from>
    <xdr:to>
      <xdr:col>41</xdr:col>
      <xdr:colOff>50800</xdr:colOff>
      <xdr:row>78</xdr:row>
      <xdr:rowOff>16301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945895"/>
          <a:ext cx="889000" cy="44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49467</xdr:rowOff>
    </xdr:from>
    <xdr:to>
      <xdr:col>55</xdr:col>
      <xdr:colOff>50800</xdr:colOff>
      <xdr:row>78</xdr:row>
      <xdr:rowOff>151067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135844</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3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159606</xdr:rowOff>
    </xdr:from>
    <xdr:to>
      <xdr:col>50</xdr:col>
      <xdr:colOff>165100</xdr:colOff>
      <xdr:row>78</xdr:row>
      <xdr:rowOff>89756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80883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5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42289</xdr:rowOff>
    </xdr:from>
    <xdr:to>
      <xdr:col>46</xdr:col>
      <xdr:colOff>38100</xdr:colOff>
      <xdr:row>78</xdr:row>
      <xdr:rowOff>143889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135016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136951</xdr:rowOff>
    </xdr:from>
    <xdr:to>
      <xdr:col>41</xdr:col>
      <xdr:colOff>101600</xdr:colOff>
      <xdr:row>78</xdr:row>
      <xdr:rowOff>67101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58228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3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36345</xdr:rowOff>
    </xdr:from>
    <xdr:to>
      <xdr:col>36</xdr:col>
      <xdr:colOff>165100</xdr:colOff>
      <xdr:row>75</xdr:row>
      <xdr:rowOff>137945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8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154472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6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76016</xdr:rowOff>
    </xdr:from>
    <xdr:to>
      <xdr:col>55</xdr:col>
      <xdr:colOff>0</xdr:colOff>
      <xdr:row>97</xdr:row>
      <xdr:rowOff>107029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363766"/>
          <a:ext cx="838200" cy="3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107029</xdr:rowOff>
    </xdr:from>
    <xdr:to>
      <xdr:col>50</xdr:col>
      <xdr:colOff>114300</xdr:colOff>
      <xdr:row>97</xdr:row>
      <xdr:rowOff>148234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37679"/>
          <a:ext cx="889000" cy="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146692</xdr:rowOff>
    </xdr:from>
    <xdr:to>
      <xdr:col>45</xdr:col>
      <xdr:colOff>177800</xdr:colOff>
      <xdr:row>97</xdr:row>
      <xdr:rowOff>148234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77342"/>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146692</xdr:rowOff>
    </xdr:from>
    <xdr:to>
      <xdr:col>41</xdr:col>
      <xdr:colOff>50800</xdr:colOff>
      <xdr:row>98</xdr:row>
      <xdr:rowOff>51499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77342"/>
          <a:ext cx="889000" cy="7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25216</xdr:rowOff>
    </xdr:from>
    <xdr:to>
      <xdr:col>55</xdr:col>
      <xdr:colOff>50800</xdr:colOff>
      <xdr:row>95</xdr:row>
      <xdr:rowOff>126816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48093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56229</xdr:rowOff>
    </xdr:from>
    <xdr:to>
      <xdr:col>50</xdr:col>
      <xdr:colOff>165100</xdr:colOff>
      <xdr:row>97</xdr:row>
      <xdr:rowOff>157829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97434</xdr:rowOff>
    </xdr:from>
    <xdr:to>
      <xdr:col>46</xdr:col>
      <xdr:colOff>38100</xdr:colOff>
      <xdr:row>98</xdr:row>
      <xdr:rowOff>27584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18711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95892</xdr:rowOff>
    </xdr:from>
    <xdr:to>
      <xdr:col>41</xdr:col>
      <xdr:colOff>101600</xdr:colOff>
      <xdr:row>98</xdr:row>
      <xdr:rowOff>26042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699</xdr:rowOff>
    </xdr:from>
    <xdr:to>
      <xdr:col>36</xdr:col>
      <xdr:colOff>165100</xdr:colOff>
      <xdr:row>98</xdr:row>
      <xdr:rowOff>102299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93426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8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81680</xdr:rowOff>
    </xdr:from>
    <xdr:to>
      <xdr:col>85</xdr:col>
      <xdr:colOff>127000</xdr:colOff>
      <xdr:row>39</xdr:row>
      <xdr:rowOff>89190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68230"/>
          <a:ext cx="8382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56097</xdr:rowOff>
    </xdr:from>
    <xdr:to>
      <xdr:col>81</xdr:col>
      <xdr:colOff>50800</xdr:colOff>
      <xdr:row>39</xdr:row>
      <xdr:rowOff>89190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42647"/>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56097</xdr:rowOff>
    </xdr:from>
    <xdr:to>
      <xdr:col>76</xdr:col>
      <xdr:colOff>114300</xdr:colOff>
      <xdr:row>39</xdr:row>
      <xdr:rowOff>90823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42647"/>
          <a:ext cx="889000" cy="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86360</xdr:rowOff>
    </xdr:from>
    <xdr:to>
      <xdr:col>71</xdr:col>
      <xdr:colOff>177800</xdr:colOff>
      <xdr:row>39</xdr:row>
      <xdr:rowOff>90823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72910"/>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30880</xdr:rowOff>
    </xdr:from>
    <xdr:to>
      <xdr:col>85</xdr:col>
      <xdr:colOff>177800</xdr:colOff>
      <xdr:row>39</xdr:row>
      <xdr:rowOff>132480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117257</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2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38390</xdr:rowOff>
    </xdr:from>
    <xdr:to>
      <xdr:col>81</xdr:col>
      <xdr:colOff>101600</xdr:colOff>
      <xdr:row>39</xdr:row>
      <xdr:rowOff>139990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131117</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817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5297</xdr:rowOff>
    </xdr:from>
    <xdr:to>
      <xdr:col>76</xdr:col>
      <xdr:colOff>165100</xdr:colOff>
      <xdr:row>39</xdr:row>
      <xdr:rowOff>106897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98024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40023</xdr:rowOff>
    </xdr:from>
    <xdr:to>
      <xdr:col>72</xdr:col>
      <xdr:colOff>38100</xdr:colOff>
      <xdr:row>39</xdr:row>
      <xdr:rowOff>141623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132750</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8193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35560</xdr:rowOff>
    </xdr:from>
    <xdr:to>
      <xdr:col>67</xdr:col>
      <xdr:colOff>101600</xdr:colOff>
      <xdr:row>39</xdr:row>
      <xdr:rowOff>137160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128287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1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91294</xdr:rowOff>
    </xdr:from>
    <xdr:to>
      <xdr:col>85</xdr:col>
      <xdr:colOff>127000</xdr:colOff>
      <xdr:row>76</xdr:row>
      <xdr:rowOff>114497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21494"/>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91294</xdr:rowOff>
    </xdr:from>
    <xdr:to>
      <xdr:col>81</xdr:col>
      <xdr:colOff>50800</xdr:colOff>
      <xdr:row>76</xdr:row>
      <xdr:rowOff>97065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21494"/>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90932</xdr:rowOff>
    </xdr:from>
    <xdr:to>
      <xdr:col>76</xdr:col>
      <xdr:colOff>114300</xdr:colOff>
      <xdr:row>76</xdr:row>
      <xdr:rowOff>97065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121132"/>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63652</xdr:rowOff>
    </xdr:from>
    <xdr:to>
      <xdr:col>71</xdr:col>
      <xdr:colOff>177800</xdr:colOff>
      <xdr:row>76</xdr:row>
      <xdr:rowOff>90932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93852"/>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63697</xdr:rowOff>
    </xdr:from>
    <xdr:to>
      <xdr:col>85</xdr:col>
      <xdr:colOff>177800</xdr:colOff>
      <xdr:row>76</xdr:row>
      <xdr:rowOff>165297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42124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40494</xdr:rowOff>
    </xdr:from>
    <xdr:to>
      <xdr:col>81</xdr:col>
      <xdr:colOff>101600</xdr:colOff>
      <xdr:row>76</xdr:row>
      <xdr:rowOff>142094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133221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46265</xdr:rowOff>
    </xdr:from>
    <xdr:to>
      <xdr:col>76</xdr:col>
      <xdr:colOff>165100</xdr:colOff>
      <xdr:row>76</xdr:row>
      <xdr:rowOff>147865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138992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40132</xdr:rowOff>
    </xdr:from>
    <xdr:to>
      <xdr:col>72</xdr:col>
      <xdr:colOff>38100</xdr:colOff>
      <xdr:row>76</xdr:row>
      <xdr:rowOff>141732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132859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12852</xdr:rowOff>
    </xdr:from>
    <xdr:to>
      <xdr:col>67</xdr:col>
      <xdr:colOff>101600</xdr:colOff>
      <xdr:row>76</xdr:row>
      <xdr:rowOff>114452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105579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64697</xdr:rowOff>
    </xdr:from>
    <xdr:to>
      <xdr:col>85</xdr:col>
      <xdr:colOff>127000</xdr:colOff>
      <xdr:row>98</xdr:row>
      <xdr:rowOff>125154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66797"/>
          <a:ext cx="838200" cy="6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64697</xdr:rowOff>
    </xdr:from>
    <xdr:to>
      <xdr:col>81</xdr:col>
      <xdr:colOff>50800</xdr:colOff>
      <xdr:row>98</xdr:row>
      <xdr:rowOff>122487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66797"/>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122487</xdr:rowOff>
    </xdr:from>
    <xdr:to>
      <xdr:col>76</xdr:col>
      <xdr:colOff>114300</xdr:colOff>
      <xdr:row>98</xdr:row>
      <xdr:rowOff>134579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24587"/>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134579</xdr:rowOff>
    </xdr:from>
    <xdr:to>
      <xdr:col>71</xdr:col>
      <xdr:colOff>177800</xdr:colOff>
      <xdr:row>98</xdr:row>
      <xdr:rowOff>158705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36679"/>
          <a:ext cx="889000" cy="2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74354</xdr:rowOff>
    </xdr:from>
    <xdr:to>
      <xdr:col>85</xdr:col>
      <xdr:colOff>177800</xdr:colOff>
      <xdr:row>99</xdr:row>
      <xdr:rowOff>4504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160731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13897</xdr:rowOff>
    </xdr:from>
    <xdr:to>
      <xdr:col>81</xdr:col>
      <xdr:colOff>101600</xdr:colOff>
      <xdr:row>98</xdr:row>
      <xdr:rowOff>115497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106624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71687</xdr:rowOff>
    </xdr:from>
    <xdr:to>
      <xdr:col>76</xdr:col>
      <xdr:colOff>165100</xdr:colOff>
      <xdr:row>99</xdr:row>
      <xdr:rowOff>1837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164414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83779</xdr:rowOff>
    </xdr:from>
    <xdr:to>
      <xdr:col>72</xdr:col>
      <xdr:colOff>38100</xdr:colOff>
      <xdr:row>99</xdr:row>
      <xdr:rowOff>13929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5056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107905</xdr:rowOff>
    </xdr:from>
    <xdr:to>
      <xdr:col>67</xdr:col>
      <xdr:colOff>101600</xdr:colOff>
      <xdr:row>99</xdr:row>
      <xdr:rowOff>38055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29182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0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153512</xdr:rowOff>
    </xdr:from>
    <xdr:to>
      <xdr:col>116</xdr:col>
      <xdr:colOff>63500</xdr:colOff>
      <xdr:row>58</xdr:row>
      <xdr:rowOff>157226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97612"/>
          <a:ext cx="8382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153512</xdr:rowOff>
    </xdr:from>
    <xdr:to>
      <xdr:col>111</xdr:col>
      <xdr:colOff>177800</xdr:colOff>
      <xdr:row>58</xdr:row>
      <xdr:rowOff>160922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97612"/>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160922</xdr:rowOff>
    </xdr:from>
    <xdr:to>
      <xdr:col>107</xdr:col>
      <xdr:colOff>50800</xdr:colOff>
      <xdr:row>58</xdr:row>
      <xdr:rowOff>161093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05022"/>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44164</xdr:rowOff>
    </xdr:from>
    <xdr:to>
      <xdr:col>102</xdr:col>
      <xdr:colOff>114300</xdr:colOff>
      <xdr:row>58</xdr:row>
      <xdr:rowOff>161093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16814"/>
          <a:ext cx="889000" cy="28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106426</xdr:rowOff>
    </xdr:from>
    <xdr:to>
      <xdr:col>116</xdr:col>
      <xdr:colOff>114300</xdr:colOff>
      <xdr:row>59</xdr:row>
      <xdr:rowOff>36576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102712</xdr:rowOff>
    </xdr:from>
    <xdr:to>
      <xdr:col>112</xdr:col>
      <xdr:colOff>38100</xdr:colOff>
      <xdr:row>59</xdr:row>
      <xdr:rowOff>32862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23989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110122</xdr:rowOff>
    </xdr:from>
    <xdr:to>
      <xdr:col>107</xdr:col>
      <xdr:colOff>101600</xdr:colOff>
      <xdr:row>59</xdr:row>
      <xdr:rowOff>40272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31399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4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110293</xdr:rowOff>
    </xdr:from>
    <xdr:to>
      <xdr:col>102</xdr:col>
      <xdr:colOff>165100</xdr:colOff>
      <xdr:row>59</xdr:row>
      <xdr:rowOff>40443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31570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4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164814</xdr:rowOff>
    </xdr:from>
    <xdr:to>
      <xdr:col>98</xdr:col>
      <xdr:colOff>38100</xdr:colOff>
      <xdr:row>57</xdr:row>
      <xdr:rowOff>94964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111491</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5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50279</xdr:rowOff>
    </xdr:from>
    <xdr:to>
      <xdr:col>116</xdr:col>
      <xdr:colOff>63500</xdr:colOff>
      <xdr:row>76</xdr:row>
      <xdr:rowOff>109296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80479"/>
          <a:ext cx="8382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109296</xdr:rowOff>
    </xdr:from>
    <xdr:to>
      <xdr:col>111</xdr:col>
      <xdr:colOff>177800</xdr:colOff>
      <xdr:row>77</xdr:row>
      <xdr:rowOff>4865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39496"/>
          <a:ext cx="889000" cy="6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4865</xdr:rowOff>
    </xdr:from>
    <xdr:to>
      <xdr:col>107</xdr:col>
      <xdr:colOff>50800</xdr:colOff>
      <xdr:row>77</xdr:row>
      <xdr:rowOff>31496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06515"/>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104915</xdr:rowOff>
    </xdr:from>
    <xdr:to>
      <xdr:col>102</xdr:col>
      <xdr:colOff>114300</xdr:colOff>
      <xdr:row>77</xdr:row>
      <xdr:rowOff>31496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963665"/>
          <a:ext cx="889000" cy="2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170929</xdr:rowOff>
    </xdr:from>
    <xdr:to>
      <xdr:col>116</xdr:col>
      <xdr:colOff>114300</xdr:colOff>
      <xdr:row>76</xdr:row>
      <xdr:rowOff>101079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149356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58496</xdr:rowOff>
    </xdr:from>
    <xdr:to>
      <xdr:col>112</xdr:col>
      <xdr:colOff>38100</xdr:colOff>
      <xdr:row>76</xdr:row>
      <xdr:rowOff>160096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151223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125515</xdr:rowOff>
    </xdr:from>
    <xdr:to>
      <xdr:col>107</xdr:col>
      <xdr:colOff>101600</xdr:colOff>
      <xdr:row>77</xdr:row>
      <xdr:rowOff>55665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46792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152146</xdr:rowOff>
    </xdr:from>
    <xdr:to>
      <xdr:col>102</xdr:col>
      <xdr:colOff>165100</xdr:colOff>
      <xdr:row>77</xdr:row>
      <xdr:rowOff>82296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73423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54115</xdr:rowOff>
    </xdr:from>
    <xdr:to>
      <xdr:col>98</xdr:col>
      <xdr:colOff>38100</xdr:colOff>
      <xdr:row>75</xdr:row>
      <xdr:rowOff>155715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146842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比較すると普通建設事業費が増加しており、中でも更新整備分が大幅に増加している。これは清掃センター基幹的設備改良工事が本格化と庁舎非常用電源設備更新工事を実施したことによるものである。扶助費においても増加しており、これは非課税世帯等に対する給付金事業が単価や対象者を変えながらも継続しており、子育て世帯に対する加算給付金が新たに追加され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補助費等は前年度まで実施していた医療提供体制整備事業や中小企業等事業継続支援事業、水道料金の一部減免に係る水道事業会計補助金などの</a:t>
          </a:r>
          <a:r>
            <a:rPr kumimoji="1" lang="ja-JP" altLang="ja-JP" sz="1100">
              <a:solidFill>
                <a:schemeClr val="dk1"/>
              </a:solidFill>
              <a:effectLst/>
              <a:latin typeface="+mn-lt"/>
              <a:ea typeface="+mn-ea"/>
              <a:cs typeface="+mn-cs"/>
            </a:rPr>
            <a:t>新型コロナウイルス対策</a:t>
          </a:r>
          <a:r>
            <a:rPr kumimoji="1" lang="ja-JP" altLang="en-US" sz="1100">
              <a:solidFill>
                <a:schemeClr val="dk1"/>
              </a:solidFill>
              <a:effectLst/>
              <a:latin typeface="+mn-lt"/>
              <a:ea typeface="+mn-ea"/>
              <a:cs typeface="+mn-cs"/>
            </a:rPr>
            <a:t>事業が減少したことによるものである。積立金は令和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年度より令和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年度実質収支が大幅に減少したことにより決算剰余金の積立が減少したことによるものである。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これらの増減は臨時的なものであるが、人件費や物件費の増加については給与改定や物価高騰等に伴うものであり、令和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年度限りの増加要因ではない。本市は</a:t>
          </a:r>
          <a:r>
            <a:rPr kumimoji="1" lang="ja-JP" altLang="ja-JP" sz="1100">
              <a:solidFill>
                <a:schemeClr val="dk1"/>
              </a:solidFill>
              <a:effectLst/>
              <a:latin typeface="+mn-lt"/>
              <a:ea typeface="+mn-ea"/>
              <a:cs typeface="+mn-cs"/>
            </a:rPr>
            <a:t>南北に細長い</a:t>
          </a:r>
          <a:r>
            <a:rPr kumimoji="1" lang="ja-JP" altLang="en-US" sz="1100">
              <a:solidFill>
                <a:schemeClr val="dk1"/>
              </a:solidFill>
              <a:effectLst/>
              <a:latin typeface="+mn-lt"/>
              <a:ea typeface="+mn-ea"/>
              <a:cs typeface="+mn-cs"/>
            </a:rPr>
            <a:t>地形</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より数ある</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の維持管理費や</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が経常的にかかっており、</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高い水準にある。</a:t>
          </a:r>
          <a:endParaRPr lang="ja-JP" altLang="ja-JP">
            <a:effectLst/>
          </a:endParaRPr>
        </a:p>
        <a:p>
          <a:r>
            <a:rPr kumimoji="1" lang="ja-JP" altLang="ja-JP" sz="1100">
              <a:solidFill>
                <a:schemeClr val="dk1"/>
              </a:solidFill>
              <a:effectLst/>
              <a:latin typeface="+mn-lt"/>
              <a:ea typeface="+mn-ea"/>
              <a:cs typeface="+mn-cs"/>
            </a:rPr>
            <a:t>計画的に大規模事業を実施することにより、維持補修費についても比較的節減できているものと考えられるが、市制施行後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年を超え、老朽化が急速に進行している公共施設も多くあることから、複合化などを踏まえた今後のあり方を検討</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人員の適正配置等により、人件費の抑制に努める必要がある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117,332
115,870
53.15
45,470,871
43,575,231
1,643,157
24,862,564
13,114,212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143510</xdr:rowOff>
    </xdr:from>
    <xdr:to>
      <xdr:col>24</xdr:col>
      <xdr:colOff>63500</xdr:colOff>
      <xdr:row>34</xdr:row>
      <xdr:rowOff>27686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01360"/>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1016</xdr:rowOff>
    </xdr:from>
    <xdr:to>
      <xdr:col>19</xdr:col>
      <xdr:colOff>177800</xdr:colOff>
      <xdr:row>33</xdr:row>
      <xdr:rowOff>143510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58866"/>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1016</xdr:rowOff>
    </xdr:from>
    <xdr:to>
      <xdr:col>15</xdr:col>
      <xdr:colOff>50800</xdr:colOff>
      <xdr:row>33</xdr:row>
      <xdr:rowOff>108458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5886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108458</xdr:rowOff>
    </xdr:from>
    <xdr:to>
      <xdr:col>10</xdr:col>
      <xdr:colOff>114300</xdr:colOff>
      <xdr:row>33</xdr:row>
      <xdr:rowOff>113030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66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148336</xdr:rowOff>
    </xdr:from>
    <xdr:to>
      <xdr:col>24</xdr:col>
      <xdr:colOff>114300</xdr:colOff>
      <xdr:row>34</xdr:row>
      <xdr:rowOff>78486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171213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92710</xdr:rowOff>
    </xdr:from>
    <xdr:to>
      <xdr:col>20</xdr:col>
      <xdr:colOff>38100</xdr:colOff>
      <xdr:row>34</xdr:row>
      <xdr:rowOff>22860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39387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121666</xdr:rowOff>
    </xdr:from>
    <xdr:to>
      <xdr:col>15</xdr:col>
      <xdr:colOff>101600</xdr:colOff>
      <xdr:row>33</xdr:row>
      <xdr:rowOff>51816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68343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8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57658</xdr:rowOff>
    </xdr:from>
    <xdr:to>
      <xdr:col>10</xdr:col>
      <xdr:colOff>165100</xdr:colOff>
      <xdr:row>33</xdr:row>
      <xdr:rowOff>159258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4335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62230</xdr:rowOff>
    </xdr:from>
    <xdr:to>
      <xdr:col>6</xdr:col>
      <xdr:colOff>38100</xdr:colOff>
      <xdr:row>33</xdr:row>
      <xdr:rowOff>163830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115629</xdr:rowOff>
    </xdr:from>
    <xdr:to>
      <xdr:col>24</xdr:col>
      <xdr:colOff>63500</xdr:colOff>
      <xdr:row>57</xdr:row>
      <xdr:rowOff>122020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8279"/>
          <a:ext cx="8382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115629</xdr:rowOff>
    </xdr:from>
    <xdr:to>
      <xdr:col>19</xdr:col>
      <xdr:colOff>177800</xdr:colOff>
      <xdr:row>57</xdr:row>
      <xdr:rowOff>123890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88279"/>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13632</xdr:rowOff>
    </xdr:from>
    <xdr:to>
      <xdr:col>15</xdr:col>
      <xdr:colOff>50800</xdr:colOff>
      <xdr:row>57</xdr:row>
      <xdr:rowOff>123890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43382"/>
          <a:ext cx="889000" cy="45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13632</xdr:rowOff>
    </xdr:from>
    <xdr:to>
      <xdr:col>10</xdr:col>
      <xdr:colOff>114300</xdr:colOff>
      <xdr:row>57</xdr:row>
      <xdr:rowOff>142229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43382"/>
          <a:ext cx="889000" cy="47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71220</xdr:rowOff>
    </xdr:from>
    <xdr:to>
      <xdr:col>24</xdr:col>
      <xdr:colOff>114300</xdr:colOff>
      <xdr:row>58</xdr:row>
      <xdr:rowOff>1370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157597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64829</xdr:rowOff>
    </xdr:from>
    <xdr:to>
      <xdr:col>20</xdr:col>
      <xdr:colOff>38100</xdr:colOff>
      <xdr:row>57</xdr:row>
      <xdr:rowOff>166429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157556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73090</xdr:rowOff>
    </xdr:from>
    <xdr:to>
      <xdr:col>15</xdr:col>
      <xdr:colOff>101600</xdr:colOff>
      <xdr:row>58</xdr:row>
      <xdr:rowOff>3240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165817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134282</xdr:rowOff>
    </xdr:from>
    <xdr:to>
      <xdr:col>10</xdr:col>
      <xdr:colOff>165100</xdr:colOff>
      <xdr:row>55</xdr:row>
      <xdr:rowOff>64432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55559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8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91429</xdr:rowOff>
    </xdr:from>
    <xdr:to>
      <xdr:col>6</xdr:col>
      <xdr:colOff>38100</xdr:colOff>
      <xdr:row>58</xdr:row>
      <xdr:rowOff>21579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79637</xdr:rowOff>
    </xdr:from>
    <xdr:to>
      <xdr:col>24</xdr:col>
      <xdr:colOff>63500</xdr:colOff>
      <xdr:row>77</xdr:row>
      <xdr:rowOff>110261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81287"/>
          <a:ext cx="838200" cy="3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71723</xdr:rowOff>
    </xdr:from>
    <xdr:to>
      <xdr:col>19</xdr:col>
      <xdr:colOff>177800</xdr:colOff>
      <xdr:row>77</xdr:row>
      <xdr:rowOff>110261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73373"/>
          <a:ext cx="889000" cy="3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71723</xdr:rowOff>
    </xdr:from>
    <xdr:to>
      <xdr:col>15</xdr:col>
      <xdr:colOff>50800</xdr:colOff>
      <xdr:row>78</xdr:row>
      <xdr:rowOff>17225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73373"/>
          <a:ext cx="889000" cy="11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17225</xdr:rowOff>
    </xdr:from>
    <xdr:to>
      <xdr:col>10</xdr:col>
      <xdr:colOff>114300</xdr:colOff>
      <xdr:row>78</xdr:row>
      <xdr:rowOff>40469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90325"/>
          <a:ext cx="889000" cy="2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129422</xdr:rowOff>
    </xdr:from>
    <xdr:to>
      <xdr:col>6</xdr:col>
      <xdr:colOff>38100</xdr:colOff>
      <xdr:row>77</xdr:row>
      <xdr:rowOff>59572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5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76099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28837</xdr:rowOff>
    </xdr:from>
    <xdr:to>
      <xdr:col>24</xdr:col>
      <xdr:colOff>114300</xdr:colOff>
      <xdr:row>77</xdr:row>
      <xdr:rowOff>130437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115214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4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59461</xdr:rowOff>
    </xdr:from>
    <xdr:to>
      <xdr:col>20</xdr:col>
      <xdr:colOff>38100</xdr:colOff>
      <xdr:row>77</xdr:row>
      <xdr:rowOff>161061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152188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5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20923</xdr:rowOff>
    </xdr:from>
    <xdr:to>
      <xdr:col>15</xdr:col>
      <xdr:colOff>101600</xdr:colOff>
      <xdr:row>77</xdr:row>
      <xdr:rowOff>122523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113650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1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137875</xdr:rowOff>
    </xdr:from>
    <xdr:to>
      <xdr:col>10</xdr:col>
      <xdr:colOff>165100</xdr:colOff>
      <xdr:row>78</xdr:row>
      <xdr:rowOff>68025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59152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161119</xdr:rowOff>
    </xdr:from>
    <xdr:to>
      <xdr:col>6</xdr:col>
      <xdr:colOff>38100</xdr:colOff>
      <xdr:row>78</xdr:row>
      <xdr:rowOff>91269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82396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5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141430</xdr:rowOff>
    </xdr:from>
    <xdr:to>
      <xdr:col>24</xdr:col>
      <xdr:colOff>63500</xdr:colOff>
      <xdr:row>92</xdr:row>
      <xdr:rowOff>158184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571930"/>
          <a:ext cx="838200" cy="35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65601</xdr:rowOff>
    </xdr:from>
    <xdr:to>
      <xdr:col>19</xdr:col>
      <xdr:colOff>177800</xdr:colOff>
      <xdr:row>92</xdr:row>
      <xdr:rowOff>158184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839001"/>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65601</xdr:rowOff>
    </xdr:from>
    <xdr:to>
      <xdr:col>15</xdr:col>
      <xdr:colOff>50800</xdr:colOff>
      <xdr:row>95</xdr:row>
      <xdr:rowOff>56914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839001"/>
          <a:ext cx="889000" cy="5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145121</xdr:rowOff>
    </xdr:from>
    <xdr:to>
      <xdr:col>10</xdr:col>
      <xdr:colOff>114300</xdr:colOff>
      <xdr:row>95</xdr:row>
      <xdr:rowOff>56914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089971"/>
          <a:ext cx="889000" cy="2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90630</xdr:rowOff>
    </xdr:from>
    <xdr:to>
      <xdr:col>24</xdr:col>
      <xdr:colOff>114300</xdr:colOff>
      <xdr:row>91</xdr:row>
      <xdr:rowOff>20780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5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113507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37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107384</xdr:rowOff>
    </xdr:from>
    <xdr:to>
      <xdr:col>20</xdr:col>
      <xdr:colOff>38100</xdr:colOff>
      <xdr:row>93</xdr:row>
      <xdr:rowOff>37534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8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54061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6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14801</xdr:rowOff>
    </xdr:from>
    <xdr:to>
      <xdr:col>15</xdr:col>
      <xdr:colOff>101600</xdr:colOff>
      <xdr:row>92</xdr:row>
      <xdr:rowOff>116401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7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132928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5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6114</xdr:rowOff>
    </xdr:from>
    <xdr:to>
      <xdr:col>10</xdr:col>
      <xdr:colOff>165100</xdr:colOff>
      <xdr:row>95</xdr:row>
      <xdr:rowOff>107714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124241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94321</xdr:rowOff>
    </xdr:from>
    <xdr:to>
      <xdr:col>6</xdr:col>
      <xdr:colOff>38100</xdr:colOff>
      <xdr:row>94</xdr:row>
      <xdr:rowOff>24471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40998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81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6350</xdr:rowOff>
    </xdr:from>
    <xdr:to>
      <xdr:col>55</xdr:col>
      <xdr:colOff>0</xdr:colOff>
      <xdr:row>39</xdr:row>
      <xdr:rowOff>7112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9290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6731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9290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6731</xdr:rowOff>
    </xdr:from>
    <xdr:to>
      <xdr:col>45</xdr:col>
      <xdr:colOff>177800</xdr:colOff>
      <xdr:row>39</xdr:row>
      <xdr:rowOff>6731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93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6731</xdr:rowOff>
    </xdr:from>
    <xdr:to>
      <xdr:col>41</xdr:col>
      <xdr:colOff>50800</xdr:colOff>
      <xdr:row>39</xdr:row>
      <xdr:rowOff>6731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93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127762</xdr:rowOff>
    </xdr:from>
    <xdr:to>
      <xdr:col>55</xdr:col>
      <xdr:colOff>50800</xdr:colOff>
      <xdr:row>39</xdr:row>
      <xdr:rowOff>57912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42689</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57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48277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127381</xdr:rowOff>
    </xdr:from>
    <xdr:to>
      <xdr:col>46</xdr:col>
      <xdr:colOff>38100</xdr:colOff>
      <xdr:row>39</xdr:row>
      <xdr:rowOff>57531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48658</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35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127381</xdr:rowOff>
    </xdr:from>
    <xdr:to>
      <xdr:col>41</xdr:col>
      <xdr:colOff>101600</xdr:colOff>
      <xdr:row>39</xdr:row>
      <xdr:rowOff>57531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48658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35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127381</xdr:rowOff>
    </xdr:from>
    <xdr:to>
      <xdr:col>36</xdr:col>
      <xdr:colOff>165100</xdr:colOff>
      <xdr:row>39</xdr:row>
      <xdr:rowOff>57531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48658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35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78070</xdr:rowOff>
    </xdr:from>
    <xdr:to>
      <xdr:col>55</xdr:col>
      <xdr:colOff>0</xdr:colOff>
      <xdr:row>58</xdr:row>
      <xdr:rowOff>78892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22170"/>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73726</xdr:rowOff>
    </xdr:from>
    <xdr:to>
      <xdr:col>50</xdr:col>
      <xdr:colOff>114300</xdr:colOff>
      <xdr:row>58</xdr:row>
      <xdr:rowOff>78070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1782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73726</xdr:rowOff>
    </xdr:from>
    <xdr:to>
      <xdr:col>45</xdr:col>
      <xdr:colOff>177800</xdr:colOff>
      <xdr:row>58</xdr:row>
      <xdr:rowOff>74092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1782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69748</xdr:rowOff>
    </xdr:from>
    <xdr:to>
      <xdr:col>41</xdr:col>
      <xdr:colOff>50800</xdr:colOff>
      <xdr:row>58</xdr:row>
      <xdr:rowOff>74092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1384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28092</xdr:rowOff>
    </xdr:from>
    <xdr:to>
      <xdr:col>55</xdr:col>
      <xdr:colOff>50800</xdr:colOff>
      <xdr:row>58</xdr:row>
      <xdr:rowOff>129692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114469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27270</xdr:rowOff>
    </xdr:from>
    <xdr:to>
      <xdr:col>50</xdr:col>
      <xdr:colOff>165100</xdr:colOff>
      <xdr:row>58</xdr:row>
      <xdr:rowOff>128870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119997</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22926</xdr:rowOff>
    </xdr:from>
    <xdr:to>
      <xdr:col>46</xdr:col>
      <xdr:colOff>38100</xdr:colOff>
      <xdr:row>58</xdr:row>
      <xdr:rowOff>124526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115653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5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23292</xdr:rowOff>
    </xdr:from>
    <xdr:to>
      <xdr:col>41</xdr:col>
      <xdr:colOff>101600</xdr:colOff>
      <xdr:row>58</xdr:row>
      <xdr:rowOff>124892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116019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18948</xdr:rowOff>
    </xdr:from>
    <xdr:to>
      <xdr:col>36</xdr:col>
      <xdr:colOff>165100</xdr:colOff>
      <xdr:row>58</xdr:row>
      <xdr:rowOff>120548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111675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122783</xdr:rowOff>
    </xdr:from>
    <xdr:to>
      <xdr:col>55</xdr:col>
      <xdr:colOff>0</xdr:colOff>
      <xdr:row>78</xdr:row>
      <xdr:rowOff>151988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95883"/>
          <a:ext cx="838200" cy="2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88855</xdr:rowOff>
    </xdr:from>
    <xdr:to>
      <xdr:col>50</xdr:col>
      <xdr:colOff>114300</xdr:colOff>
      <xdr:row>78</xdr:row>
      <xdr:rowOff>122783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61955"/>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88855</xdr:rowOff>
    </xdr:from>
    <xdr:to>
      <xdr:col>45</xdr:col>
      <xdr:colOff>177800</xdr:colOff>
      <xdr:row>78</xdr:row>
      <xdr:rowOff>158655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61955"/>
          <a:ext cx="889000" cy="6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158655</xdr:rowOff>
    </xdr:from>
    <xdr:to>
      <xdr:col>41</xdr:col>
      <xdr:colOff>50800</xdr:colOff>
      <xdr:row>79</xdr:row>
      <xdr:rowOff>3645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31755"/>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101188</xdr:rowOff>
    </xdr:from>
    <xdr:to>
      <xdr:col>55</xdr:col>
      <xdr:colOff>50800</xdr:colOff>
      <xdr:row>79</xdr:row>
      <xdr:rowOff>31338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16115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71983</xdr:rowOff>
    </xdr:from>
    <xdr:to>
      <xdr:col>50</xdr:col>
      <xdr:colOff>165100</xdr:colOff>
      <xdr:row>79</xdr:row>
      <xdr:rowOff>2133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164710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38055</xdr:rowOff>
    </xdr:from>
    <xdr:to>
      <xdr:col>46</xdr:col>
      <xdr:colOff>38100</xdr:colOff>
      <xdr:row>78</xdr:row>
      <xdr:rowOff>139655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130782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0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107855</xdr:rowOff>
    </xdr:from>
    <xdr:to>
      <xdr:col>41</xdr:col>
      <xdr:colOff>101600</xdr:colOff>
      <xdr:row>79</xdr:row>
      <xdr:rowOff>38005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29132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7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124295</xdr:rowOff>
    </xdr:from>
    <xdr:to>
      <xdr:col>36</xdr:col>
      <xdr:colOff>165100</xdr:colOff>
      <xdr:row>79</xdr:row>
      <xdr:rowOff>54445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45572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9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21374</xdr:rowOff>
    </xdr:from>
    <xdr:to>
      <xdr:col>55</xdr:col>
      <xdr:colOff>0</xdr:colOff>
      <xdr:row>97</xdr:row>
      <xdr:rowOff>46202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52024"/>
          <a:ext cx="8382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21374</xdr:rowOff>
    </xdr:from>
    <xdr:to>
      <xdr:col>50</xdr:col>
      <xdr:colOff>114300</xdr:colOff>
      <xdr:row>97</xdr:row>
      <xdr:rowOff>73571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52024"/>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73571</xdr:rowOff>
    </xdr:from>
    <xdr:to>
      <xdr:col>45</xdr:col>
      <xdr:colOff>177800</xdr:colOff>
      <xdr:row>97</xdr:row>
      <xdr:rowOff>88939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04221"/>
          <a:ext cx="8890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59373</xdr:rowOff>
    </xdr:from>
    <xdr:to>
      <xdr:col>41</xdr:col>
      <xdr:colOff>50800</xdr:colOff>
      <xdr:row>97</xdr:row>
      <xdr:rowOff>88939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90023"/>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166852</xdr:rowOff>
    </xdr:from>
    <xdr:to>
      <xdr:col>55</xdr:col>
      <xdr:colOff>50800</xdr:colOff>
      <xdr:row>97</xdr:row>
      <xdr:rowOff>97002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145279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142024</xdr:rowOff>
    </xdr:from>
    <xdr:to>
      <xdr:col>50</xdr:col>
      <xdr:colOff>165100</xdr:colOff>
      <xdr:row>97</xdr:row>
      <xdr:rowOff>72174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63301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22771</xdr:rowOff>
    </xdr:from>
    <xdr:to>
      <xdr:col>46</xdr:col>
      <xdr:colOff>38100</xdr:colOff>
      <xdr:row>97</xdr:row>
      <xdr:rowOff>124371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115498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4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38139</xdr:rowOff>
    </xdr:from>
    <xdr:to>
      <xdr:col>41</xdr:col>
      <xdr:colOff>101600</xdr:colOff>
      <xdr:row>97</xdr:row>
      <xdr:rowOff>139739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130866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8573</xdr:rowOff>
    </xdr:from>
    <xdr:to>
      <xdr:col>36</xdr:col>
      <xdr:colOff>165100</xdr:colOff>
      <xdr:row>97</xdr:row>
      <xdr:rowOff>110173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101300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63500</xdr:rowOff>
    </xdr:from>
    <xdr:to>
      <xdr:col>85</xdr:col>
      <xdr:colOff>127000</xdr:colOff>
      <xdr:row>37</xdr:row>
      <xdr:rowOff>11557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35700"/>
          <a:ext cx="838200" cy="1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126746</xdr:rowOff>
    </xdr:from>
    <xdr:to>
      <xdr:col>81</xdr:col>
      <xdr:colOff>50800</xdr:colOff>
      <xdr:row>37</xdr:row>
      <xdr:rowOff>11557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298946"/>
          <a:ext cx="8890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2794</xdr:rowOff>
    </xdr:from>
    <xdr:to>
      <xdr:col>76</xdr:col>
      <xdr:colOff>114300</xdr:colOff>
      <xdr:row>36</xdr:row>
      <xdr:rowOff>126746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174994"/>
          <a:ext cx="889000" cy="1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2794</xdr:rowOff>
    </xdr:from>
    <xdr:to>
      <xdr:col>71</xdr:col>
      <xdr:colOff>177800</xdr:colOff>
      <xdr:row>37</xdr:row>
      <xdr:rowOff>107950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174994"/>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12700</xdr:rowOff>
    </xdr:from>
    <xdr:to>
      <xdr:col>85</xdr:col>
      <xdr:colOff>177800</xdr:colOff>
      <xdr:row>36</xdr:row>
      <xdr:rowOff>114300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162577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132207</xdr:rowOff>
    </xdr:from>
    <xdr:to>
      <xdr:col>81</xdr:col>
      <xdr:colOff>101600</xdr:colOff>
      <xdr:row>37</xdr:row>
      <xdr:rowOff>62357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53484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75946</xdr:rowOff>
    </xdr:from>
    <xdr:to>
      <xdr:col>76</xdr:col>
      <xdr:colOff>165100</xdr:colOff>
      <xdr:row>37</xdr:row>
      <xdr:rowOff>6096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168673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123444</xdr:rowOff>
    </xdr:from>
    <xdr:to>
      <xdr:col>72</xdr:col>
      <xdr:colOff>38100</xdr:colOff>
      <xdr:row>36</xdr:row>
      <xdr:rowOff>53594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44721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57150</xdr:rowOff>
    </xdr:from>
    <xdr:to>
      <xdr:col>67</xdr:col>
      <xdr:colOff>101600</xdr:colOff>
      <xdr:row>37</xdr:row>
      <xdr:rowOff>158750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149877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125203</xdr:rowOff>
    </xdr:from>
    <xdr:to>
      <xdr:col>85</xdr:col>
      <xdr:colOff>127000</xdr:colOff>
      <xdr:row>56</xdr:row>
      <xdr:rowOff>130442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26403"/>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130442</xdr:rowOff>
    </xdr:from>
    <xdr:to>
      <xdr:col>81</xdr:col>
      <xdr:colOff>50800</xdr:colOff>
      <xdr:row>56</xdr:row>
      <xdr:rowOff>150768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31642"/>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37497</xdr:rowOff>
    </xdr:from>
    <xdr:to>
      <xdr:col>76</xdr:col>
      <xdr:colOff>114300</xdr:colOff>
      <xdr:row>56</xdr:row>
      <xdr:rowOff>150768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38697"/>
          <a:ext cx="889000" cy="1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27953</xdr:rowOff>
    </xdr:from>
    <xdr:to>
      <xdr:col>71</xdr:col>
      <xdr:colOff>177800</xdr:colOff>
      <xdr:row>56</xdr:row>
      <xdr:rowOff>37497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457703"/>
          <a:ext cx="889000" cy="18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74403</xdr:rowOff>
    </xdr:from>
    <xdr:to>
      <xdr:col>85</xdr:col>
      <xdr:colOff>177800</xdr:colOff>
      <xdr:row>57</xdr:row>
      <xdr:rowOff>4553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52830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79642</xdr:rowOff>
    </xdr:from>
    <xdr:to>
      <xdr:col>81</xdr:col>
      <xdr:colOff>101600</xdr:colOff>
      <xdr:row>57</xdr:row>
      <xdr:rowOff>9792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99968</xdr:rowOff>
    </xdr:from>
    <xdr:to>
      <xdr:col>76</xdr:col>
      <xdr:colOff>165100</xdr:colOff>
      <xdr:row>57</xdr:row>
      <xdr:rowOff>30118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21245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158147</xdr:rowOff>
    </xdr:from>
    <xdr:to>
      <xdr:col>72</xdr:col>
      <xdr:colOff>38100</xdr:colOff>
      <xdr:row>56</xdr:row>
      <xdr:rowOff>88297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79424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8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148603</xdr:rowOff>
    </xdr:from>
    <xdr:to>
      <xdr:col>67</xdr:col>
      <xdr:colOff>101600</xdr:colOff>
      <xdr:row>55</xdr:row>
      <xdr:rowOff>78753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95280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1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81679</xdr:rowOff>
    </xdr:from>
    <xdr:to>
      <xdr:col>85</xdr:col>
      <xdr:colOff>127000</xdr:colOff>
      <xdr:row>79</xdr:row>
      <xdr:rowOff>89190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26229"/>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56097</xdr:rowOff>
    </xdr:from>
    <xdr:to>
      <xdr:col>81</xdr:col>
      <xdr:colOff>50800</xdr:colOff>
      <xdr:row>79</xdr:row>
      <xdr:rowOff>89190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00647"/>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56097</xdr:rowOff>
    </xdr:from>
    <xdr:to>
      <xdr:col>76</xdr:col>
      <xdr:colOff>114300</xdr:colOff>
      <xdr:row>79</xdr:row>
      <xdr:rowOff>90824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00647"/>
          <a:ext cx="889000" cy="3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86361</xdr:rowOff>
    </xdr:from>
    <xdr:to>
      <xdr:col>71</xdr:col>
      <xdr:colOff>177800</xdr:colOff>
      <xdr:row>79</xdr:row>
      <xdr:rowOff>90824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30911"/>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30879</xdr:rowOff>
    </xdr:from>
    <xdr:to>
      <xdr:col>85</xdr:col>
      <xdr:colOff>177800</xdr:colOff>
      <xdr:row>79</xdr:row>
      <xdr:rowOff>132479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117256</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0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38390</xdr:rowOff>
    </xdr:from>
    <xdr:to>
      <xdr:col>81</xdr:col>
      <xdr:colOff>101600</xdr:colOff>
      <xdr:row>79</xdr:row>
      <xdr:rowOff>139990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131117</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75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5297</xdr:rowOff>
    </xdr:from>
    <xdr:to>
      <xdr:col>76</xdr:col>
      <xdr:colOff>165100</xdr:colOff>
      <xdr:row>79</xdr:row>
      <xdr:rowOff>106897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98024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40024</xdr:rowOff>
    </xdr:from>
    <xdr:to>
      <xdr:col>72</xdr:col>
      <xdr:colOff>38100</xdr:colOff>
      <xdr:row>79</xdr:row>
      <xdr:rowOff>141624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132751</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6773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35561</xdr:rowOff>
    </xdr:from>
    <xdr:to>
      <xdr:col>67</xdr:col>
      <xdr:colOff>101600</xdr:colOff>
      <xdr:row>79</xdr:row>
      <xdr:rowOff>137161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128288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72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91294</xdr:rowOff>
    </xdr:from>
    <xdr:to>
      <xdr:col>85</xdr:col>
      <xdr:colOff>127000</xdr:colOff>
      <xdr:row>96</xdr:row>
      <xdr:rowOff>114497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550494"/>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91294</xdr:rowOff>
    </xdr:from>
    <xdr:to>
      <xdr:col>81</xdr:col>
      <xdr:colOff>50800</xdr:colOff>
      <xdr:row>96</xdr:row>
      <xdr:rowOff>97065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50494"/>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90932</xdr:rowOff>
    </xdr:from>
    <xdr:to>
      <xdr:col>76</xdr:col>
      <xdr:colOff>114300</xdr:colOff>
      <xdr:row>96</xdr:row>
      <xdr:rowOff>97065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50132"/>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63652</xdr:rowOff>
    </xdr:from>
    <xdr:to>
      <xdr:col>71</xdr:col>
      <xdr:colOff>177800</xdr:colOff>
      <xdr:row>96</xdr:row>
      <xdr:rowOff>90932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522852"/>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63697</xdr:rowOff>
    </xdr:from>
    <xdr:to>
      <xdr:col>85</xdr:col>
      <xdr:colOff>177800</xdr:colOff>
      <xdr:row>96</xdr:row>
      <xdr:rowOff>165297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42124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40494</xdr:rowOff>
    </xdr:from>
    <xdr:to>
      <xdr:col>81</xdr:col>
      <xdr:colOff>101600</xdr:colOff>
      <xdr:row>96</xdr:row>
      <xdr:rowOff>142094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133221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46265</xdr:rowOff>
    </xdr:from>
    <xdr:to>
      <xdr:col>76</xdr:col>
      <xdr:colOff>165100</xdr:colOff>
      <xdr:row>96</xdr:row>
      <xdr:rowOff>147865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138992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40132</xdr:rowOff>
    </xdr:from>
    <xdr:to>
      <xdr:col>72</xdr:col>
      <xdr:colOff>38100</xdr:colOff>
      <xdr:row>96</xdr:row>
      <xdr:rowOff>141732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132859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12852</xdr:rowOff>
    </xdr:from>
    <xdr:to>
      <xdr:col>67</xdr:col>
      <xdr:colOff>101600</xdr:colOff>
      <xdr:row>96</xdr:row>
      <xdr:rowOff>114452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105579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衛生費は新型コロナウイルス対策として実施していた医療提供体制整備事業や水道料金の一部減免に係る水道事業会計補助金が減少したものの、清掃センター基幹的設備改良事業が本格化したことにより大幅に増加した。民生費は</a:t>
          </a:r>
          <a:r>
            <a:rPr kumimoji="1" lang="ja-JP" altLang="ja-JP" sz="1100">
              <a:solidFill>
                <a:schemeClr val="dk1"/>
              </a:solidFill>
              <a:effectLst/>
              <a:latin typeface="+mn-lt"/>
              <a:ea typeface="+mn-ea"/>
              <a:cs typeface="+mn-cs"/>
            </a:rPr>
            <a:t>非課税世帯等に対する給付金事業が単価や対象者を変えながらも継続しており、子育て世帯に対する加算給付金が新たに追加されたこと</a:t>
          </a:r>
          <a:r>
            <a:rPr kumimoji="1" lang="ja-JP" altLang="en-US" sz="1100">
              <a:solidFill>
                <a:schemeClr val="dk1"/>
              </a:solidFill>
              <a:effectLst/>
              <a:latin typeface="+mn-lt"/>
              <a:ea typeface="+mn-ea"/>
              <a:cs typeface="+mn-cs"/>
            </a:rPr>
            <a:t>などにより増加した</a:t>
          </a:r>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橋梁予防保全事業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新型コロナウイルス対策として実施していた公共交通事業継続支援事業により減少した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総務費は</a:t>
          </a:r>
          <a:r>
            <a:rPr kumimoji="1" lang="ja-JP" altLang="ja-JP" sz="1100">
              <a:solidFill>
                <a:schemeClr val="dk1"/>
              </a:solidFill>
              <a:effectLst/>
              <a:latin typeface="+mn-lt"/>
              <a:ea typeface="+mn-ea"/>
              <a:cs typeface="+mn-cs"/>
            </a:rPr>
            <a:t>庁舎非常用電源設備更新工事</a:t>
          </a:r>
          <a:r>
            <a:rPr kumimoji="1" lang="ja-JP" altLang="en-US" sz="1100">
              <a:solidFill>
                <a:schemeClr val="dk1"/>
              </a:solidFill>
              <a:effectLst/>
              <a:latin typeface="+mn-lt"/>
              <a:ea typeface="+mn-ea"/>
              <a:cs typeface="+mn-cs"/>
            </a:rPr>
            <a:t>により普通建設事業費が増加したものの、</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年度実質収支が大幅に減少したことにより決算剰余金の積立が減少したことによ</a:t>
          </a:r>
          <a:r>
            <a:rPr kumimoji="1" lang="ja-JP" altLang="en-US" sz="1100">
              <a:solidFill>
                <a:schemeClr val="dk1"/>
              </a:solidFill>
              <a:effectLst/>
              <a:latin typeface="+mn-lt"/>
              <a:ea typeface="+mn-ea"/>
              <a:cs typeface="+mn-cs"/>
            </a:rPr>
            <a:t>り全体として減少した。</a:t>
          </a:r>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中小企業等への賃上げ促進給付金が増加したものの、</a:t>
          </a:r>
          <a:r>
            <a:rPr kumimoji="1" lang="ja-JP" altLang="ja-JP" sz="1100">
              <a:solidFill>
                <a:schemeClr val="dk1"/>
              </a:solidFill>
              <a:effectLst/>
              <a:latin typeface="+mn-lt"/>
              <a:ea typeface="+mn-ea"/>
              <a:cs typeface="+mn-cs"/>
            </a:rPr>
            <a:t>物価高騰対策給付</a:t>
          </a:r>
          <a:r>
            <a:rPr kumimoji="1" lang="ja-JP" altLang="en-US" sz="1100">
              <a:solidFill>
                <a:schemeClr val="dk1"/>
              </a:solidFill>
              <a:effectLst/>
              <a:latin typeface="+mn-lt"/>
              <a:ea typeface="+mn-ea"/>
              <a:cs typeface="+mn-cs"/>
            </a:rPr>
            <a:t>金が減少したことにより全体として</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全体としては、</a:t>
          </a:r>
          <a:r>
            <a:rPr kumimoji="1" lang="ja-JP" altLang="en-US" sz="1100">
              <a:solidFill>
                <a:schemeClr val="dk1"/>
              </a:solidFill>
              <a:effectLst/>
              <a:latin typeface="+mn-lt"/>
              <a:ea typeface="+mn-ea"/>
              <a:cs typeface="+mn-cs"/>
            </a:rPr>
            <a:t>普通建設事業や</a:t>
          </a:r>
          <a:r>
            <a:rPr kumimoji="1" lang="ja-JP" altLang="ja-JP" sz="1100">
              <a:solidFill>
                <a:schemeClr val="dk1"/>
              </a:solidFill>
              <a:effectLst/>
              <a:latin typeface="+mn-lt"/>
              <a:ea typeface="+mn-ea"/>
              <a:cs typeface="+mn-cs"/>
            </a:rPr>
            <a:t>物価高騰対策事業などの実施による増が見られるものの、</a:t>
          </a:r>
          <a:r>
            <a:rPr kumimoji="1" lang="ja-JP" altLang="en-US" sz="1100">
              <a:solidFill>
                <a:schemeClr val="dk1"/>
              </a:solidFill>
              <a:effectLst/>
              <a:latin typeface="+mn-lt"/>
              <a:ea typeface="+mn-ea"/>
              <a:cs typeface="+mn-cs"/>
            </a:rPr>
            <a:t>新型</a:t>
          </a:r>
          <a:r>
            <a:rPr kumimoji="1" lang="ja-JP" altLang="ja-JP" sz="1100">
              <a:solidFill>
                <a:schemeClr val="dk1"/>
              </a:solidFill>
              <a:effectLst/>
              <a:latin typeface="+mn-lt"/>
              <a:ea typeface="+mn-ea"/>
              <a:cs typeface="+mn-cs"/>
            </a:rPr>
            <a:t>コロナ</a:t>
          </a:r>
          <a:r>
            <a:rPr kumimoji="1" lang="ja-JP" altLang="en-US" sz="1100">
              <a:solidFill>
                <a:schemeClr val="dk1"/>
              </a:solidFill>
              <a:effectLst/>
              <a:latin typeface="+mn-lt"/>
              <a:ea typeface="+mn-ea"/>
              <a:cs typeface="+mn-cs"/>
            </a:rPr>
            <a:t>ウイルス</a:t>
          </a:r>
          <a:r>
            <a:rPr kumimoji="1" lang="ja-JP" altLang="ja-JP" sz="1100">
              <a:solidFill>
                <a:schemeClr val="dk1"/>
              </a:solidFill>
              <a:effectLst/>
              <a:latin typeface="+mn-lt"/>
              <a:ea typeface="+mn-ea"/>
              <a:cs typeface="+mn-cs"/>
            </a:rPr>
            <a:t>関連事業が縮小したことによる減が大き</a:t>
          </a:r>
          <a:r>
            <a:rPr kumimoji="1" lang="ja-JP" altLang="en-US" sz="1100">
              <a:solidFill>
                <a:schemeClr val="dk1"/>
              </a:solidFill>
              <a:effectLst/>
              <a:latin typeface="+mn-lt"/>
              <a:ea typeface="+mn-ea"/>
              <a:cs typeface="+mn-cs"/>
            </a:rPr>
            <a:t>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しかし、来年度以降も大規模な普通建設事業が続く計画となっており、これに伴う公債費の増加が見込まれることから、必要経費の十分な精査と財源の確保が必須である。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清掃センター基幹的設備改良事業の本格化等により前年度に比べ歳出決算額は増加したものの、地方債の借入の抑制や、基金に頼らない財政運営を目指し過度な繰り入れを避けたことなどにより、実質収支が前年度より減少したため、実質単年度収支はマイナスとなった。</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一般会計等は、清掃センター基幹的設備改良事業の本格化等により前年度に比べ歳出決算額は増加したものの、地方債の借入の抑制や、基金に頼らない財政運営を目指し過度な繰り入れを避けたことなどにより、黒字比率は前年度より低下した。</a:t>
          </a:r>
        </a:p>
        <a:p>
          <a:endParaRPr kumimoji="1" lang="en-US" altLang="ja-JP" sz="1100">
            <a:solidFill>
              <a:schemeClr val="dk1"/>
            </a:solidFill>
            <a:effectLst/>
            <a:latin typeface="+mn-lt"/>
            <a:ea typeface="+mn-ea"/>
            <a:cs typeface="+mn-cs"/>
          </a:endParaRPr>
        </a:p>
        <a:p>
          <a:r>
            <a:rPr kumimoji="1" lang="ja-JP" altLang="ja-JP" sz="1100">
              <a:solidFill>
                <a:sysClr val="windowText" lastClr="000000"/>
              </a:solidFill>
              <a:effectLst/>
              <a:latin typeface="+mn-lt"/>
              <a:ea typeface="+mn-ea"/>
              <a:cs typeface="+mn-cs"/>
            </a:rPr>
            <a:t>水道事業会計については、</a:t>
          </a:r>
          <a:r>
            <a:rPr kumimoji="1" lang="ja-JP" altLang="en-US" sz="1100">
              <a:solidFill>
                <a:sysClr val="windowText" lastClr="000000"/>
              </a:solidFill>
              <a:effectLst/>
              <a:latin typeface="+mn-lt"/>
              <a:ea typeface="+mn-ea"/>
              <a:cs typeface="+mn-cs"/>
            </a:rPr>
            <a:t>配水施設の整備や水道管の更新などの建設改良費の支出に伴い、現金預金が減少したため</a:t>
          </a:r>
          <a:r>
            <a:rPr kumimoji="1" lang="ja-JP" altLang="ja-JP" sz="1100">
              <a:solidFill>
                <a:sysClr val="windowText" lastClr="000000"/>
              </a:solidFill>
              <a:effectLst/>
              <a:latin typeface="+mn-lt"/>
              <a:ea typeface="+mn-ea"/>
              <a:cs typeface="+mn-cs"/>
            </a:rPr>
            <a:t>、黒字比率は前年度より低下した。</a:t>
          </a:r>
          <a:endParaRPr kumimoji="1" lang="en-US" altLang="ja-JP" sz="1100">
            <a:solidFill>
              <a:sysClr val="windowText" lastClr="000000"/>
            </a:solidFill>
            <a:effectLst/>
            <a:latin typeface="+mn-lt"/>
            <a:ea typeface="+mn-ea"/>
            <a:cs typeface="+mn-cs"/>
          </a:endParaRPr>
        </a:p>
        <a:p>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介護保険特別会計については、</a:t>
          </a:r>
          <a:r>
            <a:rPr kumimoji="1" lang="ja-JP" altLang="en-US" sz="1100">
              <a:solidFill>
                <a:sysClr val="windowText" lastClr="000000"/>
              </a:solidFill>
              <a:effectLst/>
              <a:latin typeface="+mn-lt"/>
              <a:ea typeface="+mn-ea"/>
              <a:cs typeface="+mn-cs"/>
            </a:rPr>
            <a:t>保険給付費が増額となったことや介護保険料の負担軽減を行ったことなどにより財源が不足したものの、介護保険介護給付費準備基金からの繰り入れを行ったことにより収支均衡となった。</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全会計の黒字比率は</a:t>
          </a:r>
          <a:r>
            <a:rPr kumimoji="1" lang="en-US" altLang="ja-JP" sz="1100">
              <a:solidFill>
                <a:schemeClr val="dk1"/>
              </a:solidFill>
              <a:effectLst/>
              <a:latin typeface="+mn-lt"/>
              <a:ea typeface="+mn-ea"/>
              <a:cs typeface="+mn-cs"/>
            </a:rPr>
            <a:t>24.25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20.68</a:t>
          </a:r>
          <a:r>
            <a:rPr kumimoji="1" lang="ja-JP" altLang="ja-JP" sz="1100">
              <a:solidFill>
                <a:schemeClr val="dk1"/>
              </a:solidFill>
              <a:effectLst/>
              <a:latin typeface="+mn-lt"/>
              <a:ea typeface="+mn-ea"/>
              <a:cs typeface="+mn-cs"/>
            </a:rPr>
            <a:t>％に低下したものの、連結実質赤字比率がないことについては平成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年度から変わりない。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t>令和５年度は前年度と比較して、標準財政規模の増加、一般会計等の元利償還金の減少等により、 単年度の比率が前年度から改善し、</a:t>
          </a:r>
          <a:r>
            <a:rPr lang="en-US" altLang="ja-JP"/>
            <a:t>3</a:t>
          </a:r>
          <a:r>
            <a:rPr lang="ja-JP" altLang="en-US"/>
            <a:t>ヶ年平均においても、前年度</a:t>
          </a:r>
          <a:r>
            <a:rPr lang="en-US" altLang="ja-JP"/>
            <a:t>2.3%</a:t>
          </a:r>
          <a:r>
            <a:rPr lang="ja-JP" altLang="en-US"/>
            <a:t>から</a:t>
          </a:r>
          <a:r>
            <a:rPr lang="en-US" altLang="ja-JP"/>
            <a:t>1.9%</a:t>
          </a:r>
          <a:r>
            <a:rPr lang="ja-JP" altLang="en-US"/>
            <a:t>に</a:t>
          </a:r>
          <a:r>
            <a:rPr lang="en-US" altLang="ja-JP"/>
            <a:t>0.4</a:t>
          </a:r>
          <a:r>
            <a:rPr lang="ja-JP" altLang="en-US"/>
            <a:t>ポイント改善した。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t>令和</a:t>
          </a:r>
          <a:r>
            <a:rPr lang="en-US" altLang="ja-JP"/>
            <a:t>5</a:t>
          </a:r>
          <a:r>
            <a:rPr lang="ja-JP" altLang="en-US"/>
            <a:t>年度は前年度と比べて、将来負担額において一般会計等の地方債現在高や公営企業債の償 還に充てる繰出見込額等が減少するとともに、充当可能基金残高の増加等により充当可能財源等も増 加し、黒字の比率は</a:t>
          </a:r>
          <a:r>
            <a:rPr lang="en-US" altLang="ja-JP"/>
            <a:t>7.0</a:t>
          </a:r>
          <a:r>
            <a:rPr lang="ja-JP" altLang="en-US"/>
            <a:t>ポイント上昇した。なお、将来負担比率がないことは平成</a:t>
          </a:r>
          <a:r>
            <a:rPr lang="en-US" altLang="ja-JP"/>
            <a:t>19</a:t>
          </a:r>
          <a:r>
            <a:rPr lang="ja-JP" altLang="en-US"/>
            <a:t>年度から変わりない。 </a:t>
          </a:r>
          <a:endParaRPr lang="en-US" altLang="ja-JP"/>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奈良県生駒市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令和４年度決算剰余金の一部を減債基金・公共施設等総合管理基金・こども未来基金に積み立てたことにより増加した。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職員退職給与基金の取り崩しを行わず、予定していた積み立てのみを行ったことで増加した。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社会保障関係費の増加</a:t>
          </a:r>
          <a:r>
            <a:rPr kumimoji="1" lang="ja-JP" altLang="en-US" sz="1100">
              <a:solidFill>
                <a:schemeClr val="dk1"/>
              </a:solidFill>
              <a:effectLst/>
              <a:latin typeface="+mn-lt"/>
              <a:ea typeface="+mn-ea"/>
              <a:cs typeface="+mn-cs"/>
            </a:rPr>
            <a:t>や公共施設の大規模改修</a:t>
          </a:r>
          <a:r>
            <a:rPr kumimoji="1" lang="ja-JP" altLang="ja-JP" sz="1100">
              <a:solidFill>
                <a:schemeClr val="dk1"/>
              </a:solidFill>
              <a:effectLst/>
              <a:latin typeface="+mn-lt"/>
              <a:ea typeface="+mn-ea"/>
              <a:cs typeface="+mn-cs"/>
            </a:rPr>
            <a:t>等に伴い、年々財政状況も厳しくなっており、目的に合った効果的な基金の活用を進めていく。</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・職員退職給与基金：職員の退職金に充当するため。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・公共施設等総合管理基金：公共施設等の更新・改築・修繕及び除却に必要な資金に充てるため。</a:t>
          </a:r>
          <a:endParaRPr lang="ja-JP" altLang="ja-JP">
            <a:effectLst/>
          </a:endParaRPr>
        </a:p>
        <a:p>
          <a:r>
            <a:rPr kumimoji="1" lang="ja-JP" altLang="ja-JP" sz="1100">
              <a:solidFill>
                <a:schemeClr val="dk1"/>
              </a:solidFill>
              <a:effectLst/>
              <a:latin typeface="+mn-lt"/>
              <a:ea typeface="+mn-ea"/>
              <a:cs typeface="+mn-cs"/>
            </a:rPr>
            <a:t>・北</a:t>
          </a:r>
          <a:r>
            <a:rPr kumimoji="1" lang="ja-JP" altLang="en-US" sz="1100">
              <a:solidFill>
                <a:schemeClr val="dk1"/>
              </a:solidFill>
              <a:effectLst/>
              <a:latin typeface="+mn-lt"/>
              <a:ea typeface="+mn-ea"/>
              <a:cs typeface="+mn-cs"/>
            </a:rPr>
            <a:t>部</a:t>
          </a:r>
          <a:r>
            <a:rPr kumimoji="1" lang="ja-JP" altLang="ja-JP" sz="1100">
              <a:solidFill>
                <a:schemeClr val="dk1"/>
              </a:solidFill>
              <a:effectLst/>
              <a:latin typeface="+mn-lt"/>
              <a:ea typeface="+mn-ea"/>
              <a:cs typeface="+mn-cs"/>
            </a:rPr>
            <a:t>地域整備促進基金：北部地域の整備に必要な資金を確保し、当該北部地域の計画的なまちづくりを促進するため。</a:t>
          </a:r>
          <a:endParaRPr lang="ja-JP" altLang="ja-JP" sz="1400">
            <a:effectLst/>
          </a:endParaRPr>
        </a:p>
        <a:p>
          <a:r>
            <a:rPr kumimoji="1" lang="ja-JP" altLang="ja-JP" sz="1100">
              <a:solidFill>
                <a:schemeClr val="dk1"/>
              </a:solidFill>
              <a:effectLst/>
              <a:latin typeface="+mn-lt"/>
              <a:ea typeface="+mn-ea"/>
              <a:cs typeface="+mn-cs"/>
            </a:rPr>
            <a:t>・公共施設整備基金：公共施設の整備事業資金に充てるため。</a:t>
          </a:r>
          <a:endParaRPr lang="ja-JP" altLang="ja-JP" sz="1400">
            <a:effectLst/>
          </a:endParaRPr>
        </a:p>
        <a:p>
          <a:r>
            <a:rPr kumimoji="1" lang="ja-JP" altLang="ja-JP" sz="1100">
              <a:solidFill>
                <a:schemeClr val="dk1"/>
              </a:solidFill>
              <a:effectLst/>
              <a:latin typeface="+mn-lt"/>
              <a:ea typeface="+mn-ea"/>
              <a:cs typeface="+mn-cs"/>
            </a:rPr>
            <a:t>・こども未来基金：子育てしやすい環境づくりの推進や教育環境の整備に充てるため。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・職員退職給与基金：取り崩しを行わず、予定していた積み立てを行ったことで増加した。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・公共施設等総合管理基金：公共施設の更新等</a:t>
          </a:r>
          <a:r>
            <a:rPr kumimoji="1" lang="ja-JP" altLang="en-US" sz="1100">
              <a:solidFill>
                <a:schemeClr val="dk1"/>
              </a:solidFill>
              <a:effectLst/>
              <a:latin typeface="+mn-lt"/>
              <a:ea typeface="+mn-ea"/>
              <a:cs typeface="+mn-cs"/>
            </a:rPr>
            <a:t>経費に充てるため一部取り崩したものの、</a:t>
          </a:r>
          <a:r>
            <a:rPr kumimoji="1" lang="ja-JP" altLang="ja-JP" sz="1100">
              <a:solidFill>
                <a:schemeClr val="dk1"/>
              </a:solidFill>
              <a:effectLst/>
              <a:latin typeface="+mn-lt"/>
              <a:ea typeface="+mn-ea"/>
              <a:cs typeface="+mn-cs"/>
            </a:rPr>
            <a:t>決算剰余金の一部の積み立てを行ったことで</a:t>
          </a:r>
          <a:r>
            <a:rPr kumimoji="1" lang="ja-JP" altLang="en-US" sz="1100">
              <a:solidFill>
                <a:schemeClr val="dk1"/>
              </a:solidFill>
              <a:effectLst/>
              <a:latin typeface="+mn-lt"/>
              <a:ea typeface="+mn-ea"/>
              <a:cs typeface="+mn-cs"/>
            </a:rPr>
            <a:t>全体として</a:t>
          </a:r>
          <a:r>
            <a:rPr kumimoji="1" lang="ja-JP" altLang="ja-JP" sz="1100">
              <a:solidFill>
                <a:schemeClr val="dk1"/>
              </a:solidFill>
              <a:effectLst/>
              <a:latin typeface="+mn-lt"/>
              <a:ea typeface="+mn-ea"/>
              <a:cs typeface="+mn-cs"/>
            </a:rPr>
            <a:t>増加した。</a:t>
          </a:r>
          <a:endParaRPr lang="ja-JP" altLang="ja-JP">
            <a:effectLst/>
          </a:endParaRPr>
        </a:p>
        <a:p>
          <a:r>
            <a:rPr kumimoji="1" lang="ja-JP" altLang="ja-JP" sz="1100">
              <a:solidFill>
                <a:schemeClr val="dk1"/>
              </a:solidFill>
              <a:effectLst/>
              <a:latin typeface="+mn-lt"/>
              <a:ea typeface="+mn-ea"/>
              <a:cs typeface="+mn-cs"/>
            </a:rPr>
            <a:t>・北部地域整備促進基金：市北部地域のまちづくり事業に充てるため取り崩しを行った。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・こども未来基金：</a:t>
          </a:r>
          <a:r>
            <a:rPr kumimoji="1" lang="ja-JP" altLang="en-US" sz="1100">
              <a:solidFill>
                <a:schemeClr val="dk1"/>
              </a:solidFill>
              <a:effectLst/>
              <a:latin typeface="+mn-lt"/>
              <a:ea typeface="+mn-ea"/>
              <a:cs typeface="+mn-cs"/>
            </a:rPr>
            <a:t>教育環境整備経費に充てるため一部取り崩したものの、</a:t>
          </a:r>
          <a:r>
            <a:rPr kumimoji="1" lang="ja-JP" altLang="ja-JP" sz="1100">
              <a:solidFill>
                <a:schemeClr val="dk1"/>
              </a:solidFill>
              <a:effectLst/>
              <a:latin typeface="+mn-lt"/>
              <a:ea typeface="+mn-ea"/>
              <a:cs typeface="+mn-cs"/>
            </a:rPr>
            <a:t>決算剰余金の一部の積み立てを行ったことで全体として増加した。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総合管理基金：公共施設の老朽化が進行していることから、今後、大規模改修等に多額の費用が必要となることが予想されるため、補助金や地方債も活用し、基金からの過度な繰り入れとならないよう調整を行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・北部地域整備促進基金：北部地域整備の本格化が見込まれることから、</a:t>
          </a:r>
          <a:r>
            <a:rPr kumimoji="1" lang="ja-JP" altLang="ja-JP" sz="1100">
              <a:solidFill>
                <a:schemeClr val="dk1"/>
              </a:solidFill>
              <a:effectLst/>
              <a:latin typeface="+mn-lt"/>
              <a:ea typeface="+mn-ea"/>
              <a:cs typeface="+mn-cs"/>
            </a:rPr>
            <a:t>補助金や地方債も活用し、基金の計画的な活用と運用を調整していく。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・こども未来基金：小中学校の大規模改修や生駒南小学校・中学校整備事業など、</a:t>
          </a:r>
          <a:r>
            <a:rPr kumimoji="1" lang="ja-JP" altLang="ja-JP" sz="1100">
              <a:solidFill>
                <a:schemeClr val="dk1"/>
              </a:solidFill>
              <a:effectLst/>
              <a:latin typeface="+mn-lt"/>
              <a:ea typeface="+mn-ea"/>
              <a:cs typeface="+mn-cs"/>
            </a:rPr>
            <a:t>多額の費用が必要となることが予想されるため、補助金や地方債も活用し、基金</a:t>
          </a:r>
          <a:r>
            <a:rPr kumimoji="1" lang="ja-JP" altLang="en-US" sz="1100">
              <a:solidFill>
                <a:schemeClr val="dk1"/>
              </a:solidFill>
              <a:effectLst/>
              <a:latin typeface="+mn-lt"/>
              <a:ea typeface="+mn-ea"/>
              <a:cs typeface="+mn-cs"/>
            </a:rPr>
            <a:t>の計画的な活用と運用を</a:t>
          </a:r>
          <a:r>
            <a:rPr kumimoji="1" lang="ja-JP" altLang="ja-JP" sz="1100">
              <a:solidFill>
                <a:schemeClr val="dk1"/>
              </a:solidFill>
              <a:effectLst/>
              <a:latin typeface="+mn-lt"/>
              <a:ea typeface="+mn-ea"/>
              <a:cs typeface="+mn-cs"/>
            </a:rPr>
            <a:t>調整</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基金利子分を積み立てたため増加した。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不測の事態に備えて、財政調整基金の残高は標準財政規模の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割程度を保持していく。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決算剰余金の一部を積み立てた</a:t>
          </a:r>
          <a:r>
            <a:rPr kumimoji="1" lang="ja-JP" altLang="en-US" sz="1100">
              <a:solidFill>
                <a:schemeClr val="dk1"/>
              </a:solidFill>
              <a:effectLst/>
              <a:latin typeface="+mn-lt"/>
              <a:ea typeface="+mn-ea"/>
              <a:cs typeface="+mn-cs"/>
            </a:rPr>
            <a:t>ものの、取崩額の方が多かったため全体として減少した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臨時財政対策債等の償還などを予定し、取崩額が近年の平均よりも増加する見込みであるため、繰入に過度に依存しない計画的な財政運営をより一層意識して行う必要がある。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45470871</v>
      </c>
      <c r="BO4" s="449"/>
      <c r="BP4" s="449"/>
      <c r="BQ4" s="449"/>
      <c r="BR4" s="449"/>
      <c r="BS4" s="449"/>
      <c r="BT4" s="449"/>
      <c r="BU4" s="450"/>
      <c r="BV4" s="448">
        <v>44513782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6.6</v>
      </c>
      <c r="CU4" s="589"/>
      <c r="CV4" s="589"/>
      <c r="CW4" s="589"/>
      <c r="CX4" s="589"/>
      <c r="CY4" s="589"/>
      <c r="CZ4" s="589"/>
      <c r="DA4" s="590"/>
      <c r="DB4" s="588">
        <v>8.1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43575231</v>
      </c>
      <c r="BO5" s="420"/>
      <c r="BP5" s="420"/>
      <c r="BQ5" s="420"/>
      <c r="BR5" s="420"/>
      <c r="BS5" s="420"/>
      <c r="BT5" s="420"/>
      <c r="BU5" s="421"/>
      <c r="BV5" s="419">
        <v>42293947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90.2</v>
      </c>
      <c r="CU5" s="417"/>
      <c r="CV5" s="417"/>
      <c r="CW5" s="417"/>
      <c r="CX5" s="417"/>
      <c r="CY5" s="417"/>
      <c r="CZ5" s="417"/>
      <c r="DA5" s="418"/>
      <c r="DB5" s="416">
        <v>90.1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1895640</v>
      </c>
      <c r="BO6" s="420"/>
      <c r="BP6" s="420"/>
      <c r="BQ6" s="420"/>
      <c r="BR6" s="420"/>
      <c r="BS6" s="420"/>
      <c r="BT6" s="420"/>
      <c r="BU6" s="421"/>
      <c r="BV6" s="419">
        <v>2219835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90.8</v>
      </c>
      <c r="CU6" s="563"/>
      <c r="CV6" s="563"/>
      <c r="CW6" s="563"/>
      <c r="CX6" s="563"/>
      <c r="CY6" s="563"/>
      <c r="CZ6" s="563"/>
      <c r="DA6" s="564"/>
      <c r="DB6" s="562">
        <v>90.9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252483</v>
      </c>
      <c r="BO7" s="420"/>
      <c r="BP7" s="420"/>
      <c r="BQ7" s="420"/>
      <c r="BR7" s="420"/>
      <c r="BS7" s="420"/>
      <c r="BT7" s="420"/>
      <c r="BU7" s="421"/>
      <c r="BV7" s="419">
        <v>245430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24862564</v>
      </c>
      <c r="CU7" s="420"/>
      <c r="CV7" s="420"/>
      <c r="CW7" s="420"/>
      <c r="CX7" s="420"/>
      <c r="CY7" s="420"/>
      <c r="CZ7" s="420"/>
      <c r="DA7" s="421"/>
      <c r="DB7" s="419">
        <v>24500418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1643157</v>
      </c>
      <c r="BO8" s="420"/>
      <c r="BP8" s="420"/>
      <c r="BQ8" s="420"/>
      <c r="BR8" s="420"/>
      <c r="BS8" s="420"/>
      <c r="BT8" s="420"/>
      <c r="BU8" s="421"/>
      <c r="BV8" s="419">
        <v>1974405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116675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-331248</v>
      </c>
      <c r="BO9" s="420"/>
      <c r="BP9" s="420"/>
      <c r="BQ9" s="420"/>
      <c r="BR9" s="420"/>
      <c r="BS9" s="420"/>
      <c r="BT9" s="420"/>
      <c r="BU9" s="421"/>
      <c r="BV9" s="419">
        <v>-1205614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8.6</v>
      </c>
      <c r="CU9" s="417"/>
      <c r="CV9" s="417"/>
      <c r="CW9" s="417"/>
      <c r="CX9" s="417"/>
      <c r="CY9" s="417"/>
      <c r="CZ9" s="417"/>
      <c r="DA9" s="418"/>
      <c r="DB9" s="416">
        <v>9.1999999999999993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118233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641</v>
      </c>
      <c r="BO10" s="420"/>
      <c r="BP10" s="420"/>
      <c r="BQ10" s="420"/>
      <c r="BR10" s="420"/>
      <c r="BS10" s="420"/>
      <c r="BT10" s="420"/>
      <c r="BU10" s="421"/>
      <c r="BV10" s="419">
        <v>639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117332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115870</v>
      </c>
      <c r="S13" s="507"/>
      <c r="T13" s="507"/>
      <c r="U13" s="507"/>
      <c r="V13" s="508"/>
      <c r="W13" s="509" t="s">
        <v>131</v>
      </c>
      <c r="X13" s="405"/>
      <c r="Y13" s="405"/>
      <c r="Z13" s="405"/>
      <c r="AA13" s="405"/>
      <c r="AB13" s="406"/>
      <c r="AC13" s="372">
        <v>417</v>
      </c>
      <c r="AD13" s="373"/>
      <c r="AE13" s="373"/>
      <c r="AF13" s="373"/>
      <c r="AG13" s="374"/>
      <c r="AH13" s="372">
        <v>411</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-330607</v>
      </c>
      <c r="BO13" s="420"/>
      <c r="BP13" s="420"/>
      <c r="BQ13" s="420"/>
      <c r="BR13" s="420"/>
      <c r="BS13" s="420"/>
      <c r="BT13" s="420"/>
      <c r="BU13" s="421"/>
      <c r="BV13" s="419">
        <v>-1204975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1.9</v>
      </c>
      <c r="CU13" s="417"/>
      <c r="CV13" s="417"/>
      <c r="CW13" s="417"/>
      <c r="CX13" s="417"/>
      <c r="CY13" s="417"/>
      <c r="CZ13" s="417"/>
      <c r="DA13" s="418"/>
      <c r="DB13" s="416">
        <v>2.2999999999999998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117946</v>
      </c>
      <c r="S14" s="507"/>
      <c r="T14" s="507"/>
      <c r="U14" s="507"/>
      <c r="V14" s="508"/>
      <c r="W14" s="510"/>
      <c r="X14" s="408"/>
      <c r="Y14" s="408"/>
      <c r="Z14" s="408"/>
      <c r="AA14" s="408"/>
      <c r="AB14" s="409"/>
      <c r="AC14" s="499">
        <v>0.9</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116569</v>
      </c>
      <c r="S15" s="507"/>
      <c r="T15" s="507"/>
      <c r="U15" s="507"/>
      <c r="V15" s="508"/>
      <c r="W15" s="509" t="s">
        <v>137</v>
      </c>
      <c r="X15" s="405"/>
      <c r="Y15" s="405"/>
      <c r="Z15" s="405"/>
      <c r="AA15" s="405"/>
      <c r="AB15" s="406"/>
      <c r="AC15" s="372">
        <v>8619</v>
      </c>
      <c r="AD15" s="373"/>
      <c r="AE15" s="373"/>
      <c r="AF15" s="373"/>
      <c r="AG15" s="374"/>
      <c r="AH15" s="372">
        <v>10577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14719367</v>
      </c>
      <c r="BO15" s="449"/>
      <c r="BP15" s="449"/>
      <c r="BQ15" s="449"/>
      <c r="BR15" s="449"/>
      <c r="BS15" s="449"/>
      <c r="BT15" s="449"/>
      <c r="BU15" s="450"/>
      <c r="BV15" s="448">
        <v>14501839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19.100000000000001</v>
      </c>
      <c r="AD16" s="500"/>
      <c r="AE16" s="500"/>
      <c r="AF16" s="500"/>
      <c r="AG16" s="501"/>
      <c r="AH16" s="499">
        <v>20.9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20361212</v>
      </c>
      <c r="BO16" s="420"/>
      <c r="BP16" s="420"/>
      <c r="BQ16" s="420"/>
      <c r="BR16" s="420"/>
      <c r="BS16" s="420"/>
      <c r="BT16" s="420"/>
      <c r="BU16" s="421"/>
      <c r="BV16" s="419">
        <v>19652241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35982</v>
      </c>
      <c r="AD17" s="373"/>
      <c r="AE17" s="373"/>
      <c r="AF17" s="373"/>
      <c r="AG17" s="374"/>
      <c r="AH17" s="372">
        <v>39511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18933304</v>
      </c>
      <c r="BO17" s="420"/>
      <c r="BP17" s="420"/>
      <c r="BQ17" s="420"/>
      <c r="BR17" s="420"/>
      <c r="BS17" s="420"/>
      <c r="BT17" s="420"/>
      <c r="BU17" s="421"/>
      <c r="BV17" s="419">
        <v>18688035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53.15</v>
      </c>
      <c r="M18" s="472"/>
      <c r="N18" s="472"/>
      <c r="O18" s="472"/>
      <c r="P18" s="472"/>
      <c r="Q18" s="472"/>
      <c r="R18" s="473"/>
      <c r="S18" s="473"/>
      <c r="T18" s="473"/>
      <c r="U18" s="473"/>
      <c r="V18" s="474"/>
      <c r="W18" s="490"/>
      <c r="X18" s="491"/>
      <c r="Y18" s="491"/>
      <c r="Z18" s="491"/>
      <c r="AA18" s="491"/>
      <c r="AB18" s="515"/>
      <c r="AC18" s="389">
        <v>79.900000000000006</v>
      </c>
      <c r="AD18" s="390"/>
      <c r="AE18" s="390"/>
      <c r="AF18" s="390"/>
      <c r="AG18" s="475"/>
      <c r="AH18" s="389">
        <v>78.2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22757925</v>
      </c>
      <c r="BO18" s="420"/>
      <c r="BP18" s="420"/>
      <c r="BQ18" s="420"/>
      <c r="BR18" s="420"/>
      <c r="BS18" s="420"/>
      <c r="BT18" s="420"/>
      <c r="BU18" s="421"/>
      <c r="BV18" s="419">
        <v>21996972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2195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31637084</v>
      </c>
      <c r="BO19" s="420"/>
      <c r="BP19" s="420"/>
      <c r="BQ19" s="420"/>
      <c r="BR19" s="420"/>
      <c r="BS19" s="420"/>
      <c r="BT19" s="420"/>
      <c r="BU19" s="421"/>
      <c r="BV19" s="419">
        <v>31443187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47666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13114212</v>
      </c>
      <c r="BO22" s="449"/>
      <c r="BP22" s="449"/>
      <c r="BQ22" s="449"/>
      <c r="BR22" s="449"/>
      <c r="BS22" s="449"/>
      <c r="BT22" s="449"/>
      <c r="BU22" s="450"/>
      <c r="BV22" s="448">
        <v>13851315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11058963</v>
      </c>
      <c r="BO23" s="420"/>
      <c r="BP23" s="420"/>
      <c r="BQ23" s="420"/>
      <c r="BR23" s="420"/>
      <c r="BS23" s="420"/>
      <c r="BT23" s="420"/>
      <c r="BU23" s="421"/>
      <c r="BV23" s="419">
        <v>10756894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9540</v>
      </c>
      <c r="R24" s="373"/>
      <c r="S24" s="373"/>
      <c r="T24" s="373"/>
      <c r="U24" s="373"/>
      <c r="V24" s="374"/>
      <c r="W24" s="462"/>
      <c r="X24" s="399"/>
      <c r="Y24" s="400"/>
      <c r="Z24" s="375" t="s">
        <v>162</v>
      </c>
      <c r="AA24" s="376"/>
      <c r="AB24" s="376"/>
      <c r="AC24" s="376"/>
      <c r="AD24" s="376"/>
      <c r="AE24" s="376"/>
      <c r="AF24" s="376"/>
      <c r="AG24" s="377"/>
      <c r="AH24" s="372">
        <v>709</v>
      </c>
      <c r="AI24" s="373"/>
      <c r="AJ24" s="373"/>
      <c r="AK24" s="373"/>
      <c r="AL24" s="374"/>
      <c r="AM24" s="372">
        <v>2275890</v>
      </c>
      <c r="AN24" s="373"/>
      <c r="AO24" s="373"/>
      <c r="AP24" s="373"/>
      <c r="AQ24" s="373"/>
      <c r="AR24" s="374"/>
      <c r="AS24" s="372">
        <v>3210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6204672</v>
      </c>
      <c r="BO24" s="420"/>
      <c r="BP24" s="420"/>
      <c r="BQ24" s="420"/>
      <c r="BR24" s="420"/>
      <c r="BS24" s="420"/>
      <c r="BT24" s="420"/>
      <c r="BU24" s="421"/>
      <c r="BV24" s="419">
        <v>5577052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7920</v>
      </c>
      <c r="R25" s="373"/>
      <c r="S25" s="373"/>
      <c r="T25" s="373"/>
      <c r="U25" s="373"/>
      <c r="V25" s="374"/>
      <c r="W25" s="462"/>
      <c r="X25" s="399"/>
      <c r="Y25" s="400"/>
      <c r="Z25" s="375" t="s">
        <v>165</v>
      </c>
      <c r="AA25" s="376"/>
      <c r="AB25" s="376"/>
      <c r="AC25" s="376"/>
      <c r="AD25" s="376"/>
      <c r="AE25" s="376"/>
      <c r="AF25" s="376"/>
      <c r="AG25" s="377"/>
      <c r="AH25" s="372">
        <v>133</v>
      </c>
      <c r="AI25" s="373"/>
      <c r="AJ25" s="373"/>
      <c r="AK25" s="373"/>
      <c r="AL25" s="374"/>
      <c r="AM25" s="372">
        <v>428526</v>
      </c>
      <c r="AN25" s="373"/>
      <c r="AO25" s="373"/>
      <c r="AP25" s="373"/>
      <c r="AQ25" s="373"/>
      <c r="AR25" s="374"/>
      <c r="AS25" s="372">
        <v>3222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26543346</v>
      </c>
      <c r="BO25" s="449"/>
      <c r="BP25" s="449"/>
      <c r="BQ25" s="449"/>
      <c r="BR25" s="449"/>
      <c r="BS25" s="449"/>
      <c r="BT25" s="449"/>
      <c r="BU25" s="450"/>
      <c r="BV25" s="448">
        <v>31135610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7050</v>
      </c>
      <c r="R26" s="373"/>
      <c r="S26" s="373"/>
      <c r="T26" s="373"/>
      <c r="U26" s="373"/>
      <c r="V26" s="374"/>
      <c r="W26" s="462"/>
      <c r="X26" s="399"/>
      <c r="Y26" s="400"/>
      <c r="Z26" s="375" t="s">
        <v>168</v>
      </c>
      <c r="AA26" s="430"/>
      <c r="AB26" s="430"/>
      <c r="AC26" s="430"/>
      <c r="AD26" s="430"/>
      <c r="AE26" s="430"/>
      <c r="AF26" s="430"/>
      <c r="AG26" s="431"/>
      <c r="AH26" s="372">
        <v>24</v>
      </c>
      <c r="AI26" s="373"/>
      <c r="AJ26" s="373"/>
      <c r="AK26" s="373"/>
      <c r="AL26" s="374"/>
      <c r="AM26" s="372">
        <v>75504</v>
      </c>
      <c r="AN26" s="373"/>
      <c r="AO26" s="373"/>
      <c r="AP26" s="373"/>
      <c r="AQ26" s="373"/>
      <c r="AR26" s="374"/>
      <c r="AS26" s="372">
        <v>3146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6100</v>
      </c>
      <c r="R27" s="373"/>
      <c r="S27" s="373"/>
      <c r="T27" s="373"/>
      <c r="U27" s="373"/>
      <c r="V27" s="374"/>
      <c r="W27" s="462"/>
      <c r="X27" s="399"/>
      <c r="Y27" s="400"/>
      <c r="Z27" s="375" t="s">
        <v>171</v>
      </c>
      <c r="AA27" s="376"/>
      <c r="AB27" s="376"/>
      <c r="AC27" s="376"/>
      <c r="AD27" s="376"/>
      <c r="AE27" s="376"/>
      <c r="AF27" s="376"/>
      <c r="AG27" s="377"/>
      <c r="AH27" s="372">
        <v>45</v>
      </c>
      <c r="AI27" s="373"/>
      <c r="AJ27" s="373"/>
      <c r="AK27" s="373"/>
      <c r="AL27" s="374"/>
      <c r="AM27" s="372">
        <v>147510</v>
      </c>
      <c r="AN27" s="373"/>
      <c r="AO27" s="373"/>
      <c r="AP27" s="373"/>
      <c r="AQ27" s="373"/>
      <c r="AR27" s="374"/>
      <c r="AS27" s="372">
        <v>3278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5500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2658054</v>
      </c>
      <c r="BO28" s="449"/>
      <c r="BP28" s="449"/>
      <c r="BQ28" s="449"/>
      <c r="BR28" s="449"/>
      <c r="BS28" s="449"/>
      <c r="BT28" s="449"/>
      <c r="BU28" s="450"/>
      <c r="BV28" s="448">
        <v>2657413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22</v>
      </c>
      <c r="M29" s="373"/>
      <c r="N29" s="373"/>
      <c r="O29" s="373"/>
      <c r="P29" s="374"/>
      <c r="Q29" s="372">
        <v>5000</v>
      </c>
      <c r="R29" s="373"/>
      <c r="S29" s="373"/>
      <c r="T29" s="373"/>
      <c r="U29" s="373"/>
      <c r="V29" s="374"/>
      <c r="W29" s="463"/>
      <c r="X29" s="464"/>
      <c r="Y29" s="465"/>
      <c r="Z29" s="375" t="s">
        <v>177</v>
      </c>
      <c r="AA29" s="376"/>
      <c r="AB29" s="376"/>
      <c r="AC29" s="376"/>
      <c r="AD29" s="376"/>
      <c r="AE29" s="376"/>
      <c r="AF29" s="376"/>
      <c r="AG29" s="377"/>
      <c r="AH29" s="372">
        <v>754</v>
      </c>
      <c r="AI29" s="373"/>
      <c r="AJ29" s="373"/>
      <c r="AK29" s="373"/>
      <c r="AL29" s="374"/>
      <c r="AM29" s="372">
        <v>2423400</v>
      </c>
      <c r="AN29" s="373"/>
      <c r="AO29" s="373"/>
      <c r="AP29" s="373"/>
      <c r="AQ29" s="373"/>
      <c r="AR29" s="374"/>
      <c r="AS29" s="372">
        <v>3214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2077287</v>
      </c>
      <c r="BO29" s="420"/>
      <c r="BP29" s="420"/>
      <c r="BQ29" s="420"/>
      <c r="BR29" s="420"/>
      <c r="BS29" s="420"/>
      <c r="BT29" s="420"/>
      <c r="BU29" s="421"/>
      <c r="BV29" s="419">
        <v>2242317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8283015</v>
      </c>
      <c r="BO30" s="454"/>
      <c r="BP30" s="454"/>
      <c r="BQ30" s="454"/>
      <c r="BR30" s="454"/>
      <c r="BS30" s="454"/>
      <c r="BT30" s="454"/>
      <c r="BU30" s="455"/>
      <c r="BV30" s="453">
        <v>7731953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介護保険特別会計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奈良県市町村総合事務組合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11</v>
      </c>
      <c r="CP34" s="367"/>
      <c r="CQ34" s="368" t="str">
        <f>IF('各会計、関係団体の財政状況及び健全化判断比率'!BS7="","",'各会計、関係団体の財政状況及び健全化判断比率'!BS7)</f>
        <v>生駒土地開発公社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公共施設整備基金特別会計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奈良県後期高齢者医療広域連合</v>
      </c>
      <c r="BZ35" s="368"/>
      <c r="CA35" s="368"/>
      <c r="CB35" s="368"/>
      <c r="CC35" s="368"/>
      <c r="CD35" s="368"/>
      <c r="CE35" s="368"/>
      <c r="CF35" s="368"/>
      <c r="CG35" s="368"/>
      <c r="CH35" s="368"/>
      <c r="CI35" s="368"/>
      <c r="CJ35" s="368"/>
      <c r="CK35" s="368"/>
      <c r="CL35" s="368"/>
      <c r="CM35" s="368"/>
      <c r="CN35" s="181"/>
      <c r="CO35" s="367">
        <f t="shared" ref="CO35:CO43" si="3">IF(CQ35="","",CO34+1)</f>
        <v>12</v>
      </c>
      <c r="CP35" s="367"/>
      <c r="CQ35" s="368" t="str">
        <f>IF('各会計、関係団体の財政状況及び健全化判断比率'!BS8="","",'各会計、関係団体の財政状況及び健全化判断比率'!BS8)</f>
        <v>一般財団法人生駒市メディカルセンター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13</v>
      </c>
      <c r="CP36" s="367"/>
      <c r="CQ36" s="368" t="str">
        <f>IF('各会計、関係団体の財政状況及び健全化判断比率'!BS9="","",'各会計、関係団体の財政状況及び健全化判断比率'!BS9)</f>
        <v>いこま市民パワー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X26FYD4xkCmFv/+xnqIAyfd3so2uhCescVHjuB3QCXjJEg7I5ExjpCVHUAvomIgFNgn+PxDvL03leSa2OsCZw==" saltValue="IGEUGte5JkAx/cx2qkVB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17135681</v>
      </c>
      <c r="S5" s="677"/>
      <c r="T5" s="677"/>
      <c r="U5" s="677"/>
      <c r="V5" s="677"/>
      <c r="W5" s="677"/>
      <c r="X5" s="677"/>
      <c r="Y5" s="702"/>
      <c r="Z5" s="715">
        <v>37.700000000000003</v>
      </c>
      <c r="AA5" s="715"/>
      <c r="AB5" s="715"/>
      <c r="AC5" s="715"/>
      <c r="AD5" s="716">
        <v>15815922</v>
      </c>
      <c r="AE5" s="716"/>
      <c r="AF5" s="716"/>
      <c r="AG5" s="716"/>
      <c r="AH5" s="716"/>
      <c r="AI5" s="716"/>
      <c r="AJ5" s="716"/>
      <c r="AK5" s="716"/>
      <c r="AL5" s="703">
        <v>63.1</v>
      </c>
      <c r="AM5" s="685"/>
      <c r="AN5" s="685"/>
      <c r="AO5" s="704"/>
      <c r="AP5" s="679" t="s">
        <v>216</v>
      </c>
      <c r="AQ5" s="680"/>
      <c r="AR5" s="680"/>
      <c r="AS5" s="680"/>
      <c r="AT5" s="680"/>
      <c r="AU5" s="680"/>
      <c r="AV5" s="680"/>
      <c r="AW5" s="680"/>
      <c r="AX5" s="680"/>
      <c r="AY5" s="680"/>
      <c r="AZ5" s="680"/>
      <c r="BA5" s="680"/>
      <c r="BB5" s="680"/>
      <c r="BC5" s="680"/>
      <c r="BD5" s="680"/>
      <c r="BE5" s="680"/>
      <c r="BF5" s="681"/>
      <c r="BG5" s="621">
        <v>15815922</v>
      </c>
      <c r="BH5" s="622"/>
      <c r="BI5" s="622"/>
      <c r="BJ5" s="622"/>
      <c r="BK5" s="622"/>
      <c r="BL5" s="622"/>
      <c r="BM5" s="622"/>
      <c r="BN5" s="623"/>
      <c r="BO5" s="659">
        <v>92.3</v>
      </c>
      <c r="BP5" s="659"/>
      <c r="BQ5" s="659"/>
      <c r="BR5" s="659"/>
      <c r="BS5" s="660">
        <v>99166</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263895</v>
      </c>
      <c r="S6" s="622"/>
      <c r="T6" s="622"/>
      <c r="U6" s="622"/>
      <c r="V6" s="622"/>
      <c r="W6" s="622"/>
      <c r="X6" s="622"/>
      <c r="Y6" s="623"/>
      <c r="Z6" s="659">
        <v>0.6</v>
      </c>
      <c r="AA6" s="659"/>
      <c r="AB6" s="659"/>
      <c r="AC6" s="659"/>
      <c r="AD6" s="660">
        <v>263895</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15815922</v>
      </c>
      <c r="BH6" s="622"/>
      <c r="BI6" s="622"/>
      <c r="BJ6" s="622"/>
      <c r="BK6" s="622"/>
      <c r="BL6" s="622"/>
      <c r="BM6" s="622"/>
      <c r="BN6" s="623"/>
      <c r="BO6" s="659">
        <v>92.3</v>
      </c>
      <c r="BP6" s="659"/>
      <c r="BQ6" s="659"/>
      <c r="BR6" s="659"/>
      <c r="BS6" s="660">
        <v>99166</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310629</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310629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9603</v>
      </c>
      <c r="S7" s="622"/>
      <c r="T7" s="622"/>
      <c r="U7" s="622"/>
      <c r="V7" s="622"/>
      <c r="W7" s="622"/>
      <c r="X7" s="622"/>
      <c r="Y7" s="623"/>
      <c r="Z7" s="659">
        <v>0</v>
      </c>
      <c r="AA7" s="659"/>
      <c r="AB7" s="659"/>
      <c r="AC7" s="659"/>
      <c r="AD7" s="660">
        <v>9603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8979405</v>
      </c>
      <c r="BH7" s="622"/>
      <c r="BI7" s="622"/>
      <c r="BJ7" s="622"/>
      <c r="BK7" s="622"/>
      <c r="BL7" s="622"/>
      <c r="BM7" s="622"/>
      <c r="BN7" s="623"/>
      <c r="BO7" s="659">
        <v>52.4</v>
      </c>
      <c r="BP7" s="659"/>
      <c r="BQ7" s="659"/>
      <c r="BR7" s="659"/>
      <c r="BS7" s="660">
        <v>99166</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4853636</v>
      </c>
      <c r="CS7" s="622"/>
      <c r="CT7" s="622"/>
      <c r="CU7" s="622"/>
      <c r="CV7" s="622"/>
      <c r="CW7" s="622"/>
      <c r="CX7" s="622"/>
      <c r="CY7" s="623"/>
      <c r="CZ7" s="659">
        <v>11.1</v>
      </c>
      <c r="DA7" s="659"/>
      <c r="DB7" s="659"/>
      <c r="DC7" s="659"/>
      <c r="DD7" s="627">
        <v>319954</v>
      </c>
      <c r="DE7" s="622"/>
      <c r="DF7" s="622"/>
      <c r="DG7" s="622"/>
      <c r="DH7" s="622"/>
      <c r="DI7" s="622"/>
      <c r="DJ7" s="622"/>
      <c r="DK7" s="622"/>
      <c r="DL7" s="622"/>
      <c r="DM7" s="622"/>
      <c r="DN7" s="622"/>
      <c r="DO7" s="622"/>
      <c r="DP7" s="623"/>
      <c r="DQ7" s="627">
        <v>3852235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269934</v>
      </c>
      <c r="S8" s="622"/>
      <c r="T8" s="622"/>
      <c r="U8" s="622"/>
      <c r="V8" s="622"/>
      <c r="W8" s="622"/>
      <c r="X8" s="622"/>
      <c r="Y8" s="623"/>
      <c r="Z8" s="659">
        <v>0.6</v>
      </c>
      <c r="AA8" s="659"/>
      <c r="AB8" s="659"/>
      <c r="AC8" s="659"/>
      <c r="AD8" s="660">
        <v>269934</v>
      </c>
      <c r="AE8" s="660"/>
      <c r="AF8" s="660"/>
      <c r="AG8" s="660"/>
      <c r="AH8" s="660"/>
      <c r="AI8" s="660"/>
      <c r="AJ8" s="660"/>
      <c r="AK8" s="660"/>
      <c r="AL8" s="624">
        <v>1.1000000000000001</v>
      </c>
      <c r="AM8" s="625"/>
      <c r="AN8" s="625"/>
      <c r="AO8" s="661"/>
      <c r="AP8" s="618" t="s">
        <v>227</v>
      </c>
      <c r="AQ8" s="619"/>
      <c r="AR8" s="619"/>
      <c r="AS8" s="619"/>
      <c r="AT8" s="619"/>
      <c r="AU8" s="619"/>
      <c r="AV8" s="619"/>
      <c r="AW8" s="619"/>
      <c r="AX8" s="619"/>
      <c r="AY8" s="619"/>
      <c r="AZ8" s="619"/>
      <c r="BA8" s="619"/>
      <c r="BB8" s="619"/>
      <c r="BC8" s="619"/>
      <c r="BD8" s="619"/>
      <c r="BE8" s="619"/>
      <c r="BF8" s="620"/>
      <c r="BG8" s="621">
        <v>203210</v>
      </c>
      <c r="BH8" s="622"/>
      <c r="BI8" s="622"/>
      <c r="BJ8" s="622"/>
      <c r="BK8" s="622"/>
      <c r="BL8" s="622"/>
      <c r="BM8" s="622"/>
      <c r="BN8" s="623"/>
      <c r="BO8" s="659">
        <v>1.2</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17674597</v>
      </c>
      <c r="CS8" s="622"/>
      <c r="CT8" s="622"/>
      <c r="CU8" s="622"/>
      <c r="CV8" s="622"/>
      <c r="CW8" s="622"/>
      <c r="CX8" s="622"/>
      <c r="CY8" s="623"/>
      <c r="CZ8" s="659">
        <v>40.6</v>
      </c>
      <c r="DA8" s="659"/>
      <c r="DB8" s="659"/>
      <c r="DC8" s="659"/>
      <c r="DD8" s="627">
        <v>119169</v>
      </c>
      <c r="DE8" s="622"/>
      <c r="DF8" s="622"/>
      <c r="DG8" s="622"/>
      <c r="DH8" s="622"/>
      <c r="DI8" s="622"/>
      <c r="DJ8" s="622"/>
      <c r="DK8" s="622"/>
      <c r="DL8" s="622"/>
      <c r="DM8" s="622"/>
      <c r="DN8" s="622"/>
      <c r="DO8" s="622"/>
      <c r="DP8" s="623"/>
      <c r="DQ8" s="627">
        <v>9771437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295610</v>
      </c>
      <c r="S9" s="622"/>
      <c r="T9" s="622"/>
      <c r="U9" s="622"/>
      <c r="V9" s="622"/>
      <c r="W9" s="622"/>
      <c r="X9" s="622"/>
      <c r="Y9" s="623"/>
      <c r="Z9" s="659">
        <v>0.7</v>
      </c>
      <c r="AA9" s="659"/>
      <c r="AB9" s="659"/>
      <c r="AC9" s="659"/>
      <c r="AD9" s="660">
        <v>295610</v>
      </c>
      <c r="AE9" s="660"/>
      <c r="AF9" s="660"/>
      <c r="AG9" s="660"/>
      <c r="AH9" s="660"/>
      <c r="AI9" s="660"/>
      <c r="AJ9" s="660"/>
      <c r="AK9" s="660"/>
      <c r="AL9" s="624">
        <v>1.2</v>
      </c>
      <c r="AM9" s="625"/>
      <c r="AN9" s="625"/>
      <c r="AO9" s="661"/>
      <c r="AP9" s="618" t="s">
        <v>230</v>
      </c>
      <c r="AQ9" s="619"/>
      <c r="AR9" s="619"/>
      <c r="AS9" s="619"/>
      <c r="AT9" s="619"/>
      <c r="AU9" s="619"/>
      <c r="AV9" s="619"/>
      <c r="AW9" s="619"/>
      <c r="AX9" s="619"/>
      <c r="AY9" s="619"/>
      <c r="AZ9" s="619"/>
      <c r="BA9" s="619"/>
      <c r="BB9" s="619"/>
      <c r="BC9" s="619"/>
      <c r="BD9" s="619"/>
      <c r="BE9" s="619"/>
      <c r="BF9" s="620"/>
      <c r="BG9" s="621">
        <v>8214077</v>
      </c>
      <c r="BH9" s="622"/>
      <c r="BI9" s="622"/>
      <c r="BJ9" s="622"/>
      <c r="BK9" s="622"/>
      <c r="BL9" s="622"/>
      <c r="BM9" s="622"/>
      <c r="BN9" s="623"/>
      <c r="BO9" s="659">
        <v>47.9</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7737638</v>
      </c>
      <c r="CS9" s="622"/>
      <c r="CT9" s="622"/>
      <c r="CU9" s="622"/>
      <c r="CV9" s="622"/>
      <c r="CW9" s="622"/>
      <c r="CX9" s="622"/>
      <c r="CY9" s="623"/>
      <c r="CZ9" s="659">
        <v>17.8</v>
      </c>
      <c r="DA9" s="659"/>
      <c r="DB9" s="659"/>
      <c r="DC9" s="659"/>
      <c r="DD9" s="627">
        <v>2773691</v>
      </c>
      <c r="DE9" s="622"/>
      <c r="DF9" s="622"/>
      <c r="DG9" s="622"/>
      <c r="DH9" s="622"/>
      <c r="DI9" s="622"/>
      <c r="DJ9" s="622"/>
      <c r="DK9" s="622"/>
      <c r="DL9" s="622"/>
      <c r="DM9" s="622"/>
      <c r="DN9" s="622"/>
      <c r="DO9" s="622"/>
      <c r="DP9" s="623"/>
      <c r="DQ9" s="627">
        <v>4419032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213742</v>
      </c>
      <c r="BH10" s="622"/>
      <c r="BI10" s="622"/>
      <c r="BJ10" s="622"/>
      <c r="BK10" s="622"/>
      <c r="BL10" s="622"/>
      <c r="BM10" s="622"/>
      <c r="BN10" s="623"/>
      <c r="BO10" s="659">
        <v>1.2</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11458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11458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2393656</v>
      </c>
      <c r="S11" s="622"/>
      <c r="T11" s="622"/>
      <c r="U11" s="622"/>
      <c r="V11" s="622"/>
      <c r="W11" s="622"/>
      <c r="X11" s="622"/>
      <c r="Y11" s="623"/>
      <c r="Z11" s="624">
        <v>5.3</v>
      </c>
      <c r="AA11" s="625"/>
      <c r="AB11" s="625"/>
      <c r="AC11" s="626"/>
      <c r="AD11" s="627">
        <v>2393656</v>
      </c>
      <c r="AE11" s="622"/>
      <c r="AF11" s="622"/>
      <c r="AG11" s="622"/>
      <c r="AH11" s="622"/>
      <c r="AI11" s="622"/>
      <c r="AJ11" s="622"/>
      <c r="AK11" s="623"/>
      <c r="AL11" s="624">
        <v>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348376</v>
      </c>
      <c r="BH11" s="622"/>
      <c r="BI11" s="622"/>
      <c r="BJ11" s="622"/>
      <c r="BK11" s="622"/>
      <c r="BL11" s="622"/>
      <c r="BM11" s="622"/>
      <c r="BN11" s="623"/>
      <c r="BO11" s="659">
        <v>2</v>
      </c>
      <c r="BP11" s="659"/>
      <c r="BQ11" s="659"/>
      <c r="BR11" s="659"/>
      <c r="BS11" s="660">
        <v>99166</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156001</v>
      </c>
      <c r="CS11" s="622"/>
      <c r="CT11" s="622"/>
      <c r="CU11" s="622"/>
      <c r="CV11" s="622"/>
      <c r="CW11" s="622"/>
      <c r="CX11" s="622"/>
      <c r="CY11" s="623"/>
      <c r="CZ11" s="659">
        <v>0.4</v>
      </c>
      <c r="DA11" s="659"/>
      <c r="DB11" s="659"/>
      <c r="DC11" s="659"/>
      <c r="DD11" s="627">
        <v>13850</v>
      </c>
      <c r="DE11" s="622"/>
      <c r="DF11" s="622"/>
      <c r="DG11" s="622"/>
      <c r="DH11" s="622"/>
      <c r="DI11" s="622"/>
      <c r="DJ11" s="622"/>
      <c r="DK11" s="622"/>
      <c r="DL11" s="622"/>
      <c r="DM11" s="622"/>
      <c r="DN11" s="622"/>
      <c r="DO11" s="622"/>
      <c r="DP11" s="623"/>
      <c r="DQ11" s="627">
        <v>132428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5092</v>
      </c>
      <c r="S12" s="622"/>
      <c r="T12" s="622"/>
      <c r="U12" s="622"/>
      <c r="V12" s="622"/>
      <c r="W12" s="622"/>
      <c r="X12" s="622"/>
      <c r="Y12" s="623"/>
      <c r="Z12" s="659">
        <v>0</v>
      </c>
      <c r="AA12" s="659"/>
      <c r="AB12" s="659"/>
      <c r="AC12" s="659"/>
      <c r="AD12" s="660">
        <v>5092</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6191405</v>
      </c>
      <c r="BH12" s="622"/>
      <c r="BI12" s="622"/>
      <c r="BJ12" s="622"/>
      <c r="BK12" s="622"/>
      <c r="BL12" s="622"/>
      <c r="BM12" s="622"/>
      <c r="BN12" s="623"/>
      <c r="BO12" s="659">
        <v>36.1</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393668</v>
      </c>
      <c r="CS12" s="622"/>
      <c r="CT12" s="622"/>
      <c r="CU12" s="622"/>
      <c r="CV12" s="622"/>
      <c r="CW12" s="622"/>
      <c r="CX12" s="622"/>
      <c r="CY12" s="623"/>
      <c r="CZ12" s="659">
        <v>0.9</v>
      </c>
      <c r="DA12" s="659"/>
      <c r="DB12" s="659"/>
      <c r="DC12" s="659"/>
      <c r="DD12" s="627" t="s">
        <v>122</v>
      </c>
      <c r="DE12" s="622"/>
      <c r="DF12" s="622"/>
      <c r="DG12" s="622"/>
      <c r="DH12" s="622"/>
      <c r="DI12" s="622"/>
      <c r="DJ12" s="622"/>
      <c r="DK12" s="622"/>
      <c r="DL12" s="622"/>
      <c r="DM12" s="622"/>
      <c r="DN12" s="622"/>
      <c r="DO12" s="622"/>
      <c r="DP12" s="623"/>
      <c r="DQ12" s="627">
        <v>378731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6190735</v>
      </c>
      <c r="BH13" s="622"/>
      <c r="BI13" s="622"/>
      <c r="BJ13" s="622"/>
      <c r="BK13" s="622"/>
      <c r="BL13" s="622"/>
      <c r="BM13" s="622"/>
      <c r="BN13" s="623"/>
      <c r="BO13" s="659">
        <v>36.1</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3151743</v>
      </c>
      <c r="CS13" s="622"/>
      <c r="CT13" s="622"/>
      <c r="CU13" s="622"/>
      <c r="CV13" s="622"/>
      <c r="CW13" s="622"/>
      <c r="CX13" s="622"/>
      <c r="CY13" s="623"/>
      <c r="CZ13" s="659">
        <v>7.2</v>
      </c>
      <c r="DA13" s="659"/>
      <c r="DB13" s="659"/>
      <c r="DC13" s="659"/>
      <c r="DD13" s="627">
        <v>525775</v>
      </c>
      <c r="DE13" s="622"/>
      <c r="DF13" s="622"/>
      <c r="DG13" s="622"/>
      <c r="DH13" s="622"/>
      <c r="DI13" s="622"/>
      <c r="DJ13" s="622"/>
      <c r="DK13" s="622"/>
      <c r="DL13" s="622"/>
      <c r="DM13" s="622"/>
      <c r="DN13" s="622"/>
      <c r="DO13" s="622"/>
      <c r="DP13" s="623"/>
      <c r="DQ13" s="627">
        <v>2712697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6060</v>
      </c>
      <c r="S14" s="622"/>
      <c r="T14" s="622"/>
      <c r="U14" s="622"/>
      <c r="V14" s="622"/>
      <c r="W14" s="622"/>
      <c r="X14" s="622"/>
      <c r="Y14" s="623"/>
      <c r="Z14" s="659">
        <v>0</v>
      </c>
      <c r="AA14" s="659"/>
      <c r="AB14" s="659"/>
      <c r="AC14" s="659"/>
      <c r="AD14" s="660">
        <v>6060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189110</v>
      </c>
      <c r="BH14" s="622"/>
      <c r="BI14" s="622"/>
      <c r="BJ14" s="622"/>
      <c r="BK14" s="622"/>
      <c r="BL14" s="622"/>
      <c r="BM14" s="622"/>
      <c r="BN14" s="623"/>
      <c r="BO14" s="659">
        <v>1.1000000000000001</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1513573</v>
      </c>
      <c r="CS14" s="622"/>
      <c r="CT14" s="622"/>
      <c r="CU14" s="622"/>
      <c r="CV14" s="622"/>
      <c r="CW14" s="622"/>
      <c r="CX14" s="622"/>
      <c r="CY14" s="623"/>
      <c r="CZ14" s="659">
        <v>3.5</v>
      </c>
      <c r="DA14" s="659"/>
      <c r="DB14" s="659"/>
      <c r="DC14" s="659"/>
      <c r="DD14" s="627">
        <v>191834</v>
      </c>
      <c r="DE14" s="622"/>
      <c r="DF14" s="622"/>
      <c r="DG14" s="622"/>
      <c r="DH14" s="622"/>
      <c r="DI14" s="622"/>
      <c r="DJ14" s="622"/>
      <c r="DK14" s="622"/>
      <c r="DL14" s="622"/>
      <c r="DM14" s="622"/>
      <c r="DN14" s="622"/>
      <c r="DO14" s="622"/>
      <c r="DP14" s="623"/>
      <c r="DQ14" s="627">
        <v>1350572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456002</v>
      </c>
      <c r="BH15" s="622"/>
      <c r="BI15" s="622"/>
      <c r="BJ15" s="622"/>
      <c r="BK15" s="622"/>
      <c r="BL15" s="622"/>
      <c r="BM15" s="622"/>
      <c r="BN15" s="623"/>
      <c r="BO15" s="659">
        <v>2.7</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5017244</v>
      </c>
      <c r="CS15" s="622"/>
      <c r="CT15" s="622"/>
      <c r="CU15" s="622"/>
      <c r="CV15" s="622"/>
      <c r="CW15" s="622"/>
      <c r="CX15" s="622"/>
      <c r="CY15" s="623"/>
      <c r="CZ15" s="659">
        <v>11.5</v>
      </c>
      <c r="DA15" s="659"/>
      <c r="DB15" s="659"/>
      <c r="DC15" s="659"/>
      <c r="DD15" s="627">
        <v>569066</v>
      </c>
      <c r="DE15" s="622"/>
      <c r="DF15" s="622"/>
      <c r="DG15" s="622"/>
      <c r="DH15" s="622"/>
      <c r="DI15" s="622"/>
      <c r="DJ15" s="622"/>
      <c r="DK15" s="622"/>
      <c r="DL15" s="622"/>
      <c r="DM15" s="622"/>
      <c r="DN15" s="622"/>
      <c r="DO15" s="622"/>
      <c r="DP15" s="623"/>
      <c r="DQ15" s="627">
        <v>4047181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44400</v>
      </c>
      <c r="S16" s="622"/>
      <c r="T16" s="622"/>
      <c r="U16" s="622"/>
      <c r="V16" s="622"/>
      <c r="W16" s="622"/>
      <c r="X16" s="622"/>
      <c r="Y16" s="623"/>
      <c r="Z16" s="659">
        <v>0.1</v>
      </c>
      <c r="AA16" s="659"/>
      <c r="AB16" s="659"/>
      <c r="AC16" s="659"/>
      <c r="AD16" s="660">
        <v>44400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18532</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18532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104263</v>
      </c>
      <c r="S17" s="622"/>
      <c r="T17" s="622"/>
      <c r="U17" s="622"/>
      <c r="V17" s="622"/>
      <c r="W17" s="622"/>
      <c r="X17" s="622"/>
      <c r="Y17" s="623"/>
      <c r="Z17" s="659">
        <v>0.2</v>
      </c>
      <c r="AA17" s="659"/>
      <c r="AB17" s="659"/>
      <c r="AC17" s="659"/>
      <c r="AD17" s="660">
        <v>104263</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2736512</v>
      </c>
      <c r="CS17" s="622"/>
      <c r="CT17" s="622"/>
      <c r="CU17" s="622"/>
      <c r="CV17" s="622"/>
      <c r="CW17" s="622"/>
      <c r="CX17" s="622"/>
      <c r="CY17" s="623"/>
      <c r="CZ17" s="659">
        <v>6.3</v>
      </c>
      <c r="DA17" s="659"/>
      <c r="DB17" s="659"/>
      <c r="DC17" s="659"/>
      <c r="DD17" s="627" t="s">
        <v>122</v>
      </c>
      <c r="DE17" s="622"/>
      <c r="DF17" s="622"/>
      <c r="DG17" s="622"/>
      <c r="DH17" s="622"/>
      <c r="DI17" s="622"/>
      <c r="DJ17" s="622"/>
      <c r="DK17" s="622"/>
      <c r="DL17" s="622"/>
      <c r="DM17" s="622"/>
      <c r="DN17" s="622"/>
      <c r="DO17" s="622"/>
      <c r="DP17" s="623"/>
      <c r="DQ17" s="627">
        <v>2736512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116932</v>
      </c>
      <c r="S18" s="622"/>
      <c r="T18" s="622"/>
      <c r="U18" s="622"/>
      <c r="V18" s="622"/>
      <c r="W18" s="622"/>
      <c r="X18" s="622"/>
      <c r="Y18" s="623"/>
      <c r="Z18" s="659">
        <v>0.3</v>
      </c>
      <c r="AA18" s="659"/>
      <c r="AB18" s="659"/>
      <c r="AC18" s="659"/>
      <c r="AD18" s="660">
        <v>116932</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107056</v>
      </c>
      <c r="S19" s="622"/>
      <c r="T19" s="622"/>
      <c r="U19" s="622"/>
      <c r="V19" s="622"/>
      <c r="W19" s="622"/>
      <c r="X19" s="622"/>
      <c r="Y19" s="623"/>
      <c r="Z19" s="659">
        <v>0.2</v>
      </c>
      <c r="AA19" s="659"/>
      <c r="AB19" s="659"/>
      <c r="AC19" s="659"/>
      <c r="AD19" s="660">
        <v>107056</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1319759</v>
      </c>
      <c r="BH19" s="622"/>
      <c r="BI19" s="622"/>
      <c r="BJ19" s="622"/>
      <c r="BK19" s="622"/>
      <c r="BL19" s="622"/>
      <c r="BM19" s="622"/>
      <c r="BN19" s="623"/>
      <c r="BO19" s="659">
        <v>7.7</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9876</v>
      </c>
      <c r="S20" s="622"/>
      <c r="T20" s="622"/>
      <c r="U20" s="622"/>
      <c r="V20" s="622"/>
      <c r="W20" s="622"/>
      <c r="X20" s="622"/>
      <c r="Y20" s="623"/>
      <c r="Z20" s="659">
        <v>0</v>
      </c>
      <c r="AA20" s="659"/>
      <c r="AB20" s="659"/>
      <c r="AC20" s="659"/>
      <c r="AD20" s="660">
        <v>9876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1319759</v>
      </c>
      <c r="BH20" s="622"/>
      <c r="BI20" s="622"/>
      <c r="BJ20" s="622"/>
      <c r="BK20" s="622"/>
      <c r="BL20" s="622"/>
      <c r="BM20" s="622"/>
      <c r="BN20" s="623"/>
      <c r="BO20" s="659">
        <v>7.7</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43575231</v>
      </c>
      <c r="CS20" s="622"/>
      <c r="CT20" s="622"/>
      <c r="CU20" s="622"/>
      <c r="CV20" s="622"/>
      <c r="CW20" s="622"/>
      <c r="CX20" s="622"/>
      <c r="CY20" s="623"/>
      <c r="CZ20" s="659">
        <v>100</v>
      </c>
      <c r="DA20" s="659"/>
      <c r="DB20" s="659"/>
      <c r="DC20" s="659"/>
      <c r="DD20" s="627">
        <v>4513339</v>
      </c>
      <c r="DE20" s="622"/>
      <c r="DF20" s="622"/>
      <c r="DG20" s="622"/>
      <c r="DH20" s="622"/>
      <c r="DI20" s="622"/>
      <c r="DJ20" s="622"/>
      <c r="DK20" s="622"/>
      <c r="DL20" s="622"/>
      <c r="DM20" s="622"/>
      <c r="DN20" s="622"/>
      <c r="DO20" s="622"/>
      <c r="DP20" s="623"/>
      <c r="DQ20" s="627">
        <v>29741444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6259670</v>
      </c>
      <c r="S21" s="622"/>
      <c r="T21" s="622"/>
      <c r="U21" s="622"/>
      <c r="V21" s="622"/>
      <c r="W21" s="622"/>
      <c r="X21" s="622"/>
      <c r="Y21" s="623"/>
      <c r="Z21" s="659">
        <v>13.8</v>
      </c>
      <c r="AA21" s="659"/>
      <c r="AB21" s="659"/>
      <c r="AC21" s="659"/>
      <c r="AD21" s="660">
        <v>5638065</v>
      </c>
      <c r="AE21" s="660"/>
      <c r="AF21" s="660"/>
      <c r="AG21" s="660"/>
      <c r="AH21" s="660"/>
      <c r="AI21" s="660"/>
      <c r="AJ21" s="660"/>
      <c r="AK21" s="660"/>
      <c r="AL21" s="624">
        <v>22.5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5638065</v>
      </c>
      <c r="S22" s="622"/>
      <c r="T22" s="622"/>
      <c r="U22" s="622"/>
      <c r="V22" s="622"/>
      <c r="W22" s="622"/>
      <c r="X22" s="622"/>
      <c r="Y22" s="623"/>
      <c r="Z22" s="659">
        <v>12.4</v>
      </c>
      <c r="AA22" s="659"/>
      <c r="AB22" s="659"/>
      <c r="AC22" s="659"/>
      <c r="AD22" s="660">
        <v>5638065</v>
      </c>
      <c r="AE22" s="660"/>
      <c r="AF22" s="660"/>
      <c r="AG22" s="660"/>
      <c r="AH22" s="660"/>
      <c r="AI22" s="660"/>
      <c r="AJ22" s="660"/>
      <c r="AK22" s="660"/>
      <c r="AL22" s="624">
        <v>22.5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621605</v>
      </c>
      <c r="S23" s="622"/>
      <c r="T23" s="622"/>
      <c r="U23" s="622"/>
      <c r="V23" s="622"/>
      <c r="W23" s="622"/>
      <c r="X23" s="622"/>
      <c r="Y23" s="623"/>
      <c r="Z23" s="659">
        <v>1.4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1319759</v>
      </c>
      <c r="BH23" s="622"/>
      <c r="BI23" s="622"/>
      <c r="BJ23" s="622"/>
      <c r="BK23" s="622"/>
      <c r="BL23" s="622"/>
      <c r="BM23" s="622"/>
      <c r="BN23" s="623"/>
      <c r="BO23" s="659">
        <v>7.7</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20871283</v>
      </c>
      <c r="CS24" s="677"/>
      <c r="CT24" s="677"/>
      <c r="CU24" s="677"/>
      <c r="CV24" s="677"/>
      <c r="CW24" s="677"/>
      <c r="CX24" s="677"/>
      <c r="CY24" s="702"/>
      <c r="CZ24" s="703">
        <v>47.9</v>
      </c>
      <c r="DA24" s="685"/>
      <c r="DB24" s="685"/>
      <c r="DC24" s="705"/>
      <c r="DD24" s="701">
        <v>14059337</v>
      </c>
      <c r="DE24" s="677"/>
      <c r="DF24" s="677"/>
      <c r="DG24" s="677"/>
      <c r="DH24" s="677"/>
      <c r="DI24" s="677"/>
      <c r="DJ24" s="677"/>
      <c r="DK24" s="702"/>
      <c r="DL24" s="701">
        <v>12238881</v>
      </c>
      <c r="DM24" s="677"/>
      <c r="DN24" s="677"/>
      <c r="DO24" s="677"/>
      <c r="DP24" s="677"/>
      <c r="DQ24" s="677"/>
      <c r="DR24" s="677"/>
      <c r="DS24" s="677"/>
      <c r="DT24" s="677"/>
      <c r="DU24" s="677"/>
      <c r="DV24" s="702"/>
      <c r="DW24" s="703">
        <v>48.5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26904796</v>
      </c>
      <c r="S25" s="622"/>
      <c r="T25" s="622"/>
      <c r="U25" s="622"/>
      <c r="V25" s="622"/>
      <c r="W25" s="622"/>
      <c r="X25" s="622"/>
      <c r="Y25" s="623"/>
      <c r="Z25" s="659">
        <v>59.2</v>
      </c>
      <c r="AA25" s="659"/>
      <c r="AB25" s="659"/>
      <c r="AC25" s="659"/>
      <c r="AD25" s="660">
        <v>24963432</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7943550</v>
      </c>
      <c r="CS25" s="634"/>
      <c r="CT25" s="634"/>
      <c r="CU25" s="634"/>
      <c r="CV25" s="634"/>
      <c r="CW25" s="634"/>
      <c r="CX25" s="634"/>
      <c r="CY25" s="635"/>
      <c r="CZ25" s="624">
        <v>18.2</v>
      </c>
      <c r="DA25" s="636"/>
      <c r="DB25" s="636"/>
      <c r="DC25" s="637"/>
      <c r="DD25" s="627">
        <v>7574842</v>
      </c>
      <c r="DE25" s="634"/>
      <c r="DF25" s="634"/>
      <c r="DG25" s="634"/>
      <c r="DH25" s="634"/>
      <c r="DI25" s="634"/>
      <c r="DJ25" s="634"/>
      <c r="DK25" s="635"/>
      <c r="DL25" s="627">
        <v>6804809</v>
      </c>
      <c r="DM25" s="634"/>
      <c r="DN25" s="634"/>
      <c r="DO25" s="634"/>
      <c r="DP25" s="634"/>
      <c r="DQ25" s="634"/>
      <c r="DR25" s="634"/>
      <c r="DS25" s="634"/>
      <c r="DT25" s="634"/>
      <c r="DU25" s="634"/>
      <c r="DV25" s="635"/>
      <c r="DW25" s="624">
        <v>27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10319</v>
      </c>
      <c r="S26" s="622"/>
      <c r="T26" s="622"/>
      <c r="U26" s="622"/>
      <c r="V26" s="622"/>
      <c r="W26" s="622"/>
      <c r="X26" s="622"/>
      <c r="Y26" s="623"/>
      <c r="Z26" s="659">
        <v>0</v>
      </c>
      <c r="AA26" s="659"/>
      <c r="AB26" s="659"/>
      <c r="AC26" s="659"/>
      <c r="AD26" s="660">
        <v>10319</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5096386</v>
      </c>
      <c r="CS26" s="622"/>
      <c r="CT26" s="622"/>
      <c r="CU26" s="622"/>
      <c r="CV26" s="622"/>
      <c r="CW26" s="622"/>
      <c r="CX26" s="622"/>
      <c r="CY26" s="623"/>
      <c r="CZ26" s="624">
        <v>11.7</v>
      </c>
      <c r="DA26" s="636"/>
      <c r="DB26" s="636"/>
      <c r="DC26" s="637"/>
      <c r="DD26" s="627">
        <v>4866448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217300</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17135681</v>
      </c>
      <c r="BH27" s="622"/>
      <c r="BI27" s="622"/>
      <c r="BJ27" s="622"/>
      <c r="BK27" s="622"/>
      <c r="BL27" s="622"/>
      <c r="BM27" s="622"/>
      <c r="BN27" s="623"/>
      <c r="BO27" s="659">
        <v>100</v>
      </c>
      <c r="BP27" s="659"/>
      <c r="BQ27" s="659"/>
      <c r="BR27" s="659"/>
      <c r="BS27" s="660">
        <v>99166</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10191221</v>
      </c>
      <c r="CS27" s="634"/>
      <c r="CT27" s="634"/>
      <c r="CU27" s="634"/>
      <c r="CV27" s="634"/>
      <c r="CW27" s="634"/>
      <c r="CX27" s="634"/>
      <c r="CY27" s="635"/>
      <c r="CZ27" s="624">
        <v>23.4</v>
      </c>
      <c r="DA27" s="636"/>
      <c r="DB27" s="636"/>
      <c r="DC27" s="637"/>
      <c r="DD27" s="627">
        <v>3747983</v>
      </c>
      <c r="DE27" s="634"/>
      <c r="DF27" s="634"/>
      <c r="DG27" s="634"/>
      <c r="DH27" s="634"/>
      <c r="DI27" s="634"/>
      <c r="DJ27" s="634"/>
      <c r="DK27" s="635"/>
      <c r="DL27" s="627">
        <v>2697560</v>
      </c>
      <c r="DM27" s="634"/>
      <c r="DN27" s="634"/>
      <c r="DO27" s="634"/>
      <c r="DP27" s="634"/>
      <c r="DQ27" s="634"/>
      <c r="DR27" s="634"/>
      <c r="DS27" s="634"/>
      <c r="DT27" s="634"/>
      <c r="DU27" s="634"/>
      <c r="DV27" s="635"/>
      <c r="DW27" s="624">
        <v>10.7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380601</v>
      </c>
      <c r="S28" s="622"/>
      <c r="T28" s="622"/>
      <c r="U28" s="622"/>
      <c r="V28" s="622"/>
      <c r="W28" s="622"/>
      <c r="X28" s="622"/>
      <c r="Y28" s="623"/>
      <c r="Z28" s="659">
        <v>0.8</v>
      </c>
      <c r="AA28" s="659"/>
      <c r="AB28" s="659"/>
      <c r="AC28" s="659"/>
      <c r="AD28" s="660">
        <v>54100</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2736512</v>
      </c>
      <c r="CS28" s="622"/>
      <c r="CT28" s="622"/>
      <c r="CU28" s="622"/>
      <c r="CV28" s="622"/>
      <c r="CW28" s="622"/>
      <c r="CX28" s="622"/>
      <c r="CY28" s="623"/>
      <c r="CZ28" s="624">
        <v>6.3</v>
      </c>
      <c r="DA28" s="636"/>
      <c r="DB28" s="636"/>
      <c r="DC28" s="637"/>
      <c r="DD28" s="627">
        <v>2736512</v>
      </c>
      <c r="DE28" s="622"/>
      <c r="DF28" s="622"/>
      <c r="DG28" s="622"/>
      <c r="DH28" s="622"/>
      <c r="DI28" s="622"/>
      <c r="DJ28" s="622"/>
      <c r="DK28" s="623"/>
      <c r="DL28" s="627">
        <v>2736512</v>
      </c>
      <c r="DM28" s="622"/>
      <c r="DN28" s="622"/>
      <c r="DO28" s="622"/>
      <c r="DP28" s="622"/>
      <c r="DQ28" s="622"/>
      <c r="DR28" s="622"/>
      <c r="DS28" s="622"/>
      <c r="DT28" s="622"/>
      <c r="DU28" s="622"/>
      <c r="DV28" s="623"/>
      <c r="DW28" s="624">
        <v>10.9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331104</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2736512</v>
      </c>
      <c r="CS29" s="634"/>
      <c r="CT29" s="634"/>
      <c r="CU29" s="634"/>
      <c r="CV29" s="634"/>
      <c r="CW29" s="634"/>
      <c r="CX29" s="634"/>
      <c r="CY29" s="635"/>
      <c r="CZ29" s="624">
        <v>6.3</v>
      </c>
      <c r="DA29" s="636"/>
      <c r="DB29" s="636"/>
      <c r="DC29" s="637"/>
      <c r="DD29" s="627">
        <v>2736512</v>
      </c>
      <c r="DE29" s="634"/>
      <c r="DF29" s="634"/>
      <c r="DG29" s="634"/>
      <c r="DH29" s="634"/>
      <c r="DI29" s="634"/>
      <c r="DJ29" s="634"/>
      <c r="DK29" s="635"/>
      <c r="DL29" s="627">
        <v>2736512</v>
      </c>
      <c r="DM29" s="634"/>
      <c r="DN29" s="634"/>
      <c r="DO29" s="634"/>
      <c r="DP29" s="634"/>
      <c r="DQ29" s="634"/>
      <c r="DR29" s="634"/>
      <c r="DS29" s="634"/>
      <c r="DT29" s="634"/>
      <c r="DU29" s="634"/>
      <c r="DV29" s="635"/>
      <c r="DW29" s="624">
        <v>10.9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8309379</v>
      </c>
      <c r="S30" s="622"/>
      <c r="T30" s="622"/>
      <c r="U30" s="622"/>
      <c r="V30" s="622"/>
      <c r="W30" s="622"/>
      <c r="X30" s="622"/>
      <c r="Y30" s="623"/>
      <c r="Z30" s="659">
        <v>18.3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2713103</v>
      </c>
      <c r="CS30" s="622"/>
      <c r="CT30" s="622"/>
      <c r="CU30" s="622"/>
      <c r="CV30" s="622"/>
      <c r="CW30" s="622"/>
      <c r="CX30" s="622"/>
      <c r="CY30" s="623"/>
      <c r="CZ30" s="624">
        <v>6.2</v>
      </c>
      <c r="DA30" s="636"/>
      <c r="DB30" s="636"/>
      <c r="DC30" s="637"/>
      <c r="DD30" s="627">
        <v>2713103</v>
      </c>
      <c r="DE30" s="622"/>
      <c r="DF30" s="622"/>
      <c r="DG30" s="622"/>
      <c r="DH30" s="622"/>
      <c r="DI30" s="622"/>
      <c r="DJ30" s="622"/>
      <c r="DK30" s="623"/>
      <c r="DL30" s="627">
        <v>2713103</v>
      </c>
      <c r="DM30" s="622"/>
      <c r="DN30" s="622"/>
      <c r="DO30" s="622"/>
      <c r="DP30" s="622"/>
      <c r="DQ30" s="622"/>
      <c r="DR30" s="622"/>
      <c r="DS30" s="622"/>
      <c r="DT30" s="622"/>
      <c r="DU30" s="622"/>
      <c r="DV30" s="623"/>
      <c r="DW30" s="624">
        <v>10.8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97.2</v>
      </c>
      <c r="BN31" s="684"/>
      <c r="BO31" s="684"/>
      <c r="BP31" s="684"/>
      <c r="BQ31" s="686"/>
      <c r="BR31" s="683">
        <v>99.6</v>
      </c>
      <c r="BS31" s="684"/>
      <c r="BT31" s="684"/>
      <c r="BU31" s="684"/>
      <c r="BV31" s="684"/>
      <c r="BW31" s="684"/>
      <c r="BX31" s="685">
        <v>97</v>
      </c>
      <c r="BY31" s="684"/>
      <c r="BZ31" s="684"/>
      <c r="CA31" s="684"/>
      <c r="CB31" s="686"/>
      <c r="CD31" s="642"/>
      <c r="CE31" s="643"/>
      <c r="CF31" s="618" t="s">
        <v>300</v>
      </c>
      <c r="CG31" s="619"/>
      <c r="CH31" s="619"/>
      <c r="CI31" s="619"/>
      <c r="CJ31" s="619"/>
      <c r="CK31" s="619"/>
      <c r="CL31" s="619"/>
      <c r="CM31" s="619"/>
      <c r="CN31" s="619"/>
      <c r="CO31" s="619"/>
      <c r="CP31" s="619"/>
      <c r="CQ31" s="620"/>
      <c r="CR31" s="621">
        <v>23409</v>
      </c>
      <c r="CS31" s="634"/>
      <c r="CT31" s="634"/>
      <c r="CU31" s="634"/>
      <c r="CV31" s="634"/>
      <c r="CW31" s="634"/>
      <c r="CX31" s="634"/>
      <c r="CY31" s="635"/>
      <c r="CZ31" s="624">
        <v>0.1</v>
      </c>
      <c r="DA31" s="636"/>
      <c r="DB31" s="636"/>
      <c r="DC31" s="637"/>
      <c r="DD31" s="627">
        <v>23409</v>
      </c>
      <c r="DE31" s="634"/>
      <c r="DF31" s="634"/>
      <c r="DG31" s="634"/>
      <c r="DH31" s="634"/>
      <c r="DI31" s="634"/>
      <c r="DJ31" s="634"/>
      <c r="DK31" s="635"/>
      <c r="DL31" s="627">
        <v>23409</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3257182</v>
      </c>
      <c r="S32" s="622"/>
      <c r="T32" s="622"/>
      <c r="U32" s="622"/>
      <c r="V32" s="622"/>
      <c r="W32" s="622"/>
      <c r="X32" s="622"/>
      <c r="Y32" s="623"/>
      <c r="Z32" s="659">
        <v>7.2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99.6</v>
      </c>
      <c r="BH32" s="634"/>
      <c r="BI32" s="634"/>
      <c r="BJ32" s="634"/>
      <c r="BK32" s="634"/>
      <c r="BL32" s="634"/>
      <c r="BM32" s="625">
        <v>98.1</v>
      </c>
      <c r="BN32" s="634"/>
      <c r="BO32" s="634"/>
      <c r="BP32" s="634"/>
      <c r="BQ32" s="657"/>
      <c r="BR32" s="687">
        <v>99.6</v>
      </c>
      <c r="BS32" s="634"/>
      <c r="BT32" s="634"/>
      <c r="BU32" s="634"/>
      <c r="BV32" s="634"/>
      <c r="BW32" s="634"/>
      <c r="BX32" s="625">
        <v>97.9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52023</v>
      </c>
      <c r="S33" s="622"/>
      <c r="T33" s="622"/>
      <c r="U33" s="622"/>
      <c r="V33" s="622"/>
      <c r="W33" s="622"/>
      <c r="X33" s="622"/>
      <c r="Y33" s="623"/>
      <c r="Z33" s="659">
        <v>0.1</v>
      </c>
      <c r="AA33" s="659"/>
      <c r="AB33" s="659"/>
      <c r="AC33" s="659"/>
      <c r="AD33" s="660">
        <v>27232</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96</v>
      </c>
      <c r="BN33" s="606"/>
      <c r="BO33" s="606"/>
      <c r="BP33" s="606"/>
      <c r="BQ33" s="669"/>
      <c r="BR33" s="682">
        <v>99.6</v>
      </c>
      <c r="BS33" s="606"/>
      <c r="BT33" s="606"/>
      <c r="BU33" s="606"/>
      <c r="BV33" s="606"/>
      <c r="BW33" s="606"/>
      <c r="BX33" s="652">
        <v>95.8</v>
      </c>
      <c r="BY33" s="606"/>
      <c r="BZ33" s="606"/>
      <c r="CA33" s="606"/>
      <c r="CB33" s="669"/>
      <c r="CD33" s="618" t="s">
        <v>307</v>
      </c>
      <c r="CE33" s="619"/>
      <c r="CF33" s="619"/>
      <c r="CG33" s="619"/>
      <c r="CH33" s="619"/>
      <c r="CI33" s="619"/>
      <c r="CJ33" s="619"/>
      <c r="CK33" s="619"/>
      <c r="CL33" s="619"/>
      <c r="CM33" s="619"/>
      <c r="CN33" s="619"/>
      <c r="CO33" s="619"/>
      <c r="CP33" s="619"/>
      <c r="CQ33" s="620"/>
      <c r="CR33" s="621">
        <v>18172077</v>
      </c>
      <c r="CS33" s="634"/>
      <c r="CT33" s="634"/>
      <c r="CU33" s="634"/>
      <c r="CV33" s="634"/>
      <c r="CW33" s="634"/>
      <c r="CX33" s="634"/>
      <c r="CY33" s="635"/>
      <c r="CZ33" s="624">
        <v>41.7</v>
      </c>
      <c r="DA33" s="636"/>
      <c r="DB33" s="636"/>
      <c r="DC33" s="637"/>
      <c r="DD33" s="627">
        <v>14482479</v>
      </c>
      <c r="DE33" s="634"/>
      <c r="DF33" s="634"/>
      <c r="DG33" s="634"/>
      <c r="DH33" s="634"/>
      <c r="DI33" s="634"/>
      <c r="DJ33" s="634"/>
      <c r="DK33" s="635"/>
      <c r="DL33" s="627">
        <v>10519044</v>
      </c>
      <c r="DM33" s="634"/>
      <c r="DN33" s="634"/>
      <c r="DO33" s="634"/>
      <c r="DP33" s="634"/>
      <c r="DQ33" s="634"/>
      <c r="DR33" s="634"/>
      <c r="DS33" s="634"/>
      <c r="DT33" s="634"/>
      <c r="DU33" s="634"/>
      <c r="DV33" s="635"/>
      <c r="DW33" s="624">
        <v>41.7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188474</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8003636</v>
      </c>
      <c r="CS34" s="622"/>
      <c r="CT34" s="622"/>
      <c r="CU34" s="622"/>
      <c r="CV34" s="622"/>
      <c r="CW34" s="622"/>
      <c r="CX34" s="622"/>
      <c r="CY34" s="623"/>
      <c r="CZ34" s="624">
        <v>18.399999999999999</v>
      </c>
      <c r="DA34" s="636"/>
      <c r="DB34" s="636"/>
      <c r="DC34" s="637"/>
      <c r="DD34" s="627">
        <v>6203974</v>
      </c>
      <c r="DE34" s="622"/>
      <c r="DF34" s="622"/>
      <c r="DG34" s="622"/>
      <c r="DH34" s="622"/>
      <c r="DI34" s="622"/>
      <c r="DJ34" s="622"/>
      <c r="DK34" s="623"/>
      <c r="DL34" s="627">
        <v>5578822</v>
      </c>
      <c r="DM34" s="622"/>
      <c r="DN34" s="622"/>
      <c r="DO34" s="622"/>
      <c r="DP34" s="622"/>
      <c r="DQ34" s="622"/>
      <c r="DR34" s="622"/>
      <c r="DS34" s="622"/>
      <c r="DT34" s="622"/>
      <c r="DU34" s="622"/>
      <c r="DV34" s="623"/>
      <c r="DW34" s="624">
        <v>22.1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1010611</v>
      </c>
      <c r="S35" s="622"/>
      <c r="T35" s="622"/>
      <c r="U35" s="622"/>
      <c r="V35" s="622"/>
      <c r="W35" s="622"/>
      <c r="X35" s="622"/>
      <c r="Y35" s="623"/>
      <c r="Z35" s="659">
        <v>2.2000000000000002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158896</v>
      </c>
      <c r="CS35" s="634"/>
      <c r="CT35" s="634"/>
      <c r="CU35" s="634"/>
      <c r="CV35" s="634"/>
      <c r="CW35" s="634"/>
      <c r="CX35" s="634"/>
      <c r="CY35" s="635"/>
      <c r="CZ35" s="624">
        <v>0.4</v>
      </c>
      <c r="DA35" s="636"/>
      <c r="DB35" s="636"/>
      <c r="DC35" s="637"/>
      <c r="DD35" s="627">
        <v>154474</v>
      </c>
      <c r="DE35" s="634"/>
      <c r="DF35" s="634"/>
      <c r="DG35" s="634"/>
      <c r="DH35" s="634"/>
      <c r="DI35" s="634"/>
      <c r="DJ35" s="634"/>
      <c r="DK35" s="635"/>
      <c r="DL35" s="627">
        <v>133021</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2219835</v>
      </c>
      <c r="S36" s="622"/>
      <c r="T36" s="622"/>
      <c r="U36" s="622"/>
      <c r="V36" s="622"/>
      <c r="W36" s="622"/>
      <c r="X36" s="622"/>
      <c r="Y36" s="623"/>
      <c r="Z36" s="659">
        <v>4.9000000000000004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5942852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t="s">
        <v>122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4338201</v>
      </c>
      <c r="CS36" s="622"/>
      <c r="CT36" s="622"/>
      <c r="CU36" s="622"/>
      <c r="CV36" s="622"/>
      <c r="CW36" s="622"/>
      <c r="CX36" s="622"/>
      <c r="CY36" s="623"/>
      <c r="CZ36" s="624">
        <v>10</v>
      </c>
      <c r="DA36" s="636"/>
      <c r="DB36" s="636"/>
      <c r="DC36" s="637"/>
      <c r="DD36" s="627">
        <v>3403373</v>
      </c>
      <c r="DE36" s="622"/>
      <c r="DF36" s="622"/>
      <c r="DG36" s="622"/>
      <c r="DH36" s="622"/>
      <c r="DI36" s="622"/>
      <c r="DJ36" s="622"/>
      <c r="DK36" s="623"/>
      <c r="DL36" s="627">
        <v>1658100</v>
      </c>
      <c r="DM36" s="622"/>
      <c r="DN36" s="622"/>
      <c r="DO36" s="622"/>
      <c r="DP36" s="622"/>
      <c r="DQ36" s="622"/>
      <c r="DR36" s="622"/>
      <c r="DS36" s="622"/>
      <c r="DT36" s="622"/>
      <c r="DU36" s="622"/>
      <c r="DV36" s="623"/>
      <c r="DW36" s="624">
        <v>6.6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613247</v>
      </c>
      <c r="S37" s="622"/>
      <c r="T37" s="622"/>
      <c r="U37" s="622"/>
      <c r="V37" s="622"/>
      <c r="W37" s="622"/>
      <c r="X37" s="622"/>
      <c r="Y37" s="623"/>
      <c r="Z37" s="659">
        <v>1.3</v>
      </c>
      <c r="AA37" s="659"/>
      <c r="AB37" s="659"/>
      <c r="AC37" s="659"/>
      <c r="AD37" s="660">
        <v>1183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1018470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t="s">
        <v>122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6549</v>
      </c>
      <c r="CS37" s="634"/>
      <c r="CT37" s="634"/>
      <c r="CU37" s="634"/>
      <c r="CV37" s="634"/>
      <c r="CW37" s="634"/>
      <c r="CX37" s="634"/>
      <c r="CY37" s="635"/>
      <c r="CZ37" s="624">
        <v>0</v>
      </c>
      <c r="DA37" s="636"/>
      <c r="DB37" s="636"/>
      <c r="DC37" s="637"/>
      <c r="DD37" s="627">
        <v>6549</v>
      </c>
      <c r="DE37" s="634"/>
      <c r="DF37" s="634"/>
      <c r="DG37" s="634"/>
      <c r="DH37" s="634"/>
      <c r="DI37" s="634"/>
      <c r="DJ37" s="634"/>
      <c r="DK37" s="635"/>
      <c r="DL37" s="627">
        <v>5975</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1976000</v>
      </c>
      <c r="S38" s="622"/>
      <c r="T38" s="622"/>
      <c r="U38" s="622"/>
      <c r="V38" s="622"/>
      <c r="W38" s="622"/>
      <c r="X38" s="622"/>
      <c r="Y38" s="623"/>
      <c r="Z38" s="659">
        <v>4.3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998803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12933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3912707</v>
      </c>
      <c r="CS38" s="622"/>
      <c r="CT38" s="622"/>
      <c r="CU38" s="622"/>
      <c r="CV38" s="622"/>
      <c r="CW38" s="622"/>
      <c r="CX38" s="622"/>
      <c r="CY38" s="623"/>
      <c r="CZ38" s="624">
        <v>9</v>
      </c>
      <c r="DA38" s="636"/>
      <c r="DB38" s="636"/>
      <c r="DC38" s="637"/>
      <c r="DD38" s="627">
        <v>3167174</v>
      </c>
      <c r="DE38" s="622"/>
      <c r="DF38" s="622"/>
      <c r="DG38" s="622"/>
      <c r="DH38" s="622"/>
      <c r="DI38" s="622"/>
      <c r="DJ38" s="622"/>
      <c r="DK38" s="623"/>
      <c r="DL38" s="627">
        <v>3149101</v>
      </c>
      <c r="DM38" s="622"/>
      <c r="DN38" s="622"/>
      <c r="DO38" s="622"/>
      <c r="DP38" s="622"/>
      <c r="DQ38" s="622"/>
      <c r="DR38" s="622"/>
      <c r="DS38" s="622"/>
      <c r="DT38" s="622"/>
      <c r="DU38" s="622"/>
      <c r="DV38" s="623"/>
      <c r="DW38" s="624">
        <v>12.5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22146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19105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1397284</v>
      </c>
      <c r="CS39" s="634"/>
      <c r="CT39" s="634"/>
      <c r="CU39" s="634"/>
      <c r="CV39" s="634"/>
      <c r="CW39" s="634"/>
      <c r="CX39" s="634"/>
      <c r="CY39" s="635"/>
      <c r="CZ39" s="624">
        <v>3.2</v>
      </c>
      <c r="DA39" s="636"/>
      <c r="DB39" s="636"/>
      <c r="DC39" s="637"/>
      <c r="DD39" s="627">
        <v>1192658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162700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12872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361353</v>
      </c>
      <c r="CS40" s="622"/>
      <c r="CT40" s="622"/>
      <c r="CU40" s="622"/>
      <c r="CV40" s="622"/>
      <c r="CW40" s="622"/>
      <c r="CX40" s="622"/>
      <c r="CY40" s="623"/>
      <c r="CZ40" s="624">
        <v>0.8</v>
      </c>
      <c r="DA40" s="636"/>
      <c r="DB40" s="636"/>
      <c r="DC40" s="637"/>
      <c r="DD40" s="627">
        <v>360826</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45470871</v>
      </c>
      <c r="S41" s="646"/>
      <c r="T41" s="646"/>
      <c r="U41" s="646"/>
      <c r="V41" s="646"/>
      <c r="W41" s="646"/>
      <c r="X41" s="646"/>
      <c r="Y41" s="649"/>
      <c r="Z41" s="650">
        <v>100</v>
      </c>
      <c r="AA41" s="650"/>
      <c r="AB41" s="650"/>
      <c r="AC41" s="650"/>
      <c r="AD41" s="651">
        <v>25056266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621804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3268757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4531871</v>
      </c>
      <c r="CS42" s="634"/>
      <c r="CT42" s="634"/>
      <c r="CU42" s="634"/>
      <c r="CV42" s="634"/>
      <c r="CW42" s="634"/>
      <c r="CX42" s="634"/>
      <c r="CY42" s="635"/>
      <c r="CZ42" s="624">
        <v>10.4</v>
      </c>
      <c r="DA42" s="636"/>
      <c r="DB42" s="636"/>
      <c r="DC42" s="637"/>
      <c r="DD42" s="627">
        <v>1199628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127815</v>
      </c>
      <c r="CS43" s="634"/>
      <c r="CT43" s="634"/>
      <c r="CU43" s="634"/>
      <c r="CV43" s="634"/>
      <c r="CW43" s="634"/>
      <c r="CX43" s="634"/>
      <c r="CY43" s="635"/>
      <c r="CZ43" s="624">
        <v>0.3</v>
      </c>
      <c r="DA43" s="636"/>
      <c r="DB43" s="636"/>
      <c r="DC43" s="637"/>
      <c r="DD43" s="627">
        <v>127815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4513339</v>
      </c>
      <c r="CS44" s="622"/>
      <c r="CT44" s="622"/>
      <c r="CU44" s="622"/>
      <c r="CV44" s="622"/>
      <c r="CW44" s="622"/>
      <c r="CX44" s="622"/>
      <c r="CY44" s="623"/>
      <c r="CZ44" s="624">
        <v>10.4</v>
      </c>
      <c r="DA44" s="625"/>
      <c r="DB44" s="625"/>
      <c r="DC44" s="626"/>
      <c r="DD44" s="627">
        <v>1181096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2125961</v>
      </c>
      <c r="CS45" s="634"/>
      <c r="CT45" s="634"/>
      <c r="CU45" s="634"/>
      <c r="CV45" s="634"/>
      <c r="CW45" s="634"/>
      <c r="CX45" s="634"/>
      <c r="CY45" s="635"/>
      <c r="CZ45" s="624">
        <v>4.9000000000000004</v>
      </c>
      <c r="DA45" s="636"/>
      <c r="DB45" s="636"/>
      <c r="DC45" s="637"/>
      <c r="DD45" s="627">
        <v>70699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2383614</v>
      </c>
      <c r="CS46" s="622"/>
      <c r="CT46" s="622"/>
      <c r="CU46" s="622"/>
      <c r="CV46" s="622"/>
      <c r="CW46" s="622"/>
      <c r="CX46" s="622"/>
      <c r="CY46" s="623"/>
      <c r="CZ46" s="624">
        <v>5.5</v>
      </c>
      <c r="DA46" s="625"/>
      <c r="DB46" s="625"/>
      <c r="DC46" s="626"/>
      <c r="DD46" s="627">
        <v>1107288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18532</v>
      </c>
      <c r="CS47" s="634"/>
      <c r="CT47" s="634"/>
      <c r="CU47" s="634"/>
      <c r="CV47" s="634"/>
      <c r="CW47" s="634"/>
      <c r="CX47" s="634"/>
      <c r="CY47" s="635"/>
      <c r="CZ47" s="624">
        <v>0</v>
      </c>
      <c r="DA47" s="636"/>
      <c r="DB47" s="636"/>
      <c r="DC47" s="637"/>
      <c r="DD47" s="627">
        <v>18532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43575231</v>
      </c>
      <c r="CS49" s="606"/>
      <c r="CT49" s="606"/>
      <c r="CU49" s="606"/>
      <c r="CV49" s="606"/>
      <c r="CW49" s="606"/>
      <c r="CX49" s="606"/>
      <c r="CY49" s="607"/>
      <c r="CZ49" s="608">
        <v>100</v>
      </c>
      <c r="DA49" s="609"/>
      <c r="DB49" s="609"/>
      <c r="DC49" s="610"/>
      <c r="DD49" s="611">
        <v>29741444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VuOQ+b0KJc5NQ5uzyRWJUhISBw/MQZJ1GYC9R2yPrIoDM4v9Z9LNIbf9SitmFLj5Es52XqyjB+VMn0IRXPhXA==" saltValue="vxQbj5DT36zowHj9IV/w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A24" sqref="A24:AY2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45602</v>
      </c>
      <c r="R7" s="1103"/>
      <c r="S7" s="1103"/>
      <c r="T7" s="1103"/>
      <c r="U7" s="1103"/>
      <c r="V7" s="1103">
        <v>43707</v>
      </c>
      <c r="W7" s="1103"/>
      <c r="X7" s="1103"/>
      <c r="Y7" s="1103"/>
      <c r="Z7" s="1103"/>
      <c r="AA7" s="1103">
        <v>1896</v>
      </c>
      <c r="AB7" s="1103"/>
      <c r="AC7" s="1103"/>
      <c r="AD7" s="1103"/>
      <c r="AE7" s="1104"/>
      <c r="AF7" s="1105">
        <v>1643</v>
      </c>
      <c r="AG7" s="1106"/>
      <c r="AH7" s="1106"/>
      <c r="AI7" s="1106"/>
      <c r="AJ7" s="1107"/>
      <c r="AK7" s="1108" t="s">
        <v>548</v>
      </c>
      <c r="AL7" s="1109"/>
      <c r="AM7" s="1109"/>
      <c r="AN7" s="1109"/>
      <c r="AO7" s="1109"/>
      <c r="AP7" s="1109">
        <v>13605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551</v>
      </c>
      <c r="BT7" s="1100"/>
      <c r="BU7" s="1100"/>
      <c r="BV7" s="1100"/>
      <c r="BW7" s="1100"/>
      <c r="BX7" s="1100"/>
      <c r="BY7" s="1100"/>
      <c r="BZ7" s="1100"/>
      <c r="CA7" s="1100"/>
      <c r="CB7" s="1100"/>
      <c r="CC7" s="1100"/>
      <c r="CD7" s="1100"/>
      <c r="CE7" s="1100"/>
      <c r="CF7" s="1100"/>
      <c r="CG7" s="1112"/>
      <c r="CH7" s="1096">
        <v>0</v>
      </c>
      <c r="CI7" s="1097"/>
      <c r="CJ7" s="1097"/>
      <c r="CK7" s="1097"/>
      <c r="CL7" s="1098"/>
      <c r="CM7" s="1096">
        <v>46</v>
      </c>
      <c r="CN7" s="1097"/>
      <c r="CO7" s="1097"/>
      <c r="CP7" s="1097"/>
      <c r="CQ7" s="1098"/>
      <c r="CR7" s="1096">
        <v>5</v>
      </c>
      <c r="CS7" s="1097"/>
      <c r="CT7" s="1097"/>
      <c r="CU7" s="1097"/>
      <c r="CV7" s="1098"/>
      <c r="CW7" s="1096" t="s">
        <v>548</v>
      </c>
      <c r="CX7" s="1097"/>
      <c r="CY7" s="1097"/>
      <c r="CZ7" s="1097"/>
      <c r="DA7" s="1098"/>
      <c r="DB7" s="1096" t="s">
        <v>548</v>
      </c>
      <c r="DC7" s="1097"/>
      <c r="DD7" s="1097"/>
      <c r="DE7" s="1097"/>
      <c r="DF7" s="1098"/>
      <c r="DG7" s="1096" t="s">
        <v>548</v>
      </c>
      <c r="DH7" s="1097"/>
      <c r="DI7" s="1097"/>
      <c r="DJ7" s="1097"/>
      <c r="DK7" s="1098"/>
      <c r="DL7" s="1096" t="s">
        <v>548</v>
      </c>
      <c r="DM7" s="1097"/>
      <c r="DN7" s="1097"/>
      <c r="DO7" s="1097"/>
      <c r="DP7" s="1098"/>
      <c r="DQ7" s="1096" t="s">
        <v>548</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t="s">
        <v>548</v>
      </c>
      <c r="AB8" s="1039"/>
      <c r="AC8" s="1039"/>
      <c r="AD8" s="1039"/>
      <c r="AE8" s="1040"/>
      <c r="AF8" s="1035" t="s">
        <v>122</v>
      </c>
      <c r="AG8" s="1036"/>
      <c r="AH8" s="1036"/>
      <c r="AI8" s="1036"/>
      <c r="AJ8" s="1037"/>
      <c r="AK8" s="1080" t="s">
        <v>548</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552</v>
      </c>
      <c r="BT8" s="993"/>
      <c r="BU8" s="993"/>
      <c r="BV8" s="993"/>
      <c r="BW8" s="993"/>
      <c r="BX8" s="993"/>
      <c r="BY8" s="993"/>
      <c r="BZ8" s="993"/>
      <c r="CA8" s="993"/>
      <c r="CB8" s="993"/>
      <c r="CC8" s="993"/>
      <c r="CD8" s="993"/>
      <c r="CE8" s="993"/>
      <c r="CF8" s="993"/>
      <c r="CG8" s="1014"/>
      <c r="CH8" s="989">
        <v>3</v>
      </c>
      <c r="CI8" s="990"/>
      <c r="CJ8" s="990"/>
      <c r="CK8" s="990"/>
      <c r="CL8" s="991"/>
      <c r="CM8" s="989">
        <v>135</v>
      </c>
      <c r="CN8" s="990"/>
      <c r="CO8" s="990"/>
      <c r="CP8" s="990"/>
      <c r="CQ8" s="991"/>
      <c r="CR8" s="989">
        <v>1</v>
      </c>
      <c r="CS8" s="990"/>
      <c r="CT8" s="990"/>
      <c r="CU8" s="990"/>
      <c r="CV8" s="991"/>
      <c r="CW8" s="989" t="s">
        <v>548</v>
      </c>
      <c r="CX8" s="990"/>
      <c r="CY8" s="990"/>
      <c r="CZ8" s="990"/>
      <c r="DA8" s="991"/>
      <c r="DB8" s="989" t="s">
        <v>548</v>
      </c>
      <c r="DC8" s="990"/>
      <c r="DD8" s="990"/>
      <c r="DE8" s="990"/>
      <c r="DF8" s="991"/>
      <c r="DG8" s="989" t="s">
        <v>548</v>
      </c>
      <c r="DH8" s="990"/>
      <c r="DI8" s="990"/>
      <c r="DJ8" s="990"/>
      <c r="DK8" s="991"/>
      <c r="DL8" s="989" t="s">
        <v>548</v>
      </c>
      <c r="DM8" s="990"/>
      <c r="DN8" s="990"/>
      <c r="DO8" s="990"/>
      <c r="DP8" s="991"/>
      <c r="DQ8" s="989" t="s">
        <v>548</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553</v>
      </c>
      <c r="BT9" s="993"/>
      <c r="BU9" s="993"/>
      <c r="BV9" s="993"/>
      <c r="BW9" s="993"/>
      <c r="BX9" s="993"/>
      <c r="BY9" s="993"/>
      <c r="BZ9" s="993"/>
      <c r="CA9" s="993"/>
      <c r="CB9" s="993"/>
      <c r="CC9" s="993"/>
      <c r="CD9" s="993"/>
      <c r="CE9" s="993"/>
      <c r="CF9" s="993"/>
      <c r="CG9" s="1014"/>
      <c r="CH9" s="989">
        <v>-20</v>
      </c>
      <c r="CI9" s="990"/>
      <c r="CJ9" s="990"/>
      <c r="CK9" s="990"/>
      <c r="CL9" s="991"/>
      <c r="CM9" s="989">
        <v>51</v>
      </c>
      <c r="CN9" s="990"/>
      <c r="CO9" s="990"/>
      <c r="CP9" s="990"/>
      <c r="CQ9" s="991"/>
      <c r="CR9" s="989">
        <v>8</v>
      </c>
      <c r="CS9" s="990"/>
      <c r="CT9" s="990"/>
      <c r="CU9" s="990"/>
      <c r="CV9" s="991"/>
      <c r="CW9" s="989" t="s">
        <v>548</v>
      </c>
      <c r="CX9" s="990"/>
      <c r="CY9" s="990"/>
      <c r="CZ9" s="990"/>
      <c r="DA9" s="991"/>
      <c r="DB9" s="989" t="s">
        <v>548</v>
      </c>
      <c r="DC9" s="990"/>
      <c r="DD9" s="990"/>
      <c r="DE9" s="990"/>
      <c r="DF9" s="991"/>
      <c r="DG9" s="989" t="s">
        <v>548</v>
      </c>
      <c r="DH9" s="990"/>
      <c r="DI9" s="990"/>
      <c r="DJ9" s="990"/>
      <c r="DK9" s="991"/>
      <c r="DL9" s="989" t="s">
        <v>548</v>
      </c>
      <c r="DM9" s="990"/>
      <c r="DN9" s="990"/>
      <c r="DO9" s="990"/>
      <c r="DP9" s="991"/>
      <c r="DQ9" s="989" t="s">
        <v>548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45471</v>
      </c>
      <c r="R23" s="1061"/>
      <c r="S23" s="1061"/>
      <c r="T23" s="1061"/>
      <c r="U23" s="1061"/>
      <c r="V23" s="1061">
        <v>43575</v>
      </c>
      <c r="W23" s="1061"/>
      <c r="X23" s="1061"/>
      <c r="Y23" s="1061"/>
      <c r="Z23" s="1061"/>
      <c r="AA23" s="1061">
        <v>1896</v>
      </c>
      <c r="AB23" s="1061"/>
      <c r="AC23" s="1061"/>
      <c r="AD23" s="1061"/>
      <c r="AE23" s="1068"/>
      <c r="AF23" s="1069">
        <v>1643</v>
      </c>
      <c r="AG23" s="1061"/>
      <c r="AH23" s="1061"/>
      <c r="AI23" s="1061"/>
      <c r="AJ23" s="1070"/>
      <c r="AK23" s="1071"/>
      <c r="AL23" s="1072"/>
      <c r="AM23" s="1072"/>
      <c r="AN23" s="1072"/>
      <c r="AO23" s="1072"/>
      <c r="AP23" s="1061">
        <v>13114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9745</v>
      </c>
      <c r="R28" s="1051"/>
      <c r="S28" s="1051"/>
      <c r="T28" s="1051"/>
      <c r="U28" s="1051"/>
      <c r="V28" s="1051">
        <v>9745</v>
      </c>
      <c r="W28" s="1051"/>
      <c r="X28" s="1051"/>
      <c r="Y28" s="1051"/>
      <c r="Z28" s="1051"/>
      <c r="AA28" s="1051" t="s">
        <v>548</v>
      </c>
      <c r="AB28" s="1051"/>
      <c r="AC28" s="1051"/>
      <c r="AD28" s="1051"/>
      <c r="AE28" s="1052"/>
      <c r="AF28" s="1053" t="s">
        <v>122</v>
      </c>
      <c r="AG28" s="1051"/>
      <c r="AH28" s="1051"/>
      <c r="AI28" s="1051"/>
      <c r="AJ28" s="1054"/>
      <c r="AK28" s="1042">
        <v>1553</v>
      </c>
      <c r="AL28" s="1043"/>
      <c r="AM28" s="1043"/>
      <c r="AN28" s="1043"/>
      <c r="AO28" s="1043"/>
      <c r="AP28" s="1043" t="s">
        <v>548</v>
      </c>
      <c r="AQ28" s="1043"/>
      <c r="AR28" s="1043"/>
      <c r="AS28" s="1043"/>
      <c r="AT28" s="1043"/>
      <c r="AU28" s="1043" t="s">
        <v>548</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10810</v>
      </c>
      <c r="R29" s="1039"/>
      <c r="S29" s="1039"/>
      <c r="T29" s="1039"/>
      <c r="U29" s="1039"/>
      <c r="V29" s="1039">
        <v>10810</v>
      </c>
      <c r="W29" s="1039"/>
      <c r="X29" s="1039"/>
      <c r="Y29" s="1039"/>
      <c r="Z29" s="1039"/>
      <c r="AA29" s="1039" t="s">
        <v>548</v>
      </c>
      <c r="AB29" s="1039"/>
      <c r="AC29" s="1039"/>
      <c r="AD29" s="1039"/>
      <c r="AE29" s="1040"/>
      <c r="AF29" s="1035" t="s">
        <v>122</v>
      </c>
      <c r="AG29" s="1036"/>
      <c r="AH29" s="1036"/>
      <c r="AI29" s="1036"/>
      <c r="AJ29" s="1037"/>
      <c r="AK29" s="980">
        <v>618</v>
      </c>
      <c r="AL29" s="971"/>
      <c r="AM29" s="971"/>
      <c r="AN29" s="971"/>
      <c r="AO29" s="971"/>
      <c r="AP29" s="971" t="s">
        <v>548</v>
      </c>
      <c r="AQ29" s="971"/>
      <c r="AR29" s="971"/>
      <c r="AS29" s="971"/>
      <c r="AT29" s="971"/>
      <c r="AU29" s="971" t="s">
        <v>548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2584</v>
      </c>
      <c r="R30" s="1039"/>
      <c r="S30" s="1039"/>
      <c r="T30" s="1039"/>
      <c r="U30" s="1039"/>
      <c r="V30" s="1039">
        <v>2576</v>
      </c>
      <c r="W30" s="1039"/>
      <c r="X30" s="1039"/>
      <c r="Y30" s="1039"/>
      <c r="Z30" s="1039"/>
      <c r="AA30" s="1039">
        <v>9</v>
      </c>
      <c r="AB30" s="1039"/>
      <c r="AC30" s="1039"/>
      <c r="AD30" s="1039"/>
      <c r="AE30" s="1040"/>
      <c r="AF30" s="1035">
        <v>9</v>
      </c>
      <c r="AG30" s="1036"/>
      <c r="AH30" s="1036"/>
      <c r="AI30" s="1036"/>
      <c r="AJ30" s="1037"/>
      <c r="AK30" s="980">
        <v>399</v>
      </c>
      <c r="AL30" s="971"/>
      <c r="AM30" s="971"/>
      <c r="AN30" s="971"/>
      <c r="AO30" s="971"/>
      <c r="AP30" s="971" t="s">
        <v>548</v>
      </c>
      <c r="AQ30" s="971"/>
      <c r="AR30" s="971"/>
      <c r="AS30" s="971"/>
      <c r="AT30" s="971"/>
      <c r="AU30" s="971" t="s">
        <v>548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2624</v>
      </c>
      <c r="R31" s="1039"/>
      <c r="S31" s="1039"/>
      <c r="T31" s="1039"/>
      <c r="U31" s="1039"/>
      <c r="V31" s="1039">
        <v>2551</v>
      </c>
      <c r="W31" s="1039"/>
      <c r="X31" s="1039"/>
      <c r="Y31" s="1039"/>
      <c r="Z31" s="1039"/>
      <c r="AA31" s="1039">
        <v>72</v>
      </c>
      <c r="AB31" s="1039"/>
      <c r="AC31" s="1039"/>
      <c r="AD31" s="1039"/>
      <c r="AE31" s="1040"/>
      <c r="AF31" s="1035">
        <v>3422</v>
      </c>
      <c r="AG31" s="1036"/>
      <c r="AH31" s="1036"/>
      <c r="AI31" s="1036"/>
      <c r="AJ31" s="1037"/>
      <c r="AK31" s="980">
        <v>13</v>
      </c>
      <c r="AL31" s="971"/>
      <c r="AM31" s="971"/>
      <c r="AN31" s="971"/>
      <c r="AO31" s="971"/>
      <c r="AP31" s="971" t="s">
        <v>548</v>
      </c>
      <c r="AQ31" s="971"/>
      <c r="AR31" s="971"/>
      <c r="AS31" s="971"/>
      <c r="AT31" s="971"/>
      <c r="AU31" s="971" t="s">
        <v>548</v>
      </c>
      <c r="AV31" s="971"/>
      <c r="AW31" s="971"/>
      <c r="AX31" s="971"/>
      <c r="AY31" s="971"/>
      <c r="AZ31" s="1041" t="s">
        <v>548</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f>9+2637</f>
        <v>2646</v>
      </c>
      <c r="R32" s="1039"/>
      <c r="S32" s="1039"/>
      <c r="T32" s="1039"/>
      <c r="U32" s="1039"/>
      <c r="V32" s="1039">
        <f>15+2185</f>
        <v>2200</v>
      </c>
      <c r="W32" s="1039"/>
      <c r="X32" s="1039"/>
      <c r="Y32" s="1039"/>
      <c r="Z32" s="1039"/>
      <c r="AA32" s="1039">
        <f>-6+452</f>
        <v>446</v>
      </c>
      <c r="AB32" s="1039"/>
      <c r="AC32" s="1039"/>
      <c r="AD32" s="1039"/>
      <c r="AE32" s="1040"/>
      <c r="AF32" s="1035">
        <v>15</v>
      </c>
      <c r="AG32" s="1036"/>
      <c r="AH32" s="1036"/>
      <c r="AI32" s="1036"/>
      <c r="AJ32" s="1037"/>
      <c r="AK32" s="980">
        <v>1018</v>
      </c>
      <c r="AL32" s="971"/>
      <c r="AM32" s="971"/>
      <c r="AN32" s="971"/>
      <c r="AO32" s="971"/>
      <c r="AP32" s="971">
        <v>6828</v>
      </c>
      <c r="AQ32" s="971"/>
      <c r="AR32" s="971"/>
      <c r="AS32" s="971"/>
      <c r="AT32" s="971"/>
      <c r="AU32" s="971">
        <v>4356</v>
      </c>
      <c r="AV32" s="971"/>
      <c r="AW32" s="971"/>
      <c r="AX32" s="971"/>
      <c r="AY32" s="971"/>
      <c r="AZ32" s="1041" t="s">
        <v>548</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797</v>
      </c>
      <c r="R33" s="1039"/>
      <c r="S33" s="1039"/>
      <c r="T33" s="1039"/>
      <c r="U33" s="1039"/>
      <c r="V33" s="1039">
        <v>714</v>
      </c>
      <c r="W33" s="1039"/>
      <c r="X33" s="1039"/>
      <c r="Y33" s="1039"/>
      <c r="Z33" s="1039"/>
      <c r="AA33" s="1039">
        <v>83</v>
      </c>
      <c r="AB33" s="1039"/>
      <c r="AC33" s="1039"/>
      <c r="AD33" s="1039"/>
      <c r="AE33" s="1040"/>
      <c r="AF33" s="1035">
        <v>54</v>
      </c>
      <c r="AG33" s="1036"/>
      <c r="AH33" s="1036"/>
      <c r="AI33" s="1036"/>
      <c r="AJ33" s="1037"/>
      <c r="AK33" s="980">
        <v>449</v>
      </c>
      <c r="AL33" s="971"/>
      <c r="AM33" s="971"/>
      <c r="AN33" s="971"/>
      <c r="AO33" s="971"/>
      <c r="AP33" s="971">
        <v>729</v>
      </c>
      <c r="AQ33" s="971"/>
      <c r="AR33" s="971"/>
      <c r="AS33" s="971"/>
      <c r="AT33" s="971"/>
      <c r="AU33" s="971">
        <v>466</v>
      </c>
      <c r="AV33" s="971"/>
      <c r="AW33" s="971"/>
      <c r="AX33" s="971"/>
      <c r="AY33" s="971"/>
      <c r="AZ33" s="1041" t="s">
        <v>548</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3500</v>
      </c>
      <c r="AG63" s="959"/>
      <c r="AH63" s="959"/>
      <c r="AI63" s="959"/>
      <c r="AJ63" s="1022"/>
      <c r="AK63" s="1023"/>
      <c r="AL63" s="963"/>
      <c r="AM63" s="963"/>
      <c r="AN63" s="963"/>
      <c r="AO63" s="963"/>
      <c r="AP63" s="959">
        <f>AP32+AP33</f>
        <v>7557</v>
      </c>
      <c r="AQ63" s="959"/>
      <c r="AR63" s="959"/>
      <c r="AS63" s="959"/>
      <c r="AT63" s="959"/>
      <c r="AU63" s="959">
        <f>AU32+AU33</f>
        <v>4822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4092</v>
      </c>
      <c r="R68" s="982"/>
      <c r="S68" s="982"/>
      <c r="T68" s="982"/>
      <c r="U68" s="982"/>
      <c r="V68" s="982">
        <v>4075</v>
      </c>
      <c r="W68" s="982"/>
      <c r="X68" s="982"/>
      <c r="Y68" s="982"/>
      <c r="Z68" s="982"/>
      <c r="AA68" s="982">
        <v>16</v>
      </c>
      <c r="AB68" s="982"/>
      <c r="AC68" s="982"/>
      <c r="AD68" s="982"/>
      <c r="AE68" s="982"/>
      <c r="AF68" s="982">
        <v>16</v>
      </c>
      <c r="AG68" s="982"/>
      <c r="AH68" s="982"/>
      <c r="AI68" s="982"/>
      <c r="AJ68" s="982"/>
      <c r="AK68" s="982">
        <v>10</v>
      </c>
      <c r="AL68" s="982"/>
      <c r="AM68" s="982"/>
      <c r="AN68" s="982"/>
      <c r="AO68" s="982"/>
      <c r="AP68" s="982" t="s">
        <v>548</v>
      </c>
      <c r="AQ68" s="982"/>
      <c r="AR68" s="982"/>
      <c r="AS68" s="982"/>
      <c r="AT68" s="982"/>
      <c r="AU68" s="982" t="s">
        <v>548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302</v>
      </c>
      <c r="R69" s="971"/>
      <c r="S69" s="971"/>
      <c r="T69" s="971"/>
      <c r="U69" s="971"/>
      <c r="V69" s="971">
        <v>280</v>
      </c>
      <c r="W69" s="971"/>
      <c r="X69" s="971"/>
      <c r="Y69" s="971"/>
      <c r="Z69" s="971"/>
      <c r="AA69" s="971">
        <v>23</v>
      </c>
      <c r="AB69" s="971"/>
      <c r="AC69" s="971"/>
      <c r="AD69" s="971"/>
      <c r="AE69" s="971"/>
      <c r="AF69" s="971">
        <v>23</v>
      </c>
      <c r="AG69" s="971"/>
      <c r="AH69" s="971"/>
      <c r="AI69" s="971"/>
      <c r="AJ69" s="971"/>
      <c r="AK69" s="971">
        <v>193</v>
      </c>
      <c r="AL69" s="971"/>
      <c r="AM69" s="971"/>
      <c r="AN69" s="971"/>
      <c r="AO69" s="971"/>
      <c r="AP69" s="971" t="s">
        <v>548</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39</v>
      </c>
      <c r="AG88" s="959"/>
      <c r="AH88" s="959"/>
      <c r="AI88" s="959"/>
      <c r="AJ88" s="959"/>
      <c r="AK88" s="963"/>
      <c r="AL88" s="963"/>
      <c r="AM88" s="963"/>
      <c r="AN88" s="963"/>
      <c r="AO88" s="963"/>
      <c r="AP88" s="959" t="s">
        <v>548</v>
      </c>
      <c r="AQ88" s="959"/>
      <c r="AR88" s="959"/>
      <c r="AS88" s="959"/>
      <c r="AT88" s="959"/>
      <c r="AU88" s="959" t="s">
        <v>548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CR7+CR8+CR9</f>
        <v>14</v>
      </c>
      <c r="CS102" s="953"/>
      <c r="CT102" s="953"/>
      <c r="CU102" s="953"/>
      <c r="CV102" s="954"/>
      <c r="CW102" s="952" t="s">
        <v>548</v>
      </c>
      <c r="CX102" s="953"/>
      <c r="CY102" s="953"/>
      <c r="CZ102" s="953"/>
      <c r="DA102" s="954"/>
      <c r="DB102" s="952" t="s">
        <v>548</v>
      </c>
      <c r="DC102" s="953"/>
      <c r="DD102" s="953"/>
      <c r="DE102" s="953"/>
      <c r="DF102" s="954"/>
      <c r="DG102" s="952" t="s">
        <v>548</v>
      </c>
      <c r="DH102" s="953"/>
      <c r="DI102" s="953"/>
      <c r="DJ102" s="953"/>
      <c r="DK102" s="954"/>
      <c r="DL102" s="952" t="s">
        <v>548</v>
      </c>
      <c r="DM102" s="953"/>
      <c r="DN102" s="953"/>
      <c r="DO102" s="953"/>
      <c r="DP102" s="954"/>
      <c r="DQ102" s="952" t="s">
        <v>548</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2944001</v>
      </c>
      <c r="AB110" s="889"/>
      <c r="AC110" s="889"/>
      <c r="AD110" s="889"/>
      <c r="AE110" s="890"/>
      <c r="AF110" s="891">
        <v>2966717</v>
      </c>
      <c r="AG110" s="889"/>
      <c r="AH110" s="889"/>
      <c r="AI110" s="889"/>
      <c r="AJ110" s="890"/>
      <c r="AK110" s="891">
        <v>2808658</v>
      </c>
      <c r="AL110" s="889"/>
      <c r="AM110" s="889"/>
      <c r="AN110" s="889"/>
      <c r="AO110" s="890"/>
      <c r="AP110" s="892">
        <v>12.7</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16532364</v>
      </c>
      <c r="BR110" s="842"/>
      <c r="BS110" s="842"/>
      <c r="BT110" s="842"/>
      <c r="BU110" s="842"/>
      <c r="BV110" s="842">
        <v>14403541</v>
      </c>
      <c r="BW110" s="842"/>
      <c r="BX110" s="842"/>
      <c r="BY110" s="842"/>
      <c r="BZ110" s="842"/>
      <c r="CA110" s="842">
        <v>13605163</v>
      </c>
      <c r="CB110" s="842"/>
      <c r="CC110" s="842"/>
      <c r="CD110" s="842"/>
      <c r="CE110" s="842"/>
      <c r="CF110" s="866">
        <v>61.5</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1499940</v>
      </c>
      <c r="DH110" s="842"/>
      <c r="DI110" s="842"/>
      <c r="DJ110" s="842"/>
      <c r="DK110" s="842"/>
      <c r="DL110" s="842">
        <v>1383963</v>
      </c>
      <c r="DM110" s="842"/>
      <c r="DN110" s="842"/>
      <c r="DO110" s="842"/>
      <c r="DP110" s="842"/>
      <c r="DQ110" s="842">
        <v>1267303</v>
      </c>
      <c r="DR110" s="842"/>
      <c r="DS110" s="842"/>
      <c r="DT110" s="842"/>
      <c r="DU110" s="842"/>
      <c r="DV110" s="843">
        <v>5.7</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1499940</v>
      </c>
      <c r="BR111" s="817"/>
      <c r="BS111" s="817"/>
      <c r="BT111" s="817"/>
      <c r="BU111" s="817"/>
      <c r="BV111" s="817">
        <v>1383963</v>
      </c>
      <c r="BW111" s="817"/>
      <c r="BX111" s="817"/>
      <c r="BY111" s="817"/>
      <c r="BZ111" s="817"/>
      <c r="CA111" s="817">
        <v>1267303</v>
      </c>
      <c r="CB111" s="817"/>
      <c r="CC111" s="817"/>
      <c r="CD111" s="817"/>
      <c r="CE111" s="817"/>
      <c r="CF111" s="875">
        <v>5.7</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6883261</v>
      </c>
      <c r="BR112" s="817"/>
      <c r="BS112" s="817"/>
      <c r="BT112" s="817"/>
      <c r="BU112" s="817"/>
      <c r="BV112" s="817">
        <v>5868377</v>
      </c>
      <c r="BW112" s="817"/>
      <c r="BX112" s="817"/>
      <c r="BY112" s="817"/>
      <c r="BZ112" s="817"/>
      <c r="CA112" s="817">
        <v>4822100</v>
      </c>
      <c r="CB112" s="817"/>
      <c r="CC112" s="817"/>
      <c r="CD112" s="817"/>
      <c r="CE112" s="817"/>
      <c r="CF112" s="875">
        <v>21.8</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1043130</v>
      </c>
      <c r="AB113" s="919"/>
      <c r="AC113" s="919"/>
      <c r="AD113" s="919"/>
      <c r="AE113" s="920"/>
      <c r="AF113" s="921">
        <v>1046399</v>
      </c>
      <c r="AG113" s="919"/>
      <c r="AH113" s="919"/>
      <c r="AI113" s="919"/>
      <c r="AJ113" s="920"/>
      <c r="AK113" s="921">
        <v>1048556</v>
      </c>
      <c r="AL113" s="919"/>
      <c r="AM113" s="919"/>
      <c r="AN113" s="919"/>
      <c r="AO113" s="920"/>
      <c r="AP113" s="922">
        <v>4.7</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6305823</v>
      </c>
      <c r="BR114" s="817"/>
      <c r="BS114" s="817"/>
      <c r="BT114" s="817"/>
      <c r="BU114" s="817"/>
      <c r="BV114" s="817">
        <v>6327691</v>
      </c>
      <c r="BW114" s="817"/>
      <c r="BX114" s="817"/>
      <c r="BY114" s="817"/>
      <c r="BZ114" s="817"/>
      <c r="CA114" s="817">
        <v>6350799</v>
      </c>
      <c r="CB114" s="817"/>
      <c r="CC114" s="817"/>
      <c r="CD114" s="817"/>
      <c r="CE114" s="817"/>
      <c r="CF114" s="875">
        <v>28.7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123869</v>
      </c>
      <c r="AB115" s="919"/>
      <c r="AC115" s="919"/>
      <c r="AD115" s="919"/>
      <c r="AE115" s="920"/>
      <c r="AF115" s="921">
        <v>123920</v>
      </c>
      <c r="AG115" s="919"/>
      <c r="AH115" s="919"/>
      <c r="AI115" s="919"/>
      <c r="AJ115" s="920"/>
      <c r="AK115" s="921">
        <v>123970</v>
      </c>
      <c r="AL115" s="919"/>
      <c r="AM115" s="919"/>
      <c r="AN115" s="919"/>
      <c r="AO115" s="920"/>
      <c r="AP115" s="922">
        <v>0.6</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16023</v>
      </c>
      <c r="BR115" s="817"/>
      <c r="BS115" s="817"/>
      <c r="BT115" s="817"/>
      <c r="BU115" s="817"/>
      <c r="BV115" s="817">
        <v>10626</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4111000</v>
      </c>
      <c r="AB117" s="903"/>
      <c r="AC117" s="903"/>
      <c r="AD117" s="903"/>
      <c r="AE117" s="904"/>
      <c r="AF117" s="905">
        <v>4137036</v>
      </c>
      <c r="AG117" s="903"/>
      <c r="AH117" s="903"/>
      <c r="AI117" s="903"/>
      <c r="AJ117" s="904"/>
      <c r="AK117" s="905">
        <v>3981184</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123869</v>
      </c>
      <c r="AB119" s="889"/>
      <c r="AC119" s="889"/>
      <c r="AD119" s="889"/>
      <c r="AE119" s="890"/>
      <c r="AF119" s="891">
        <v>123920</v>
      </c>
      <c r="AG119" s="889"/>
      <c r="AH119" s="889"/>
      <c r="AI119" s="889"/>
      <c r="AJ119" s="890"/>
      <c r="AK119" s="891">
        <v>123970</v>
      </c>
      <c r="AL119" s="889"/>
      <c r="AM119" s="889"/>
      <c r="AN119" s="889"/>
      <c r="AO119" s="890"/>
      <c r="AP119" s="892">
        <v>0.6</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31237411</v>
      </c>
      <c r="BR119" s="845"/>
      <c r="BS119" s="845"/>
      <c r="BT119" s="845"/>
      <c r="BU119" s="845"/>
      <c r="BV119" s="845">
        <v>27994198</v>
      </c>
      <c r="BW119" s="845"/>
      <c r="BX119" s="845"/>
      <c r="BY119" s="845"/>
      <c r="BZ119" s="845"/>
      <c r="CA119" s="845">
        <v>26045365</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14061686</v>
      </c>
      <c r="BR120" s="842"/>
      <c r="BS120" s="842"/>
      <c r="BT120" s="842"/>
      <c r="BU120" s="842"/>
      <c r="BV120" s="842">
        <v>15718172</v>
      </c>
      <c r="BW120" s="842"/>
      <c r="BX120" s="842"/>
      <c r="BY120" s="842"/>
      <c r="BZ120" s="842"/>
      <c r="CA120" s="842">
        <v>15848788</v>
      </c>
      <c r="CB120" s="842"/>
      <c r="CC120" s="842"/>
      <c r="CD120" s="842"/>
      <c r="CE120" s="842"/>
      <c r="CF120" s="866">
        <v>71.599999999999994</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5197614</v>
      </c>
      <c r="DH120" s="842"/>
      <c r="DI120" s="842"/>
      <c r="DJ120" s="842"/>
      <c r="DK120" s="842"/>
      <c r="DL120" s="842">
        <v>4819996</v>
      </c>
      <c r="DM120" s="842"/>
      <c r="DN120" s="842"/>
      <c r="DO120" s="842"/>
      <c r="DP120" s="842"/>
      <c r="DQ120" s="842">
        <v>4356001</v>
      </c>
      <c r="DR120" s="842"/>
      <c r="DS120" s="842"/>
      <c r="DT120" s="842"/>
      <c r="DU120" s="842"/>
      <c r="DV120" s="843">
        <v>19.7</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8348721</v>
      </c>
      <c r="BR121" s="817"/>
      <c r="BS121" s="817"/>
      <c r="BT121" s="817"/>
      <c r="BU121" s="817"/>
      <c r="BV121" s="817">
        <v>8292261</v>
      </c>
      <c r="BW121" s="817"/>
      <c r="BX121" s="817"/>
      <c r="BY121" s="817"/>
      <c r="BZ121" s="817"/>
      <c r="CA121" s="817">
        <v>9847254</v>
      </c>
      <c r="CB121" s="817"/>
      <c r="CC121" s="817"/>
      <c r="CD121" s="817"/>
      <c r="CE121" s="817"/>
      <c r="CF121" s="875">
        <v>44.5</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1685647</v>
      </c>
      <c r="DH121" s="817"/>
      <c r="DI121" s="817"/>
      <c r="DJ121" s="817"/>
      <c r="DK121" s="817"/>
      <c r="DL121" s="817">
        <v>1048381</v>
      </c>
      <c r="DM121" s="817"/>
      <c r="DN121" s="817"/>
      <c r="DO121" s="817"/>
      <c r="DP121" s="817"/>
      <c r="DQ121" s="817">
        <v>466099</v>
      </c>
      <c r="DR121" s="817"/>
      <c r="DS121" s="817"/>
      <c r="DT121" s="817"/>
      <c r="DU121" s="817"/>
      <c r="DV121" s="794">
        <v>2.1</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32167955</v>
      </c>
      <c r="BR122" s="845"/>
      <c r="BS122" s="845"/>
      <c r="BT122" s="845"/>
      <c r="BU122" s="845"/>
      <c r="BV122" s="845">
        <v>30724075</v>
      </c>
      <c r="BW122" s="845"/>
      <c r="BX122" s="845"/>
      <c r="BY122" s="845"/>
      <c r="BZ122" s="845"/>
      <c r="CA122" s="845">
        <v>29141858</v>
      </c>
      <c r="CB122" s="845"/>
      <c r="CC122" s="845"/>
      <c r="CD122" s="845"/>
      <c r="CE122" s="845"/>
      <c r="CF122" s="846">
        <v>131.69999999999999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54578362</v>
      </c>
      <c r="BR123" s="833"/>
      <c r="BS123" s="833"/>
      <c r="BT123" s="833"/>
      <c r="BU123" s="833"/>
      <c r="BV123" s="833">
        <v>54734508</v>
      </c>
      <c r="BW123" s="833"/>
      <c r="BX123" s="833"/>
      <c r="BY123" s="833"/>
      <c r="BZ123" s="833"/>
      <c r="CA123" s="833">
        <v>54837900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v>10626</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895065</v>
      </c>
      <c r="AB128" s="801"/>
      <c r="AC128" s="801"/>
      <c r="AD128" s="801"/>
      <c r="AE128" s="802"/>
      <c r="AF128" s="803">
        <v>863882</v>
      </c>
      <c r="AG128" s="801"/>
      <c r="AH128" s="801"/>
      <c r="AI128" s="801"/>
      <c r="AJ128" s="802"/>
      <c r="AK128" s="803">
        <v>865045</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12.09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16023</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24965254</v>
      </c>
      <c r="AB129" s="780"/>
      <c r="AC129" s="780"/>
      <c r="AD129" s="780"/>
      <c r="AE129" s="781"/>
      <c r="AF129" s="782">
        <v>24500418</v>
      </c>
      <c r="AG129" s="780"/>
      <c r="AH129" s="780"/>
      <c r="AI129" s="780"/>
      <c r="AJ129" s="781"/>
      <c r="AK129" s="782">
        <v>24862564</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17.09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2778774</v>
      </c>
      <c r="AB130" s="780"/>
      <c r="AC130" s="780"/>
      <c r="AD130" s="780"/>
      <c r="AE130" s="781"/>
      <c r="AF130" s="782">
        <v>2790585</v>
      </c>
      <c r="AG130" s="780"/>
      <c r="AH130" s="780"/>
      <c r="AI130" s="780"/>
      <c r="AJ130" s="781"/>
      <c r="AK130" s="782">
        <v>2741384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22186480</v>
      </c>
      <c r="AB131" s="764"/>
      <c r="AC131" s="764"/>
      <c r="AD131" s="764"/>
      <c r="AE131" s="765"/>
      <c r="AF131" s="766">
        <v>21709833</v>
      </c>
      <c r="AG131" s="764"/>
      <c r="AH131" s="764"/>
      <c r="AI131" s="764"/>
      <c r="AJ131" s="765"/>
      <c r="AK131" s="766">
        <v>22121180</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1.970393681</v>
      </c>
      <c r="AB132" s="745"/>
      <c r="AC132" s="745"/>
      <c r="AD132" s="745"/>
      <c r="AE132" s="746"/>
      <c r="AF132" s="747">
        <v>2.2228130450000001</v>
      </c>
      <c r="AG132" s="745"/>
      <c r="AH132" s="745"/>
      <c r="AI132" s="745"/>
      <c r="AJ132" s="746"/>
      <c r="AK132" s="747">
        <v>1.6941004049999999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3.9</v>
      </c>
      <c r="AB133" s="724"/>
      <c r="AC133" s="724"/>
      <c r="AD133" s="724"/>
      <c r="AE133" s="725"/>
      <c r="AF133" s="723">
        <v>2.2999999999999998</v>
      </c>
      <c r="AG133" s="724"/>
      <c r="AH133" s="724"/>
      <c r="AI133" s="724"/>
      <c r="AJ133" s="725"/>
      <c r="AK133" s="723">
        <v>1.9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gQ2UjdJJuPt+W+n8ZFlXfxXLuUgoUuWj2GQeWg4aUo5wsTChyZhlp8EkFCCw9qvXnzNVMvsACCz7IfvjqT1eg==" saltValue="WfDYqsCtc8w11Kg77gas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O4ikIH4FzKfLUQYVsI/crMMRT1CJUTiqZkEyhueXEPJrAMB2wG5ea0y0tsdq7r15IDaW68rdMIAuM6bKDkGxg==" saltValue="HhQElwU5fhpArLWh/ki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Ziz+wXWxegk24UPzrCEi7mA6b7fqRxEuc1LXoYn0VR3jTsEHy0MacDPxOX5SaL7h8F1cibC1LT3QE17HeIEdQ==" saltValue="7zx9OemoGF9k/+cxYDo6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7943550</v>
      </c>
      <c r="AP9" s="281">
        <v>67701</v>
      </c>
      <c r="AQ9" s="282">
        <v>63160</v>
      </c>
      <c r="AR9" s="283">
        <v>7.2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1256</v>
      </c>
      <c r="AP10" s="284">
        <v>11</v>
      </c>
      <c r="AQ10" s="285">
        <v>4257</v>
      </c>
      <c r="AR10" s="286">
        <v>-99.7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595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198924</v>
      </c>
      <c r="AP13" s="284">
        <v>1695</v>
      </c>
      <c r="AQ13" s="285">
        <v>2608</v>
      </c>
      <c r="AR13" s="286">
        <v>-35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127815</v>
      </c>
      <c r="AP14" s="284">
        <v>1089</v>
      </c>
      <c r="AQ14" s="285">
        <v>1202</v>
      </c>
      <c r="AR14" s="286">
        <v>-9.4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-389073</v>
      </c>
      <c r="AP15" s="284">
        <v>-3316</v>
      </c>
      <c r="AQ15" s="285">
        <v>-3084</v>
      </c>
      <c r="AR15" s="286">
        <v>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7882472</v>
      </c>
      <c r="AP16" s="284">
        <v>67181</v>
      </c>
      <c r="AQ16" s="285">
        <v>68747</v>
      </c>
      <c r="AR16" s="286">
        <v>-2.2999999999999998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6.43</v>
      </c>
      <c r="AP21" s="298">
        <v>6.22</v>
      </c>
      <c r="AQ21" s="299">
        <v>0.21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100.5</v>
      </c>
      <c r="AP22" s="303">
        <v>98.7</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2808658</v>
      </c>
      <c r="AP32" s="312">
        <v>23938</v>
      </c>
      <c r="AQ32" s="313">
        <v>33476</v>
      </c>
      <c r="AR32" s="314">
        <v>-28.5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23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1048556</v>
      </c>
      <c r="AP35" s="312">
        <v>8937</v>
      </c>
      <c r="AQ35" s="313">
        <v>5696</v>
      </c>
      <c r="AR35" s="314">
        <v>56.9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487</v>
      </c>
      <c r="AP36" s="312" t="s">
        <v>487</v>
      </c>
      <c r="AQ36" s="313">
        <v>1273</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123970</v>
      </c>
      <c r="AP37" s="312">
        <v>1057</v>
      </c>
      <c r="AQ37" s="313">
        <v>486</v>
      </c>
      <c r="AR37" s="314">
        <v>117.5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-865045</v>
      </c>
      <c r="AP39" s="312">
        <v>-7373</v>
      </c>
      <c r="AQ39" s="313">
        <v>-6136</v>
      </c>
      <c r="AR39" s="314">
        <v>20.2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-2741384</v>
      </c>
      <c r="AP40" s="312">
        <v>-23364</v>
      </c>
      <c r="AQ40" s="313">
        <v>-25079</v>
      </c>
      <c r="AR40" s="314">
        <v>-6.8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374755</v>
      </c>
      <c r="AP41" s="312">
        <v>3194</v>
      </c>
      <c r="AQ41" s="313">
        <v>9740</v>
      </c>
      <c r="AR41" s="314">
        <v>-67.2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4288065</v>
      </c>
      <c r="AN51" s="334">
        <v>35888</v>
      </c>
      <c r="AO51" s="335">
        <v>88.8</v>
      </c>
      <c r="AP51" s="336">
        <v>42836</v>
      </c>
      <c r="AQ51" s="337">
        <v>-0.9</v>
      </c>
      <c r="AR51" s="338">
        <v>89.7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2187069</v>
      </c>
      <c r="AN52" s="342">
        <v>18304</v>
      </c>
      <c r="AO52" s="343">
        <v>29.1</v>
      </c>
      <c r="AP52" s="344">
        <v>22936</v>
      </c>
      <c r="AQ52" s="345">
        <v>1.4</v>
      </c>
      <c r="AR52" s="346">
        <v>27.7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2269003</v>
      </c>
      <c r="AN53" s="334">
        <v>19081</v>
      </c>
      <c r="AO53" s="335">
        <v>-46.8</v>
      </c>
      <c r="AP53" s="336">
        <v>44161</v>
      </c>
      <c r="AQ53" s="337">
        <v>3.1</v>
      </c>
      <c r="AR53" s="338">
        <v>-49.9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1411464</v>
      </c>
      <c r="AN54" s="342">
        <v>11869</v>
      </c>
      <c r="AO54" s="343">
        <v>-35.200000000000003</v>
      </c>
      <c r="AP54" s="344">
        <v>23644</v>
      </c>
      <c r="AQ54" s="345">
        <v>3.1</v>
      </c>
      <c r="AR54" s="346">
        <v>-38.299999999999997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2022003</v>
      </c>
      <c r="AN55" s="334">
        <v>17065</v>
      </c>
      <c r="AO55" s="335">
        <v>-10.6</v>
      </c>
      <c r="AP55" s="336">
        <v>43955</v>
      </c>
      <c r="AQ55" s="337">
        <v>-0.5</v>
      </c>
      <c r="AR55" s="338">
        <v>-10.1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1344981</v>
      </c>
      <c r="AN56" s="342">
        <v>11351</v>
      </c>
      <c r="AO56" s="343">
        <v>-4.4000000000000004</v>
      </c>
      <c r="AP56" s="344">
        <v>21318</v>
      </c>
      <c r="AQ56" s="345">
        <v>-9.8000000000000007</v>
      </c>
      <c r="AR56" s="346">
        <v>5.4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2503611</v>
      </c>
      <c r="AN57" s="334">
        <v>21227</v>
      </c>
      <c r="AO57" s="335">
        <v>24.4</v>
      </c>
      <c r="AP57" s="336">
        <v>41921</v>
      </c>
      <c r="AQ57" s="337">
        <v>-4.5999999999999996</v>
      </c>
      <c r="AR57" s="338">
        <v>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1841498</v>
      </c>
      <c r="AN58" s="342">
        <v>15613</v>
      </c>
      <c r="AO58" s="343">
        <v>37.5</v>
      </c>
      <c r="AP58" s="344">
        <v>21655</v>
      </c>
      <c r="AQ58" s="345">
        <v>1.6</v>
      </c>
      <c r="AR58" s="346">
        <v>35.9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4513339</v>
      </c>
      <c r="AN59" s="334">
        <v>38466</v>
      </c>
      <c r="AO59" s="335">
        <v>81.2</v>
      </c>
      <c r="AP59" s="336">
        <v>44585</v>
      </c>
      <c r="AQ59" s="337">
        <v>6.4</v>
      </c>
      <c r="AR59" s="338">
        <v>74.8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2383614</v>
      </c>
      <c r="AN60" s="342">
        <v>20315</v>
      </c>
      <c r="AO60" s="343">
        <v>30.1</v>
      </c>
      <c r="AP60" s="344">
        <v>23077</v>
      </c>
      <c r="AQ60" s="345">
        <v>6.6</v>
      </c>
      <c r="AR60" s="346">
        <v>23.5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3119204</v>
      </c>
      <c r="AN61" s="349">
        <v>26345</v>
      </c>
      <c r="AO61" s="350">
        <v>27.4</v>
      </c>
      <c r="AP61" s="351">
        <v>43492</v>
      </c>
      <c r="AQ61" s="352">
        <v>0.7</v>
      </c>
      <c r="AR61" s="338">
        <v>26.7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1833725</v>
      </c>
      <c r="AN62" s="342">
        <v>15490</v>
      </c>
      <c r="AO62" s="343">
        <v>11.4</v>
      </c>
      <c r="AP62" s="344">
        <v>22526</v>
      </c>
      <c r="AQ62" s="345">
        <v>0.6</v>
      </c>
      <c r="AR62" s="346">
        <v>10.8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RwrF1o+HWgPb9J9QrZ53BS/isDQbA6tcH5njrQWZvHoDwPTxurZ1MixHbN+IeaNLiHYuCkOWqUjgc2a1NDilA==" saltValue="Uv/GNXgiO58xOCAbjbAI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MlQzSOActGgTFWW5l6DIVxEfw5F9tn2bv9J7waVI3i77Bz/8FhPsd3H5bjh6hpZzHWF2aVduHZa845IvdKDLQg==" saltValue="as/j1xePRxUaBVeCmeGN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WYi2pM70lBUeSX3dEHBUaPa0qn/gLBZWC0Yd2fYfEh0ETWGe+SUp/48q3ckY94AYBBYCGMc4SuS42NPGrppFSQ==" saltValue="HOqYOHnrsmx9zbUwbAx4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10.59</v>
      </c>
      <c r="G47" s="12">
        <v>11.21</v>
      </c>
      <c r="H47" s="12">
        <v>10.64</v>
      </c>
      <c r="I47" s="12">
        <v>10.85</v>
      </c>
      <c r="J47" s="13">
        <v>10.69</v>
      </c>
    </row>
    <row r="48" spans="2:10" ht="57.75" customHeight="1" x14ac:dyDescent="0.15">
      <c r="B48" s="14"/>
      <c r="C48" s="1141" t="s">
        <v>4</v>
      </c>
      <c r="D48" s="1141"/>
      <c r="E48" s="1142"/>
      <c r="F48" s="15">
        <v>6.5</v>
      </c>
      <c r="G48" s="16">
        <v>7.65</v>
      </c>
      <c r="H48" s="16">
        <v>12.74</v>
      </c>
      <c r="I48" s="16">
        <v>8.06</v>
      </c>
      <c r="J48" s="17">
        <v>6.61</v>
      </c>
    </row>
    <row r="49" spans="2:10" ht="57.75" customHeight="1" thickBot="1" x14ac:dyDescent="0.2">
      <c r="B49" s="18"/>
      <c r="C49" s="1143" t="s">
        <v>5</v>
      </c>
      <c r="D49" s="1143"/>
      <c r="E49" s="1144"/>
      <c r="F49" s="19">
        <v>1.53</v>
      </c>
      <c r="G49" s="20">
        <v>2.4500000000000002</v>
      </c>
      <c r="H49" s="20">
        <v>5.49</v>
      </c>
      <c r="I49" s="20" t="s">
        <v>531</v>
      </c>
      <c r="J49" s="21" t="s">
        <v>532</v>
      </c>
    </row>
    <row r="50" spans="2:10" x14ac:dyDescent="0.15"/>
  </sheetData>
  <sheetProtection algorithmName="SHA-512" hashValue="yHSn00ayyjm2Iha5QZrjLwf03bcvGzoSc3ZEijLgqm6ZEcW4m8JNjRR/N7a2rsSwPNR2t6WIsqiEQFb4Qw8Dtg==" saltValue="pbMJ4rLlNlVJxNmG+JWa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K39" sqref="K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21.83</v>
      </c>
      <c r="G34" s="33">
        <v>20.77</v>
      </c>
      <c r="H34" s="33">
        <v>18.239999999999998</v>
      </c>
      <c r="I34" s="33">
        <v>15.43</v>
      </c>
      <c r="J34" s="34">
        <v>13.76</v>
      </c>
      <c r="K34" s="22"/>
      <c r="L34" s="22"/>
      <c r="M34" s="22"/>
      <c r="N34" s="22"/>
      <c r="O34" s="22"/>
      <c r="P34" s="22"/>
    </row>
    <row r="35" spans="1:16" ht="39" customHeight="1" x14ac:dyDescent="0.15">
      <c r="A35" s="22"/>
      <c r="B35" s="35"/>
      <c r="C35" s="1145" t="s">
        <v>534</v>
      </c>
      <c r="D35" s="1146"/>
      <c r="E35" s="1147"/>
      <c r="F35" s="36">
        <v>6.49</v>
      </c>
      <c r="G35" s="37">
        <v>7.64</v>
      </c>
      <c r="H35" s="37">
        <v>12.73</v>
      </c>
      <c r="I35" s="37">
        <v>8.0500000000000007</v>
      </c>
      <c r="J35" s="38">
        <v>6.6</v>
      </c>
      <c r="K35" s="22"/>
      <c r="L35" s="22"/>
      <c r="M35" s="22"/>
      <c r="N35" s="22"/>
      <c r="O35" s="22"/>
      <c r="P35" s="22"/>
    </row>
    <row r="36" spans="1:16" ht="39" customHeight="1" x14ac:dyDescent="0.15">
      <c r="A36" s="22"/>
      <c r="B36" s="35"/>
      <c r="C36" s="1145" t="s">
        <v>535</v>
      </c>
      <c r="D36" s="1146"/>
      <c r="E36" s="1147"/>
      <c r="F36" s="36">
        <v>0.47</v>
      </c>
      <c r="G36" s="37">
        <v>0.39</v>
      </c>
      <c r="H36" s="37">
        <v>0.2</v>
      </c>
      <c r="I36" s="37">
        <v>0.12</v>
      </c>
      <c r="J36" s="38">
        <v>0.21</v>
      </c>
      <c r="K36" s="22"/>
      <c r="L36" s="22"/>
      <c r="M36" s="22"/>
      <c r="N36" s="22"/>
      <c r="O36" s="22"/>
      <c r="P36" s="22"/>
    </row>
    <row r="37" spans="1:16" ht="39" customHeight="1" x14ac:dyDescent="0.15">
      <c r="A37" s="22"/>
      <c r="B37" s="35"/>
      <c r="C37" s="1145" t="s">
        <v>536</v>
      </c>
      <c r="D37" s="1146"/>
      <c r="E37" s="1147"/>
      <c r="F37" s="36" t="s">
        <v>487</v>
      </c>
      <c r="G37" s="37">
        <v>0.22</v>
      </c>
      <c r="H37" s="37">
        <v>0.06</v>
      </c>
      <c r="I37" s="37">
        <v>7.0000000000000007E-2</v>
      </c>
      <c r="J37" s="38">
        <v>0.06</v>
      </c>
      <c r="K37" s="22"/>
      <c r="L37" s="22"/>
      <c r="M37" s="22"/>
      <c r="N37" s="22"/>
      <c r="O37" s="22"/>
      <c r="P37" s="22"/>
    </row>
    <row r="38" spans="1:16" ht="39" customHeight="1" x14ac:dyDescent="0.15">
      <c r="A38" s="22"/>
      <c r="B38" s="35"/>
      <c r="C38" s="1145" t="s">
        <v>537</v>
      </c>
      <c r="D38" s="1146"/>
      <c r="E38" s="1147"/>
      <c r="F38" s="36">
        <v>0.02</v>
      </c>
      <c r="G38" s="37">
        <v>0.01</v>
      </c>
      <c r="H38" s="37">
        <v>0.02</v>
      </c>
      <c r="I38" s="37">
        <v>0.02</v>
      </c>
      <c r="J38" s="38">
        <v>0.03</v>
      </c>
      <c r="K38" s="22"/>
      <c r="L38" s="22"/>
      <c r="M38" s="22"/>
      <c r="N38" s="22"/>
      <c r="O38" s="22"/>
      <c r="P38" s="22"/>
    </row>
    <row r="39" spans="1:16" ht="39" customHeight="1" x14ac:dyDescent="0.15">
      <c r="A39" s="22"/>
      <c r="B39" s="35"/>
      <c r="C39" s="1145" t="s">
        <v>538</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539</v>
      </c>
      <c r="D40" s="1146"/>
      <c r="E40" s="1147"/>
      <c r="F40" s="36">
        <v>7.0000000000000007E-2</v>
      </c>
      <c r="G40" s="37">
        <v>0.65</v>
      </c>
      <c r="H40" s="37">
        <v>0.91</v>
      </c>
      <c r="I40" s="37">
        <v>0.52</v>
      </c>
      <c r="J40" s="38">
        <v>0</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v>0.4</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uCR4O93IapS+Tk0jlmZDyVQGUOSXW4N3kUrHZ9uNw+jvZN26vLFDFtFYWJ1Xi5GTGAXlo3XtZRRafzXx9oWog==" saltValue="gWcQ5hgYV0D3M27qRLFM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Q56" sqref="Q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3178</v>
      </c>
      <c r="L45" s="60">
        <v>2993</v>
      </c>
      <c r="M45" s="60">
        <v>2944</v>
      </c>
      <c r="N45" s="60">
        <v>2967</v>
      </c>
      <c r="O45" s="61">
        <v>2809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1058</v>
      </c>
      <c r="L48" s="64">
        <v>1090</v>
      </c>
      <c r="M48" s="64">
        <v>1043</v>
      </c>
      <c r="N48" s="64">
        <v>1046</v>
      </c>
      <c r="O48" s="65">
        <v>1049</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487</v>
      </c>
      <c r="L49" s="64" t="s">
        <v>487</v>
      </c>
      <c r="M49" s="64" t="s">
        <v>487</v>
      </c>
      <c r="N49" s="64" t="s">
        <v>487</v>
      </c>
      <c r="O49" s="65" t="s">
        <v>487</v>
      </c>
      <c r="P49" s="48"/>
      <c r="Q49" s="48"/>
      <c r="R49" s="48"/>
      <c r="S49" s="48"/>
      <c r="T49" s="48"/>
      <c r="U49" s="48"/>
    </row>
    <row r="50" spans="1:21" ht="30.75" customHeight="1" x14ac:dyDescent="0.15">
      <c r="A50" s="48"/>
      <c r="B50" s="1178"/>
      <c r="C50" s="1179"/>
      <c r="D50" s="62"/>
      <c r="E50" s="1155" t="s">
        <v>15</v>
      </c>
      <c r="F50" s="1155"/>
      <c r="G50" s="1155"/>
      <c r="H50" s="1155"/>
      <c r="I50" s="1155"/>
      <c r="J50" s="1156"/>
      <c r="K50" s="63">
        <v>898</v>
      </c>
      <c r="L50" s="64">
        <v>124</v>
      </c>
      <c r="M50" s="64">
        <v>124</v>
      </c>
      <c r="N50" s="64">
        <v>124</v>
      </c>
      <c r="O50" s="65">
        <v>124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3740</v>
      </c>
      <c r="L52" s="64">
        <v>3592</v>
      </c>
      <c r="M52" s="64">
        <v>3673</v>
      </c>
      <c r="N52" s="64">
        <v>3655</v>
      </c>
      <c r="O52" s="65">
        <v>3606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1394</v>
      </c>
      <c r="L53" s="69">
        <v>615</v>
      </c>
      <c r="M53" s="69">
        <v>438</v>
      </c>
      <c r="N53" s="69">
        <v>482</v>
      </c>
      <c r="O53" s="70">
        <v>376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wuskXsU0AGkg55gDRzOXWHyGDJBEngTU3yukSwRolXgkGpMAwAEK5gWSHZHdOOW8P7pTDCxnRqjNnEY8VT8Hw==" saltValue="Ex+yN+2N/X7lkRQn4257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18005</v>
      </c>
      <c r="J41" s="356">
        <v>17322</v>
      </c>
      <c r="K41" s="356">
        <v>16532</v>
      </c>
      <c r="L41" s="356">
        <v>14404</v>
      </c>
      <c r="M41" s="357">
        <v>13605</v>
      </c>
    </row>
    <row r="42" spans="2:13" ht="27.75" customHeight="1" x14ac:dyDescent="0.15">
      <c r="B42" s="1186"/>
      <c r="C42" s="1187"/>
      <c r="D42" s="106"/>
      <c r="E42" s="1190" t="s">
        <v>32</v>
      </c>
      <c r="F42" s="1190"/>
      <c r="G42" s="1190"/>
      <c r="H42" s="1191"/>
      <c r="I42" s="358">
        <v>1730</v>
      </c>
      <c r="J42" s="359">
        <v>1615</v>
      </c>
      <c r="K42" s="359">
        <v>1500</v>
      </c>
      <c r="L42" s="359">
        <v>1384</v>
      </c>
      <c r="M42" s="360">
        <v>1267</v>
      </c>
    </row>
    <row r="43" spans="2:13" ht="27.75" customHeight="1" x14ac:dyDescent="0.15">
      <c r="B43" s="1186"/>
      <c r="C43" s="1187"/>
      <c r="D43" s="106"/>
      <c r="E43" s="1190" t="s">
        <v>33</v>
      </c>
      <c r="F43" s="1190"/>
      <c r="G43" s="1190"/>
      <c r="H43" s="1191"/>
      <c r="I43" s="358">
        <v>9525</v>
      </c>
      <c r="J43" s="359">
        <v>7937</v>
      </c>
      <c r="K43" s="359">
        <v>6883</v>
      </c>
      <c r="L43" s="359">
        <v>5868</v>
      </c>
      <c r="M43" s="360">
        <v>4822</v>
      </c>
    </row>
    <row r="44" spans="2:13" ht="27.75" customHeight="1" x14ac:dyDescent="0.15">
      <c r="B44" s="1186"/>
      <c r="C44" s="1187"/>
      <c r="D44" s="106"/>
      <c r="E44" s="1190" t="s">
        <v>34</v>
      </c>
      <c r="F44" s="1190"/>
      <c r="G44" s="1190"/>
      <c r="H44" s="1191"/>
      <c r="I44" s="358" t="s">
        <v>487</v>
      </c>
      <c r="J44" s="359" t="s">
        <v>487</v>
      </c>
      <c r="K44" s="359" t="s">
        <v>487</v>
      </c>
      <c r="L44" s="359" t="s">
        <v>487</v>
      </c>
      <c r="M44" s="360" t="s">
        <v>487</v>
      </c>
    </row>
    <row r="45" spans="2:13" ht="27.75" customHeight="1" x14ac:dyDescent="0.15">
      <c r="B45" s="1186"/>
      <c r="C45" s="1187"/>
      <c r="D45" s="106"/>
      <c r="E45" s="1190" t="s">
        <v>35</v>
      </c>
      <c r="F45" s="1190"/>
      <c r="G45" s="1190"/>
      <c r="H45" s="1191"/>
      <c r="I45" s="358">
        <v>6494</v>
      </c>
      <c r="J45" s="359">
        <v>6505</v>
      </c>
      <c r="K45" s="359">
        <v>6306</v>
      </c>
      <c r="L45" s="359">
        <v>6328</v>
      </c>
      <c r="M45" s="360">
        <v>6351</v>
      </c>
    </row>
    <row r="46" spans="2:13" ht="27.75" customHeight="1" x14ac:dyDescent="0.15">
      <c r="B46" s="1186"/>
      <c r="C46" s="1187"/>
      <c r="D46" s="107"/>
      <c r="E46" s="1190" t="s">
        <v>36</v>
      </c>
      <c r="F46" s="1190"/>
      <c r="G46" s="1190"/>
      <c r="H46" s="1191"/>
      <c r="I46" s="358">
        <v>21</v>
      </c>
      <c r="J46" s="359" t="s">
        <v>487</v>
      </c>
      <c r="K46" s="359">
        <v>16</v>
      </c>
      <c r="L46" s="359">
        <v>11</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12135</v>
      </c>
      <c r="J50" s="359">
        <v>12875</v>
      </c>
      <c r="K50" s="359">
        <v>14062</v>
      </c>
      <c r="L50" s="359">
        <v>15718</v>
      </c>
      <c r="M50" s="360">
        <v>15849</v>
      </c>
    </row>
    <row r="51" spans="2:13" ht="27.75" customHeight="1" x14ac:dyDescent="0.15">
      <c r="B51" s="1186"/>
      <c r="C51" s="1187"/>
      <c r="D51" s="106"/>
      <c r="E51" s="1190" t="s">
        <v>42</v>
      </c>
      <c r="F51" s="1190"/>
      <c r="G51" s="1190"/>
      <c r="H51" s="1191"/>
      <c r="I51" s="358">
        <v>7450</v>
      </c>
      <c r="J51" s="359">
        <v>7950</v>
      </c>
      <c r="K51" s="359">
        <v>8349</v>
      </c>
      <c r="L51" s="359">
        <v>8292</v>
      </c>
      <c r="M51" s="360">
        <v>9847</v>
      </c>
    </row>
    <row r="52" spans="2:13" ht="27.75" customHeight="1" x14ac:dyDescent="0.15">
      <c r="B52" s="1188"/>
      <c r="C52" s="1189"/>
      <c r="D52" s="106"/>
      <c r="E52" s="1190" t="s">
        <v>43</v>
      </c>
      <c r="F52" s="1190"/>
      <c r="G52" s="1190"/>
      <c r="H52" s="1191"/>
      <c r="I52" s="358">
        <v>33345</v>
      </c>
      <c r="J52" s="359">
        <v>32708</v>
      </c>
      <c r="K52" s="359">
        <v>32168</v>
      </c>
      <c r="L52" s="359">
        <v>30724</v>
      </c>
      <c r="M52" s="360">
        <v>29142</v>
      </c>
    </row>
    <row r="53" spans="2:13" ht="27.75" customHeight="1" thickBot="1" x14ac:dyDescent="0.2">
      <c r="B53" s="1192" t="s">
        <v>19</v>
      </c>
      <c r="C53" s="1193"/>
      <c r="D53" s="110"/>
      <c r="E53" s="1194" t="s">
        <v>44</v>
      </c>
      <c r="F53" s="1194"/>
      <c r="G53" s="1194"/>
      <c r="H53" s="1195"/>
      <c r="I53" s="361">
        <v>-17156</v>
      </c>
      <c r="J53" s="362">
        <v>-20155</v>
      </c>
      <c r="K53" s="362">
        <v>-23341</v>
      </c>
      <c r="L53" s="362">
        <v>-26740</v>
      </c>
      <c r="M53" s="363">
        <v>-28793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LnAN0GMgZwCy8qnr0wSt5Xk7D9Ft1xwPNIcJAVya/gYKY7lnDv5+CWgt0IYpcBCYyBmrujl2lJZzl3o34av7w==" saltValue="IyPiOAudHIWT9rRJ28F1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2657</v>
      </c>
      <c r="G55" s="122">
        <v>2657</v>
      </c>
      <c r="H55" s="123">
        <v>2658</v>
      </c>
    </row>
    <row r="56" spans="2:8" ht="52.5" customHeight="1" x14ac:dyDescent="0.15">
      <c r="B56" s="124"/>
      <c r="C56" s="1213" t="s">
        <v>47</v>
      </c>
      <c r="D56" s="1213"/>
      <c r="E56" s="1214"/>
      <c r="F56" s="125">
        <v>2114</v>
      </c>
      <c r="G56" s="125">
        <v>2242</v>
      </c>
      <c r="H56" s="126">
        <v>2077</v>
      </c>
    </row>
    <row r="57" spans="2:8" ht="53.25" customHeight="1" x14ac:dyDescent="0.15">
      <c r="B57" s="124"/>
      <c r="C57" s="1215" t="s">
        <v>48</v>
      </c>
      <c r="D57" s="1215"/>
      <c r="E57" s="1216"/>
      <c r="F57" s="127">
        <v>6079</v>
      </c>
      <c r="G57" s="127">
        <v>7732</v>
      </c>
      <c r="H57" s="128">
        <v>8283</v>
      </c>
    </row>
    <row r="58" spans="2:8" ht="45.75" customHeight="1" x14ac:dyDescent="0.15">
      <c r="B58" s="129"/>
      <c r="C58" s="1203" t="s">
        <v>554</v>
      </c>
      <c r="D58" s="1204"/>
      <c r="E58" s="1205"/>
      <c r="F58" s="130">
        <v>1726</v>
      </c>
      <c r="G58" s="130">
        <v>1899</v>
      </c>
      <c r="H58" s="131">
        <v>2073</v>
      </c>
    </row>
    <row r="59" spans="2:8" ht="45.75" customHeight="1" x14ac:dyDescent="0.15">
      <c r="B59" s="129"/>
      <c r="C59" s="1203" t="s">
        <v>555</v>
      </c>
      <c r="D59" s="1204"/>
      <c r="E59" s="1205"/>
      <c r="F59" s="130">
        <v>1149</v>
      </c>
      <c r="G59" s="130">
        <v>1740</v>
      </c>
      <c r="H59" s="131">
        <v>1918</v>
      </c>
    </row>
    <row r="60" spans="2:8" ht="45.75" customHeight="1" x14ac:dyDescent="0.15">
      <c r="B60" s="129"/>
      <c r="C60" s="1203" t="s">
        <v>556</v>
      </c>
      <c r="D60" s="1204"/>
      <c r="E60" s="1205"/>
      <c r="F60" s="130">
        <v>1779</v>
      </c>
      <c r="G60" s="130">
        <v>1766</v>
      </c>
      <c r="H60" s="131">
        <v>1749</v>
      </c>
    </row>
    <row r="61" spans="2:8" ht="45.75" customHeight="1" x14ac:dyDescent="0.15">
      <c r="B61" s="129"/>
      <c r="C61" s="1203" t="s">
        <v>557</v>
      </c>
      <c r="D61" s="1204"/>
      <c r="E61" s="1205"/>
      <c r="F61" s="130">
        <v>0</v>
      </c>
      <c r="G61" s="130">
        <v>800</v>
      </c>
      <c r="H61" s="131">
        <v>1061</v>
      </c>
    </row>
    <row r="62" spans="2:8" ht="45.75" customHeight="1" thickBot="1" x14ac:dyDescent="0.2">
      <c r="B62" s="132"/>
      <c r="C62" s="1206" t="s">
        <v>558</v>
      </c>
      <c r="D62" s="1207"/>
      <c r="E62" s="1208"/>
      <c r="F62" s="133">
        <v>830</v>
      </c>
      <c r="G62" s="133">
        <v>830</v>
      </c>
      <c r="H62" s="134">
        <v>830</v>
      </c>
    </row>
    <row r="63" spans="2:8" ht="52.5" customHeight="1" thickBot="1" x14ac:dyDescent="0.2">
      <c r="B63" s="135"/>
      <c r="C63" s="1209" t="s">
        <v>49</v>
      </c>
      <c r="D63" s="1209"/>
      <c r="E63" s="1210"/>
      <c r="F63" s="136">
        <v>10850</v>
      </c>
      <c r="G63" s="136">
        <v>12632</v>
      </c>
      <c r="H63" s="137">
        <v>13018</v>
      </c>
    </row>
    <row r="64" spans="2:8" x14ac:dyDescent="0.15"/>
  </sheetData>
  <sheetProtection algorithmName="SHA-512" hashValue="+GP6tHYr7QxWaS/m1qnbSav49uBrUu4+PRJsOypofRUzvO00zrZDzkcXB+WRrRRqgOZQF63pebHVxlmopsrv6g==" saltValue="spGZq2/wRy+KA4508dEr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35888</v>
      </c>
      <c r="E3" s="156"/>
      <c r="F3" s="157">
        <v>42836</v>
      </c>
      <c r="G3" s="158"/>
      <c r="H3" s="159"/>
    </row>
    <row r="4" spans="1:8" x14ac:dyDescent="0.15">
      <c r="A4" s="160"/>
      <c r="B4" s="161"/>
      <c r="C4" s="162"/>
      <c r="D4" s="163">
        <v>18304</v>
      </c>
      <c r="E4" s="164"/>
      <c r="F4" s="165">
        <v>22936</v>
      </c>
      <c r="G4" s="166"/>
      <c r="H4" s="167"/>
    </row>
    <row r="5" spans="1:8" x14ac:dyDescent="0.15">
      <c r="A5" s="148" t="s">
        <v>520</v>
      </c>
      <c r="B5" s="153"/>
      <c r="C5" s="154"/>
      <c r="D5" s="155">
        <v>19081</v>
      </c>
      <c r="E5" s="156"/>
      <c r="F5" s="157">
        <v>44161</v>
      </c>
      <c r="G5" s="158"/>
      <c r="H5" s="159"/>
    </row>
    <row r="6" spans="1:8" x14ac:dyDescent="0.15">
      <c r="A6" s="160"/>
      <c r="B6" s="161"/>
      <c r="C6" s="162"/>
      <c r="D6" s="163">
        <v>11869</v>
      </c>
      <c r="E6" s="164"/>
      <c r="F6" s="165">
        <v>23644</v>
      </c>
      <c r="G6" s="166"/>
      <c r="H6" s="167"/>
    </row>
    <row r="7" spans="1:8" x14ac:dyDescent="0.15">
      <c r="A7" s="148" t="s">
        <v>521</v>
      </c>
      <c r="B7" s="153"/>
      <c r="C7" s="154"/>
      <c r="D7" s="155">
        <v>17065</v>
      </c>
      <c r="E7" s="156"/>
      <c r="F7" s="157">
        <v>43955</v>
      </c>
      <c r="G7" s="158"/>
      <c r="H7" s="159"/>
    </row>
    <row r="8" spans="1:8" x14ac:dyDescent="0.15">
      <c r="A8" s="160"/>
      <c r="B8" s="161"/>
      <c r="C8" s="162"/>
      <c r="D8" s="163">
        <v>11351</v>
      </c>
      <c r="E8" s="164"/>
      <c r="F8" s="165">
        <v>21318</v>
      </c>
      <c r="G8" s="166"/>
      <c r="H8" s="167"/>
    </row>
    <row r="9" spans="1:8" x14ac:dyDescent="0.15">
      <c r="A9" s="148" t="s">
        <v>522</v>
      </c>
      <c r="B9" s="153"/>
      <c r="C9" s="154"/>
      <c r="D9" s="155">
        <v>21227</v>
      </c>
      <c r="E9" s="156"/>
      <c r="F9" s="157">
        <v>41921</v>
      </c>
      <c r="G9" s="158"/>
      <c r="H9" s="159"/>
    </row>
    <row r="10" spans="1:8" x14ac:dyDescent="0.15">
      <c r="A10" s="160"/>
      <c r="B10" s="161"/>
      <c r="C10" s="162"/>
      <c r="D10" s="163">
        <v>15613</v>
      </c>
      <c r="E10" s="164"/>
      <c r="F10" s="165">
        <v>21655</v>
      </c>
      <c r="G10" s="166"/>
      <c r="H10" s="167"/>
    </row>
    <row r="11" spans="1:8" x14ac:dyDescent="0.15">
      <c r="A11" s="148" t="s">
        <v>523</v>
      </c>
      <c r="B11" s="153"/>
      <c r="C11" s="154"/>
      <c r="D11" s="155">
        <v>38466</v>
      </c>
      <c r="E11" s="156"/>
      <c r="F11" s="157">
        <v>44585</v>
      </c>
      <c r="G11" s="158"/>
      <c r="H11" s="159"/>
    </row>
    <row r="12" spans="1:8" x14ac:dyDescent="0.15">
      <c r="A12" s="160"/>
      <c r="B12" s="161"/>
      <c r="C12" s="168"/>
      <c r="D12" s="163">
        <v>20315</v>
      </c>
      <c r="E12" s="164"/>
      <c r="F12" s="165">
        <v>23077</v>
      </c>
      <c r="G12" s="166"/>
      <c r="H12" s="167"/>
    </row>
    <row r="13" spans="1:8" x14ac:dyDescent="0.15">
      <c r="A13" s="148"/>
      <c r="B13" s="153"/>
      <c r="C13" s="169"/>
      <c r="D13" s="170">
        <v>26345</v>
      </c>
      <c r="E13" s="171"/>
      <c r="F13" s="172">
        <v>43492</v>
      </c>
      <c r="G13" s="173"/>
      <c r="H13" s="159"/>
    </row>
    <row r="14" spans="1:8" x14ac:dyDescent="0.15">
      <c r="A14" s="160"/>
      <c r="B14" s="161"/>
      <c r="C14" s="162"/>
      <c r="D14" s="163">
        <v>15490</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6.5</v>
      </c>
      <c r="C19" s="174">
        <f>ROUND(VALUE(SUBSTITUTE(実質収支比率等に係る経年分析!G$48,"▲","-")),2)</f>
        <v>7.65</v>
      </c>
      <c r="D19" s="174">
        <f>ROUND(VALUE(SUBSTITUTE(実質収支比率等に係る経年分析!H$48,"▲","-")),2)</f>
        <v>12.74</v>
      </c>
      <c r="E19" s="174">
        <f>ROUND(VALUE(SUBSTITUTE(実質収支比率等に係る経年分析!I$48,"▲","-")),2)</f>
        <v>8.06</v>
      </c>
      <c r="F19" s="174">
        <f>ROUND(VALUE(SUBSTITUTE(実質収支比率等に係る経年分析!J$48,"▲","-")),2)</f>
        <v>6.61</v>
      </c>
    </row>
    <row r="20" spans="1:11" x14ac:dyDescent="0.15">
      <c r="A20" s="174" t="s">
        <v>53</v>
      </c>
      <c r="B20" s="174">
        <f>ROUND(VALUE(SUBSTITUTE(実質収支比率等に係る経年分析!F$47,"▲","-")),2)</f>
        <v>10.59</v>
      </c>
      <c r="C20" s="174">
        <f>ROUND(VALUE(SUBSTITUTE(実質収支比率等に係る経年分析!G$47,"▲","-")),2)</f>
        <v>11.21</v>
      </c>
      <c r="D20" s="174">
        <f>ROUND(VALUE(SUBSTITUTE(実質収支比率等に係る経年分析!H$47,"▲","-")),2)</f>
        <v>10.64</v>
      </c>
      <c r="E20" s="174">
        <f>ROUND(VALUE(SUBSTITUTE(実質収支比率等に係る経年分析!I$47,"▲","-")),2)</f>
        <v>10.85</v>
      </c>
      <c r="F20" s="174">
        <f>ROUND(VALUE(SUBSTITUTE(実質収支比率等に係る経年分析!J$47,"▲","-")),2)</f>
        <v>10.69</v>
      </c>
    </row>
    <row r="21" spans="1:11" x14ac:dyDescent="0.15">
      <c r="A21" s="174" t="s">
        <v>54</v>
      </c>
      <c r="B21" s="174">
        <f>IF(ISNUMBER(VALUE(SUBSTITUTE(実質収支比率等に係る経年分析!F$49,"▲","-"))),ROUND(VALUE(SUBSTITUTE(実質収支比率等に係る経年分析!F$49,"▲","-")),2),NA())</f>
        <v>1.53</v>
      </c>
      <c r="C21" s="174">
        <f>IF(ISNUMBER(VALUE(SUBSTITUTE(実質収支比率等に係る経年分析!G$49,"▲","-"))),ROUND(VALUE(SUBSTITUTE(実質収支比率等に係る経年分析!G$49,"▲","-")),2),NA())</f>
        <v>2.4500000000000002</v>
      </c>
      <c r="D21" s="174">
        <f>IF(ISNUMBER(VALUE(SUBSTITUTE(実質収支比率等に係る経年分析!H$49,"▲","-"))),ROUND(VALUE(SUBSTITUTE(実質収支比率等に係る経年分析!H$49,"▲","-")),2),NA())</f>
        <v>5.49</v>
      </c>
      <c r="E21" s="174">
        <f>IF(ISNUMBER(VALUE(SUBSTITUTE(実質収支比率等に係る経年分析!I$49,"▲","-"))),ROUND(VALUE(SUBSTITUTE(実質収支比率等に係る経年分析!I$49,"▲","-")),2),NA())</f>
        <v>-4.92</v>
      </c>
      <c r="F21" s="174">
        <f>IF(ISNUMBER(VALUE(SUBSTITUTE(実質収支比率等に係る経年分析!J$49,"▲","-"))),ROUND(VALUE(SUBSTITUTE(実質収支比率等に係る経年分析!J$49,"▲","-")),2),NA())</f>
        <v>-1.33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公共施設整備基金特別会計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7.0000000000000007E-2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8.0500000000000007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18.239999999999998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13.76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3740</v>
      </c>
      <c r="E42" s="176"/>
      <c r="F42" s="176"/>
      <c r="G42" s="176">
        <f>'実質公債費比率（分子）の構造'!L$52</f>
        <v>3592</v>
      </c>
      <c r="H42" s="176"/>
      <c r="I42" s="176"/>
      <c r="J42" s="176">
        <f>'実質公債費比率（分子）の構造'!M$52</f>
        <v>3673</v>
      </c>
      <c r="K42" s="176"/>
      <c r="L42" s="176"/>
      <c r="M42" s="176">
        <f>'実質公債費比率（分子）の構造'!N$52</f>
        <v>3655</v>
      </c>
      <c r="N42" s="176"/>
      <c r="O42" s="176"/>
      <c r="P42" s="176">
        <f>'実質公債費比率（分子）の構造'!O$52</f>
        <v>3606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898</v>
      </c>
      <c r="C44" s="176"/>
      <c r="D44" s="176"/>
      <c r="E44" s="176">
        <f>'実質公債費比率（分子）の構造'!L$50</f>
        <v>124</v>
      </c>
      <c r="F44" s="176"/>
      <c r="G44" s="176"/>
      <c r="H44" s="176">
        <f>'実質公債費比率（分子）の構造'!M$50</f>
        <v>124</v>
      </c>
      <c r="I44" s="176"/>
      <c r="J44" s="176"/>
      <c r="K44" s="176">
        <f>'実質公債費比率（分子）の構造'!N$50</f>
        <v>124</v>
      </c>
      <c r="L44" s="176"/>
      <c r="M44" s="176"/>
      <c r="N44" s="176">
        <f>'実質公債費比率（分子）の構造'!O$50</f>
        <v>124</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1058</v>
      </c>
      <c r="C46" s="176"/>
      <c r="D46" s="176"/>
      <c r="E46" s="176">
        <f>'実質公債費比率（分子）の構造'!L$48</f>
        <v>1090</v>
      </c>
      <c r="F46" s="176"/>
      <c r="G46" s="176"/>
      <c r="H46" s="176">
        <f>'実質公債費比率（分子）の構造'!M$48</f>
        <v>1043</v>
      </c>
      <c r="I46" s="176"/>
      <c r="J46" s="176"/>
      <c r="K46" s="176">
        <f>'実質公債費比率（分子）の構造'!N$48</f>
        <v>1046</v>
      </c>
      <c r="L46" s="176"/>
      <c r="M46" s="176"/>
      <c r="N46" s="176">
        <f>'実質公債費比率（分子）の構造'!O$48</f>
        <v>1049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3178</v>
      </c>
      <c r="C49" s="176"/>
      <c r="D49" s="176"/>
      <c r="E49" s="176">
        <f>'実質公債費比率（分子）の構造'!L$45</f>
        <v>2993</v>
      </c>
      <c r="F49" s="176"/>
      <c r="G49" s="176"/>
      <c r="H49" s="176">
        <f>'実質公債費比率（分子）の構造'!M$45</f>
        <v>2944</v>
      </c>
      <c r="I49" s="176"/>
      <c r="J49" s="176"/>
      <c r="K49" s="176">
        <f>'実質公債費比率（分子）の構造'!N$45</f>
        <v>2967</v>
      </c>
      <c r="L49" s="176"/>
      <c r="M49" s="176"/>
      <c r="N49" s="176">
        <f>'実質公債費比率（分子）の構造'!O$45</f>
        <v>2809</v>
      </c>
      <c r="O49" s="176"/>
      <c r="P49" s="176"/>
    </row>
    <row r="50" spans="1:16" x14ac:dyDescent="0.15">
      <c r="A50" s="176" t="s">
        <v>67</v>
      </c>
      <c r="B50" s="176" t="e">
        <f>NA()</f>
        <v>#N/A</v>
      </c>
      <c r="C50" s="176">
        <f>IF(ISNUMBER('実質公債費比率（分子）の構造'!K$53),'実質公債費比率（分子）の構造'!K$53,NA())</f>
        <v>1394</v>
      </c>
      <c r="D50" s="176" t="e">
        <f>NA()</f>
        <v>#N/A</v>
      </c>
      <c r="E50" s="176" t="e">
        <f>NA()</f>
        <v>#N/A</v>
      </c>
      <c r="F50" s="176">
        <f>IF(ISNUMBER('実質公債費比率（分子）の構造'!L$53),'実質公債費比率（分子）の構造'!L$53,NA())</f>
        <v>615</v>
      </c>
      <c r="G50" s="176" t="e">
        <f>NA()</f>
        <v>#N/A</v>
      </c>
      <c r="H50" s="176" t="e">
        <f>NA()</f>
        <v>#N/A</v>
      </c>
      <c r="I50" s="176">
        <f>IF(ISNUMBER('実質公債費比率（分子）の構造'!M$53),'実質公債費比率（分子）の構造'!M$53,NA())</f>
        <v>438</v>
      </c>
      <c r="J50" s="176" t="e">
        <f>NA()</f>
        <v>#N/A</v>
      </c>
      <c r="K50" s="176" t="e">
        <f>NA()</f>
        <v>#N/A</v>
      </c>
      <c r="L50" s="176">
        <f>IF(ISNUMBER('実質公債費比率（分子）の構造'!N$53),'実質公債費比率（分子）の構造'!N$53,NA())</f>
        <v>482</v>
      </c>
      <c r="M50" s="176" t="e">
        <f>NA()</f>
        <v>#N/A</v>
      </c>
      <c r="N50" s="176" t="e">
        <f>NA()</f>
        <v>#N/A</v>
      </c>
      <c r="O50" s="176">
        <f>IF(ISNUMBER('実質公債費比率（分子）の構造'!O$53),'実質公債費比率（分子）の構造'!O$53,NA())</f>
        <v>376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33345</v>
      </c>
      <c r="E56" s="175"/>
      <c r="F56" s="175"/>
      <c r="G56" s="175">
        <f>'将来負担比率（分子）の構造'!J$52</f>
        <v>32708</v>
      </c>
      <c r="H56" s="175"/>
      <c r="I56" s="175"/>
      <c r="J56" s="175">
        <f>'将来負担比率（分子）の構造'!K$52</f>
        <v>32168</v>
      </c>
      <c r="K56" s="175"/>
      <c r="L56" s="175"/>
      <c r="M56" s="175">
        <f>'将来負担比率（分子）の構造'!L$52</f>
        <v>30724</v>
      </c>
      <c r="N56" s="175"/>
      <c r="O56" s="175"/>
      <c r="P56" s="175">
        <f>'将来負担比率（分子）の構造'!M$52</f>
        <v>29142</v>
      </c>
    </row>
    <row r="57" spans="1:16" x14ac:dyDescent="0.15">
      <c r="A57" s="175" t="s">
        <v>42</v>
      </c>
      <c r="B57" s="175"/>
      <c r="C57" s="175"/>
      <c r="D57" s="175">
        <f>'将来負担比率（分子）の構造'!I$51</f>
        <v>7450</v>
      </c>
      <c r="E57" s="175"/>
      <c r="F57" s="175"/>
      <c r="G57" s="175">
        <f>'将来負担比率（分子）の構造'!J$51</f>
        <v>7950</v>
      </c>
      <c r="H57" s="175"/>
      <c r="I57" s="175"/>
      <c r="J57" s="175">
        <f>'将来負担比率（分子）の構造'!K$51</f>
        <v>8349</v>
      </c>
      <c r="K57" s="175"/>
      <c r="L57" s="175"/>
      <c r="M57" s="175">
        <f>'将来負担比率（分子）の構造'!L$51</f>
        <v>8292</v>
      </c>
      <c r="N57" s="175"/>
      <c r="O57" s="175"/>
      <c r="P57" s="175">
        <f>'将来負担比率（分子）の構造'!M$51</f>
        <v>9847</v>
      </c>
    </row>
    <row r="58" spans="1:16" x14ac:dyDescent="0.15">
      <c r="A58" s="175" t="s">
        <v>41</v>
      </c>
      <c r="B58" s="175"/>
      <c r="C58" s="175"/>
      <c r="D58" s="175">
        <f>'将来負担比率（分子）の構造'!I$50</f>
        <v>12135</v>
      </c>
      <c r="E58" s="175"/>
      <c r="F58" s="175"/>
      <c r="G58" s="175">
        <f>'将来負担比率（分子）の構造'!J$50</f>
        <v>12875</v>
      </c>
      <c r="H58" s="175"/>
      <c r="I58" s="175"/>
      <c r="J58" s="175">
        <f>'将来負担比率（分子）の構造'!K$50</f>
        <v>14062</v>
      </c>
      <c r="K58" s="175"/>
      <c r="L58" s="175"/>
      <c r="M58" s="175">
        <f>'将来負担比率（分子）の構造'!L$50</f>
        <v>15718</v>
      </c>
      <c r="N58" s="175"/>
      <c r="O58" s="175"/>
      <c r="P58" s="175">
        <f>'将来負担比率（分子）の構造'!M$50</f>
        <v>15849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21</v>
      </c>
      <c r="C61" s="175"/>
      <c r="D61" s="175"/>
      <c r="E61" s="175" t="str">
        <f>'将来負担比率（分子）の構造'!J$46</f>
        <v>-</v>
      </c>
      <c r="F61" s="175"/>
      <c r="G61" s="175"/>
      <c r="H61" s="175">
        <f>'将来負担比率（分子）の構造'!K$46</f>
        <v>16</v>
      </c>
      <c r="I61" s="175"/>
      <c r="J61" s="175"/>
      <c r="K61" s="175">
        <f>'将来負担比率（分子）の構造'!L$46</f>
        <v>11</v>
      </c>
      <c r="L61" s="175"/>
      <c r="M61" s="175"/>
      <c r="N61" s="175" t="str">
        <f>'将来負担比率（分子）の構造'!M$46</f>
        <v>-</v>
      </c>
      <c r="O61" s="175"/>
      <c r="P61" s="175"/>
    </row>
    <row r="62" spans="1:16" x14ac:dyDescent="0.15">
      <c r="A62" s="175" t="s">
        <v>35</v>
      </c>
      <c r="B62" s="175">
        <f>'将来負担比率（分子）の構造'!I$45</f>
        <v>6494</v>
      </c>
      <c r="C62" s="175"/>
      <c r="D62" s="175"/>
      <c r="E62" s="175">
        <f>'将来負担比率（分子）の構造'!J$45</f>
        <v>6505</v>
      </c>
      <c r="F62" s="175"/>
      <c r="G62" s="175"/>
      <c r="H62" s="175">
        <f>'将来負担比率（分子）の構造'!K$45</f>
        <v>6306</v>
      </c>
      <c r="I62" s="175"/>
      <c r="J62" s="175"/>
      <c r="K62" s="175">
        <f>'将来負担比率（分子）の構造'!L$45</f>
        <v>6328</v>
      </c>
      <c r="L62" s="175"/>
      <c r="M62" s="175"/>
      <c r="N62" s="175">
        <f>'将来負担比率（分子）の構造'!M$45</f>
        <v>6351</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9525</v>
      </c>
      <c r="C64" s="175"/>
      <c r="D64" s="175"/>
      <c r="E64" s="175">
        <f>'将来負担比率（分子）の構造'!J$43</f>
        <v>7937</v>
      </c>
      <c r="F64" s="175"/>
      <c r="G64" s="175"/>
      <c r="H64" s="175">
        <f>'将来負担比率（分子）の構造'!K$43</f>
        <v>6883</v>
      </c>
      <c r="I64" s="175"/>
      <c r="J64" s="175"/>
      <c r="K64" s="175">
        <f>'将来負担比率（分子）の構造'!L$43</f>
        <v>5868</v>
      </c>
      <c r="L64" s="175"/>
      <c r="M64" s="175"/>
      <c r="N64" s="175">
        <f>'将来負担比率（分子）の構造'!M$43</f>
        <v>4822</v>
      </c>
      <c r="O64" s="175"/>
      <c r="P64" s="175"/>
    </row>
    <row r="65" spans="1:16" x14ac:dyDescent="0.15">
      <c r="A65" s="175" t="s">
        <v>32</v>
      </c>
      <c r="B65" s="175">
        <f>'将来負担比率（分子）の構造'!I$42</f>
        <v>1730</v>
      </c>
      <c r="C65" s="175"/>
      <c r="D65" s="175"/>
      <c r="E65" s="175">
        <f>'将来負担比率（分子）の構造'!J$42</f>
        <v>1615</v>
      </c>
      <c r="F65" s="175"/>
      <c r="G65" s="175"/>
      <c r="H65" s="175">
        <f>'将来負担比率（分子）の構造'!K$42</f>
        <v>1500</v>
      </c>
      <c r="I65" s="175"/>
      <c r="J65" s="175"/>
      <c r="K65" s="175">
        <f>'将来負担比率（分子）の構造'!L$42</f>
        <v>1384</v>
      </c>
      <c r="L65" s="175"/>
      <c r="M65" s="175"/>
      <c r="N65" s="175">
        <f>'将来負担比率（分子）の構造'!M$42</f>
        <v>1267</v>
      </c>
      <c r="O65" s="175"/>
      <c r="P65" s="175"/>
    </row>
    <row r="66" spans="1:16" x14ac:dyDescent="0.15">
      <c r="A66" s="175" t="s">
        <v>31</v>
      </c>
      <c r="B66" s="175">
        <f>'将来負担比率（分子）の構造'!I$41</f>
        <v>18005</v>
      </c>
      <c r="C66" s="175"/>
      <c r="D66" s="175"/>
      <c r="E66" s="175">
        <f>'将来負担比率（分子）の構造'!J$41</f>
        <v>17322</v>
      </c>
      <c r="F66" s="175"/>
      <c r="G66" s="175"/>
      <c r="H66" s="175">
        <f>'将来負担比率（分子）の構造'!K$41</f>
        <v>16532</v>
      </c>
      <c r="I66" s="175"/>
      <c r="J66" s="175"/>
      <c r="K66" s="175">
        <f>'将来負担比率（分子）の構造'!L$41</f>
        <v>14404</v>
      </c>
      <c r="L66" s="175"/>
      <c r="M66" s="175"/>
      <c r="N66" s="175">
        <f>'将来負担比率（分子）の構造'!M$41</f>
        <v>13605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2657</v>
      </c>
      <c r="C72" s="179">
        <f>基金残高に係る経年分析!G55</f>
        <v>2657</v>
      </c>
      <c r="D72" s="179">
        <f>基金残高に係る経年分析!H55</f>
        <v>2658</v>
      </c>
    </row>
    <row r="73" spans="1:16" x14ac:dyDescent="0.15">
      <c r="A73" s="178" t="s">
        <v>74</v>
      </c>
      <c r="B73" s="179">
        <f>基金残高に係る経年分析!F56</f>
        <v>2114</v>
      </c>
      <c r="C73" s="179">
        <f>基金残高に係る経年分析!G56</f>
        <v>2242</v>
      </c>
      <c r="D73" s="179">
        <f>基金残高に係る経年分析!H56</f>
        <v>2077</v>
      </c>
    </row>
    <row r="74" spans="1:16" x14ac:dyDescent="0.15">
      <c r="A74" s="178" t="s">
        <v>75</v>
      </c>
      <c r="B74" s="179">
        <f>基金残高に係る経年分析!F57</f>
        <v>6079</v>
      </c>
      <c r="C74" s="179">
        <f>基金残高に係る経年分析!G57</f>
        <v>7732</v>
      </c>
      <c r="D74" s="179">
        <f>基金残高に係る経年分析!H57</f>
        <v>8283</v>
      </c>
    </row>
  </sheetData>
  <sheetProtection algorithmName="SHA-512" hashValue="pQdq2uHj7mt/k+SM9d1YEZjxyh980mZ0DxYy1IEHHSCv9S+zWVi+18HrNdZzMIuDfjkZc+qyH9J/ZLzYQkL8fQ==" saltValue="mrQJOpJC0w+/AZeo5Nd1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2025-02-19T03:45:09Z</dcterms:created>
  <dcterms:modified xsi:type="dcterms:W3CDTF">2025-03-25T23:39:32Z</dcterms:modified>
  <cp:category/>
</cp:coreProperties>
</file>