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5普通会計決算統計\20 令和5年度財政状況資料集の作成・公表について（依頼）【国3.21締切】\07 HP用データ\"/>
    </mc:Choice>
  </mc:AlternateContent>
  <xr:revisionPtr revIDLastSave="0" documentId="13_ncr:1_{6D86D4A1-AD73-44FF-81CE-6AFDDB3285CB}"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W35" i="10"/>
  <c r="AM35" i="10"/>
  <c r="CO34" i="10"/>
  <c r="BW34"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<sst xmlns="http://schemas.openxmlformats.org/spreadsheetml/2006/main" count="1076" uniqueCount="552">
  <si>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</si>
  <si>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</si>
  <si>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</si>
  <si>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</si>
  <si>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</si>
  <si>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</si>
  <si>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</si>
  <si>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</si>
  <si>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</si>
  <si>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</si>
  <si>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</si>
  <si>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</si>
  <si>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</si>
  <si>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</si>
  <si>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</si>
  <si>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</si>
  <si>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</si>
  <si>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</si>
  <si>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</si>
  <si>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</si>
  <si>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</si>
  <si>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</si>
  <si>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</si>
  <si>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</si>
  <si>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</si>
  <si>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</si>
  <si>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</si>
  <si>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</si>
  <si>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</si>
  <si>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</si>
  <si>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</si>
  <si>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</si>
  <si>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</si>
  <si>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</si>
  <si>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</si>
  <si>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</si>
  <si>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</si>
  <si>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</si>
  <si>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</si>
  <si>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</si>
  <si>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</si>
  <si>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</si>
  <si>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</si>
  <si>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</si>
  <si>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</si>
  <si>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</si>
  <si>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</si>
  <si>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</si>
  <si>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</si>
  <si>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</si>
  <si>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</si>
  <si>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</si>
  <si>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</si>
  <si>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</si>
  <si>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</si>
  <si>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</si>
  <si>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</si>
  <si>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</si>
  <si>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</si>
  <si>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</si>
  <si>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</si>
  <si>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</si>
  <si>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</si>
  <si>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</si>
  <si>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</si>
  <si>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</si>
  <si>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</si>
  <si>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</si>
  <si>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</si>
  <si>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</si>
  <si>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</si>
  <si>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</si>
  <si>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</si>
  <si>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</si>
  <si>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</si>
  <si>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</si>
  <si>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</si>
  <si>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</si>
  <si>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</si>
  <si>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</si>
  <si>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</si>
  <si>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</si>
  <si>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</si>
  <si>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</si>
  <si>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</si>
  <si>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</si>
  <si>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</si>
  <si>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</si>
  <si>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</si>
  <si>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</si>
  <si>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</si>
  <si>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</si>
  <si>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</si>
  <si>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</si>
  <si>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</si>
  <si>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</si>
  <si>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</si>
  <si>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</si>
  <si>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</si>
  <si>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</si>
  <si>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</si>
  <si>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</si>
  <si>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</si>
  <si>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</si>
  <si>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</si>
  <si>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</si>
  <si>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</si>
  <si>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</si>
  <si>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</si>
  <si>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</si>
  <si>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</si>
  <si>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</si>
  <si>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</si>
  <si>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</si>
  <si>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</si>
  <si>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</si>
  <si>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</si>
  <si>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</si>
  <si>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</si>
  <si>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</si>
  <si>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</si>
  <si>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</si>
  <si>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</si>
  <si>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</si>
  <si>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</si>
  <si>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</si>
  <si>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</si>
  <si>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</si>
  <si>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</si>
  <si>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</si>
  <si>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</si>
  <si>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</si>
  <si>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</si>
  <si>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</si>
  <si>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</si>
  <si>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</si>
  <si>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</si>
  <si>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</si>
  <si>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</si>
  <si>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</si>
  <si>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</si>
  <si>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</si>
  <si>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</si>
  <si>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</si>
  <si>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</si>
  <si>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</si>
  <si>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</si>
  <si>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</si>
  <si>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</si>
  <si>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</si>
  <si>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</si>
  <si>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</si>
  <si>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</si>
  <si>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</si>
  <si>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</si>
  <si>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</si>
  <si>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</si>
  <si>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</si>
  <si>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</si>
  <si>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</si>
  <si>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</si>
  <si>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</si>
  <si>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</si>
  <si>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</si>
  <si>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</si>
  <si>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</si>
  <si>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</si>
  <si>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</si>
  <si>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</si>
  <si>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</si>
  <si>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</si>
  <si>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</si>
  <si>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</si>
  <si>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</si>
  <si>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</si>
  <si>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</si>
  <si>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</si>
  <si>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</si>
  <si>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</si>
  <si>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</si>
  <si>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</si>
  <si>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</si>
  <si>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</si>
  <si>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</si>
  <si>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</si>
  <si>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</si>
  <si>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</si>
  <si>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</si>
  <si>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</si>
  <si>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</si>
  <si>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</si>
  <si>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</si>
  <si>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</si>
  <si>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</si>
  <si>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</si>
  <si>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</si>
  <si>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</si>
  <si>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</si>
  <si>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</si>
  <si>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</si>
  <si>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</si>
  <si>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</si>
  <si>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奈良県山添村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</si>
  <si>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</si>
  <si>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</si>
  <si>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</si>
  <si>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</si>
  <si>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</si>
  <si>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</si>
  <si>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</si>
  <si>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</si>
  <si>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</si>
  <si>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</si>
  <si>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</si>
  <si>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</si>
  <si>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</si>
  <si>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</si>
  <si>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</si>
  <si>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</si>
  <si>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</si>
  <si>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</si>
  <si>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</si>
  <si>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</si>
  <si>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</si>
  <si>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</si>
  <si>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</si>
  <si>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</si>
  <si>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</si>
  <si>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</si>
  <si>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</si>
  <si>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</si>
  <si>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</si>
  <si>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</si>
  <si>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</si>
  <si>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</si>
  <si>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</si>
  <si>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</si>
  <si>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</si>
  <si>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</si>
  <si>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</si>
  <si>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</si>
  <si>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</si>
  <si>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</si>
  <si>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</si>
  <si>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</si>
  <si>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</si>
  <si>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</si>
  <si>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</si>
  <si>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</si>
  <si>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</si>
  <si>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</si>
  <si>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</si>
  <si>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</si>
  <si>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</si>
  <si>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</si>
  <si>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</si>
  <si>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</si>
  <si>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</si>
  <si>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</si>
  <si>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</si>
  <si>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</si>
  <si>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</si>
  <si>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</si>
  <si>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</si>
  <si>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</si>
  <si>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</si>
  <si>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</si>
  <si>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</si>
  <si>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</si>
  <si>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</si>
  <si>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</si>
  <si>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</si>
  <si>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</si>
  <si>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</si>
  <si>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</si>
  <si>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</si>
  <si>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</si>
  <si>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</si>
  <si>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</si>
  <si>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</si>
  <si>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</si>
  <si>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</si>
  <si>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</si>
  <si>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</si>
  <si>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</si>
  <si>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</si>
  <si>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</si>
  <si>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</si>
  <si>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</si>
  <si>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</si>
  <si>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</si>
  <si>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</si>
  <si>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</si>
  <si>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</si>
  <si>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</si>
  <si>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</si>
  <si>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</si>
  <si>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</si>
  <si>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</si>
  <si>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</si>
  <si>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</si>
  <si>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</si>
  <si>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</si>
  <si>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</si>
  <si>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</si>
  <si>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</si>
  <si>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</si>
  <si>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</si>
  <si>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</si>
  <si>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</si>
  <si>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</si>
  <si>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</si>
  <si>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</si>
  <si>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</si>
  <si>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</si>
  <si>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</si>
  <si>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</si>
  <si>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</si>
  <si>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</si>
  <si>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</si>
  <si>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</si>
  <si>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</si>
  <si>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</si>
  <si>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</si>
  <si>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</si>
  <si>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</si>
  <si>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</si>
  <si>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</si>
  <si>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</si>
  <si>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</si>
  <si>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</si>
  <si>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</si>
  <si>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</si>
  <si>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</si>
  <si>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</si>
  <si>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</si>
  <si>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</si>
  <si>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</si>
  <si>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</si>
  <si>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</si>
  <si>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</si>
  <si>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</si>
  <si>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</si>
  <si>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</si>
  <si>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</si>
  <si>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</si>
  <si>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</si>
  <si>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</si>
  <si>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</si>
  <si>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</si>
  <si>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</si>
  <si>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</si>
  <si>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</si>
  <si>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奈良県山添村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</si>
  <si>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</si>
  <si>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</si>
  <si>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</si>
  <si>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</si>
  <si>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</si>
  <si>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</si>
  <si>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</si>
  <si>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</si>
  <si>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</si>
  <si>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</si>
  <si>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</si>
  <si>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</si>
  <si>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</si>
  <si>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</si>
  <si>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</si>
  <si>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</si>
  <si>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</si>
  <si>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</si>
  <si>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</si>
  <si>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</si>
  <si>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</si>
  <si>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</si>
  <si>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</si>
  <si>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</si>
  <si>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</si>
  <si>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</si>
  <si>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</si>
  <si>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</si>
  <si>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</si>
  <si>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</si>
  <si>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</si>
  <si>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</si>
  <si>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</si>
  <si>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</si>
  <si>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</si>
  <si>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</si>
  <si>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後期高齢者医療特別会計</t>
    <phoneticPr fontId="5"/>
  </si>
  <si>
    <t>介護保険（保険事業勘定）特別会計</t>
    <phoneticPr fontId="5"/>
  </si>
  <si>
    <t>介護保険（介護サービス事業勘定）特別会計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</si>
  <si>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</si>
  <si>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</si>
  <si>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</si>
  <si>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</si>
  <si>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</si>
  <si>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</si>
  <si>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</si>
  <si>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</si>
  <si>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</si>
  <si>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</si>
  <si>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</si>
  <si>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</si>
  <si>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</si>
  <si>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</si>
  <si>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</si>
  <si>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</si>
  <si>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</si>
  <si>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</si>
  <si>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</si>
  <si>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</si>
  <si>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</si>
  <si>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</si>
  <si>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</si>
  <si>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</si>
  <si>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</si>
  <si>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</si>
  <si>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</si>
  <si>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</si>
  <si>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</si>
  <si>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</si>
  <si>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</si>
  <si>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</si>
  <si>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</si>
  <si>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</si>
  <si>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</si>
  <si>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</si>
  <si>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</si>
  <si>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</si>
  <si>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</si>
  <si>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</si>
  <si>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</si>
  <si>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</si>
  <si>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</si>
  <si>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</si>
  <si>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</si>
  <si>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</si>
  <si>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</si>
  <si>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</si>
  <si>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</si>
  <si>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</si>
  <si>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</si>
  <si>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</si>
  <si>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</si>
  <si>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</si>
  <si>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</si>
  <si>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</si>
  <si>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</si>
  <si>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</si>
  <si>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</si>
  <si>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</si>
  <si>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</si>
  <si>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</si>
  <si>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</si>
  <si>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</si>
  <si>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</si>
  <si>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</si>
  <si>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</si>
  <si>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</si>
  <si>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</si>
  <si>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</si>
  <si>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</si>
  <si>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</si>
  <si>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</si>
  <si>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</si>
  <si>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</si>
  <si>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</si>
  <si>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</si>
  <si>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</si>
  <si>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</si>
  <si>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</si>
  <si>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</si>
  <si>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</si>
  <si>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</si>
  <si>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</si>
  <si>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</si>
  <si>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</si>
  <si>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</si>
  <si>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</si>
  <si>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</si>
  <si>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</si>
  <si>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</si>
  <si>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</si>
  <si>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</si>
  <si>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</si>
  <si>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</si>
  <si>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</si>
  <si>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</si>
  <si>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</si>
  <si>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</si>
  <si>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</si>
  <si>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</si>
  <si>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</si>
  <si>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</si>
  <si>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</si>
  <si>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</si>
  <si>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</si>
  <si>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</si>
  <si>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</si>
  <si>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</si>
  <si>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</si>
  <si>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</si>
  <si>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</si>
  <si>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</si>
  <si>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</si>
  <si>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</si>
  <si>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</si>
  <si>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</si>
  <si>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</si>
  <si>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</si>
  <si>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</si>
  <si>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</si>
  <si>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</si>
  <si>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</si>
  <si>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</si>
  <si>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</si>
  <si>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</si>
  <si>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</si>
  <si>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</si>
  <si>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</si>
  <si>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</si>
  <si>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</si>
  <si>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</si>
  <si>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</si>
  <si>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</si>
  <si>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</si>
  <si>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</si>
  <si>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</si>
  <si>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</si>
  <si>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</si>
  <si>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介護保険（保険事業勘定）特別会計</t>
  </si>
  <si>
    <t>簡易水道特別会計</t>
  </si>
  <si>
    <t>下水道事業特別会計</t>
  </si>
  <si>
    <t>国民健康保険（事業勘定）特別会計</t>
  </si>
  <si>
    <t>後期高齢者医療特別会計</t>
  </si>
  <si>
    <t>基幹水利施設管理特別会計</t>
  </si>
  <si>
    <t>国民健康保険（診療施設勘定）特別会計</t>
  </si>
  <si>
    <t>▲ 0.42</t>
  </si>
  <si>
    <t>その他会計（赤字）</t>
  </si>
  <si>
    <t>その他会計（黒字）</t>
  </si>
  <si>
    <t>R01</t>
    <phoneticPr fontId="5"/>
  </si>
  <si>
    <t>R02</t>
    <phoneticPr fontId="5"/>
  </si>
  <si>
    <t>R03</t>
    <phoneticPr fontId="5"/>
  </si>
  <si>
    <t>R04</t>
    <phoneticPr fontId="5"/>
  </si>
  <si>
    <t>R05</t>
    <phoneticPr fontId="5"/>
  </si>
  <si>
    <t>地域福祉基金</t>
    <rPh sb="0" eb="2">
      <t>チイキ</t>
    </rPh>
    <rPh sb="2" eb="4">
      <t>フクシ</t>
    </rPh>
    <rPh sb="4" eb="6">
      <t>キキン</t>
    </rPh>
    <phoneticPr fontId="5"/>
  </si>
  <si>
    <t>デジタル化推進基金</t>
    <rPh sb="4" eb="5">
      <t>カ</t>
    </rPh>
    <rPh sb="5" eb="9">
      <t>スイシンキキン</t>
    </rPh>
    <phoneticPr fontId="2"/>
  </si>
  <si>
    <t>ふるさと応援基金</t>
    <rPh sb="4" eb="6">
      <t>オウエン</t>
    </rPh>
    <rPh sb="6" eb="8">
      <t>キキン</t>
    </rPh>
    <phoneticPr fontId="2"/>
  </si>
  <si>
    <t>消防基金</t>
    <rPh sb="0" eb="2">
      <t>ショウボウ</t>
    </rPh>
    <rPh sb="2" eb="4">
      <t>キキン</t>
    </rPh>
    <phoneticPr fontId="2"/>
  </si>
  <si>
    <t>ふるさと水と土保全基金</t>
    <rPh sb="4" eb="5">
      <t>ミズ</t>
    </rPh>
    <rPh sb="6" eb="7">
      <t>ツチ</t>
    </rPh>
    <rPh sb="7" eb="9">
      <t>ホゼン</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</si>
</sst>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A7AD-419E-A42D-0166E7B7E7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82355</c:v>
                </c:pt>
                <c:pt idx="1">
                  <c:v>130274</c:v>
                </c:pt>
                <c:pt idx="2">
                  <c:v>230020</c:v>
                </c:pt>
                <c:pt idx="3">
                  <c:v>99082</c:v>
                </c:pt>
                <c:pt idx="4">
                  <c:v>242495</c:v>
                </c:pt>
              </c:numCache>
            </c:numRef>
          </c:val>
          <c:smooth val="0"/>
          <c:extLst>
            <c:ext xmlns:c16="http://schemas.microsoft.com/office/drawing/2014/chart" uri="{C3380CC4-5D6E-409C-BE32-E72D297353CC}">
              <c16:uniqueId val="{00000001-A7AD-419E-A42D-0166E7B7E7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9.18</c:v>
                </c:pt>
                <c:pt idx="1">
                  <c:v>11.49</c:v>
                </c:pt>
                <c:pt idx="2">
                  <c:v>8.2899999999999991</c:v>
                </c:pt>
                <c:pt idx="3">
                  <c:v>12.39</c:v>
                </c:pt>
                <c:pt idx="4">
                  <c:v>7.89</c:v>
                </c:pt>
              </c:numCache>
            </c:numRef>
          </c:val>
          <c:extLst>
            <c:ext xmlns:c16="http://schemas.microsoft.com/office/drawing/2014/chart" uri="{C3380CC4-5D6E-409C-BE32-E72D297353CC}">
              <c16:uniqueId val="{00000000-5C58-4258-A419-028685011E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56.21</c:v>
                </c:pt>
                <c:pt idx="1">
                  <c:v>58.86</c:v>
                </c:pt>
                <c:pt idx="2">
                  <c:v>64.06</c:v>
                </c:pt>
                <c:pt idx="3">
                  <c:v>74.819999999999993</c:v>
                </c:pt>
                <c:pt idx="4">
                  <c:v>87.89</c:v>
                </c:pt>
              </c:numCache>
            </c:numRef>
          </c:val>
          <c:extLst>
            <c:ext xmlns:c16="http://schemas.microsoft.com/office/drawing/2014/chart" uri="{C3380CC4-5D6E-409C-BE32-E72D297353CC}">
              <c16:uniqueId val="{00000001-5C58-4258-A419-028685011E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5.52</c:v>
                </c:pt>
                <c:pt idx="1">
                  <c:v>5.2</c:v>
                </c:pt>
                <c:pt idx="2">
                  <c:v>4.12</c:v>
                </c:pt>
                <c:pt idx="3">
                  <c:v>8.49</c:v>
                </c:pt>
                <c:pt idx="4">
                  <c:v>2.08</c:v>
                </c:pt>
              </c:numCache>
            </c:numRef>
          </c:val>
          <c:smooth val="0"/>
          <c:extLst>
            <c:ext xmlns:c16="http://schemas.microsoft.com/office/drawing/2014/chart" uri="{C3380CC4-5D6E-409C-BE32-E72D297353CC}">
              <c16:uniqueId val="{00000002-5C58-4258-A419-028685011E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A7A-4F57-A6AA-F87DAFEC7A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7A-4F57-A6AA-F87DAFEC7A7F}"/>
            </c:ext>
          </c:extLst>
        </c:ser>
        <c:ser>
          <c:idx val="2"/>
          <c:order val="2"/>
          <c:tx>
            <c:strRef>
              <c:f>データシート!$A$29</c:f>
              <c:strCache>
                <c:ptCount val="1"/>
                <c:pt idx="0">
                  <c:v>国民健康保険（診療施設勘定）特別会計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0.42</c:v>
                </c:pt>
                <c:pt idx="7">
                  <c:v>#N/A</c:v>
                </c:pt>
                <c:pt idx="8">
                  <c:v>#N/A</c:v>
                </c:pt>
                <c:pt idx="9">
                  <c:v>0</c:v>
                </c:pt>
              </c:numCache>
            </c:numRef>
          </c:val>
          <c:extLst>
            <c:ext xmlns:c16="http://schemas.microsoft.com/office/drawing/2014/chart" uri="{C3380CC4-5D6E-409C-BE32-E72D297353CC}">
              <c16:uniqueId val="{00000002-AA7A-4F57-A6AA-F87DAFEC7A7F}"/>
            </c:ext>
          </c:extLst>
        </c:ser>
        <c:ser>
          <c:idx val="3"/>
          <c:order val="3"/>
          <c:tx>
            <c:strRef>
              <c:f>データシート!$A$30</c:f>
              <c:strCache>
                <c:ptCount val="1"/>
                <c:pt idx="0">
                  <c:v>基幹水利施設管理特別会計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A7A-4F57-A6AA-F87DAFEC7A7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A7A-4F57-A6AA-F87DAFEC7A7F}"/>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0.34</c:v>
                </c:pt>
                <c:pt idx="6">
                  <c:v>#N/A</c:v>
                </c:pt>
                <c:pt idx="7">
                  <c:v>0.01</c:v>
                </c:pt>
                <c:pt idx="8">
                  <c:v>#N/A</c:v>
                </c:pt>
                <c:pt idx="9">
                  <c:v>0.12</c:v>
                </c:pt>
              </c:numCache>
            </c:numRef>
          </c:val>
          <c:extLst>
            <c:ext xmlns:c16="http://schemas.microsoft.com/office/drawing/2014/chart" uri="{C3380CC4-5D6E-409C-BE32-E72D297353CC}">
              <c16:uniqueId val="{00000005-AA7A-4F57-A6AA-F87DAFEC7A7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0.43</c:v>
                </c:pt>
                <c:pt idx="8">
                  <c:v>#N/A</c:v>
                </c:pt>
                <c:pt idx="9">
                  <c:v>0.13</c:v>
                </c:pt>
              </c:numCache>
            </c:numRef>
          </c:val>
          <c:extLst>
            <c:ext xmlns:c16="http://schemas.microsoft.com/office/drawing/2014/chart" uri="{C3380CC4-5D6E-409C-BE32-E72D297353CC}">
              <c16:uniqueId val="{00000006-AA7A-4F57-A6AA-F87DAFEC7A7F}"/>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0.45</c:v>
                </c:pt>
              </c:numCache>
            </c:numRef>
          </c:val>
          <c:extLst>
            <c:ext xmlns:c16="http://schemas.microsoft.com/office/drawing/2014/chart" uri="{C3380CC4-5D6E-409C-BE32-E72D297353CC}">
              <c16:uniqueId val="{00000007-AA7A-4F57-A6AA-F87DAFEC7A7F}"/>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0.21</c:v>
                </c:pt>
                <c:pt idx="2">
                  <c:v>#N/A</c:v>
                </c:pt>
                <c:pt idx="3">
                  <c:v>0.65</c:v>
                </c:pt>
                <c:pt idx="4">
                  <c:v>#N/A</c:v>
                </c:pt>
                <c:pt idx="5">
                  <c:v>0.97</c:v>
                </c:pt>
                <c:pt idx="6">
                  <c:v>#N/A</c:v>
                </c:pt>
                <c:pt idx="7">
                  <c:v>0.51</c:v>
                </c:pt>
                <c:pt idx="8">
                  <c:v>#N/A</c:v>
                </c:pt>
                <c:pt idx="9">
                  <c:v>0.91</c:v>
                </c:pt>
              </c:numCache>
            </c:numRef>
          </c:val>
          <c:extLst>
            <c:ext xmlns:c16="http://schemas.microsoft.com/office/drawing/2014/chart" uri="{C3380CC4-5D6E-409C-BE32-E72D297353CC}">
              <c16:uniqueId val="{00000008-AA7A-4F57-A6AA-F87DAFEC7A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9.18</c:v>
                </c:pt>
                <c:pt idx="2">
                  <c:v>#N/A</c:v>
                </c:pt>
                <c:pt idx="3">
                  <c:v>11.49</c:v>
                </c:pt>
                <c:pt idx="4">
                  <c:v>#N/A</c:v>
                </c:pt>
                <c:pt idx="5">
                  <c:v>8.2899999999999991</c:v>
                </c:pt>
                <c:pt idx="6">
                  <c:v>#N/A</c:v>
                </c:pt>
                <c:pt idx="7">
                  <c:v>12.39</c:v>
                </c:pt>
                <c:pt idx="8">
                  <c:v>#N/A</c:v>
                </c:pt>
                <c:pt idx="9">
                  <c:v>7.88</c:v>
                </c:pt>
              </c:numCache>
            </c:numRef>
          </c:val>
          <c:extLst>
            <c:ext xmlns:c16="http://schemas.microsoft.com/office/drawing/2014/chart" uri="{C3380CC4-5D6E-409C-BE32-E72D297353CC}">
              <c16:uniqueId val="{00000009-AA7A-4F57-A6AA-F87DAFEC7A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236</c:v>
                </c:pt>
                <c:pt idx="5">
                  <c:v>245</c:v>
                </c:pt>
                <c:pt idx="8">
                  <c:v>264</c:v>
                </c:pt>
                <c:pt idx="11">
                  <c:v>259</c:v>
                </c:pt>
                <c:pt idx="14">
                  <c:v>266</c:v>
                </c:pt>
              </c:numCache>
            </c:numRef>
          </c:val>
          <c:extLst>
            <c:ext xmlns:c16="http://schemas.microsoft.com/office/drawing/2014/chart" uri="{C3380CC4-5D6E-409C-BE32-E72D297353CC}">
              <c16:uniqueId val="{00000000-36CA-4822-8090-0537578B79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CA-4822-8090-0537578B79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6CA-4822-8090-0537578B79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12</c:v>
                </c:pt>
                <c:pt idx="6">
                  <c:v>10</c:v>
                </c:pt>
                <c:pt idx="9">
                  <c:v>10</c:v>
                </c:pt>
                <c:pt idx="12">
                  <c:v>8</c:v>
                </c:pt>
              </c:numCache>
            </c:numRef>
          </c:val>
          <c:extLst>
            <c:ext xmlns:c16="http://schemas.microsoft.com/office/drawing/2014/chart" uri="{C3380CC4-5D6E-409C-BE32-E72D297353CC}">
              <c16:uniqueId val="{00000003-36CA-4822-8090-0537578B79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96</c:v>
                </c:pt>
                <c:pt idx="3">
                  <c:v>93</c:v>
                </c:pt>
                <c:pt idx="6">
                  <c:v>89</c:v>
                </c:pt>
                <c:pt idx="9">
                  <c:v>87</c:v>
                </c:pt>
                <c:pt idx="12">
                  <c:v>80</c:v>
                </c:pt>
              </c:numCache>
            </c:numRef>
          </c:val>
          <c:extLst>
            <c:ext xmlns:c16="http://schemas.microsoft.com/office/drawing/2014/chart" uri="{C3380CC4-5D6E-409C-BE32-E72D297353CC}">
              <c16:uniqueId val="{00000004-36CA-4822-8090-0537578B79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CA-4822-8090-0537578B79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CA-4822-8090-0537578B79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196</c:v>
                </c:pt>
                <c:pt idx="3">
                  <c:v>217</c:v>
                </c:pt>
                <c:pt idx="6">
                  <c:v>237</c:v>
                </c:pt>
                <c:pt idx="9">
                  <c:v>236</c:v>
                </c:pt>
                <c:pt idx="12">
                  <c:v>247</c:v>
                </c:pt>
              </c:numCache>
            </c:numRef>
          </c:val>
          <c:extLst>
            <c:ext xmlns:c16="http://schemas.microsoft.com/office/drawing/2014/chart" uri="{C3380CC4-5D6E-409C-BE32-E72D297353CC}">
              <c16:uniqueId val="{00000007-36CA-4822-8090-0537578B79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c:v>
                </c:pt>
                <c:pt idx="2">
                  <c:v>#N/A</c:v>
                </c:pt>
                <c:pt idx="3">
                  <c:v>#N/A</c:v>
                </c:pt>
                <c:pt idx="4">
                  <c:v>77</c:v>
                </c:pt>
                <c:pt idx="5">
                  <c:v>#N/A</c:v>
                </c:pt>
                <c:pt idx="6">
                  <c:v>#N/A</c:v>
                </c:pt>
                <c:pt idx="7">
                  <c:v>72</c:v>
                </c:pt>
                <c:pt idx="8">
                  <c:v>#N/A</c:v>
                </c:pt>
                <c:pt idx="9">
                  <c:v>#N/A</c:v>
                </c:pt>
                <c:pt idx="10">
                  <c:v>74</c:v>
                </c:pt>
                <c:pt idx="11">
                  <c:v>#N/A</c:v>
                </c:pt>
                <c:pt idx="12">
                  <c:v>#N/A</c:v>
                </c:pt>
                <c:pt idx="13">
                  <c:v>69</c:v>
                </c:pt>
                <c:pt idx="14">
                  <c:v>#N/A</c:v>
                </c:pt>
              </c:numCache>
            </c:numRef>
          </c:val>
          <c:smooth val="0"/>
          <c:extLst>
            <c:ext xmlns:c16="http://schemas.microsoft.com/office/drawing/2014/chart" uri="{C3380CC4-5D6E-409C-BE32-E72D297353CC}">
              <c16:uniqueId val="{00000008-36CA-4822-8090-0537578B79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2595</c:v>
                </c:pt>
                <c:pt idx="5">
                  <c:v>2596</c:v>
                </c:pt>
                <c:pt idx="8">
                  <c:v>2640</c:v>
                </c:pt>
                <c:pt idx="11">
                  <c:v>2680</c:v>
                </c:pt>
                <c:pt idx="14">
                  <c:v>3057</c:v>
                </c:pt>
              </c:numCache>
            </c:numRef>
          </c:val>
          <c:extLst>
            <c:ext xmlns:c16="http://schemas.microsoft.com/office/drawing/2014/chart" uri="{C3380CC4-5D6E-409C-BE32-E72D297353CC}">
              <c16:uniqueId val="{00000000-D28F-4306-9192-F32439B617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1</c:v>
                </c:pt>
                <c:pt idx="11">
                  <c:v>0</c:v>
                </c:pt>
                <c:pt idx="14">
                  <c:v>0</c:v>
                </c:pt>
              </c:numCache>
            </c:numRef>
          </c:val>
          <c:extLst>
            <c:ext xmlns:c16="http://schemas.microsoft.com/office/drawing/2014/chart" uri="{C3380CC4-5D6E-409C-BE32-E72D297353CC}">
              <c16:uniqueId val="{00000001-D28F-4306-9192-F32439B617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1506</c:v>
                </c:pt>
                <c:pt idx="5">
                  <c:v>1627</c:v>
                </c:pt>
                <c:pt idx="8">
                  <c:v>1941</c:v>
                </c:pt>
                <c:pt idx="11">
                  <c:v>2216</c:v>
                </c:pt>
                <c:pt idx="14">
                  <c:v>2571</c:v>
                </c:pt>
              </c:numCache>
            </c:numRef>
          </c:val>
          <c:extLst>
            <c:ext xmlns:c16="http://schemas.microsoft.com/office/drawing/2014/chart" uri="{C3380CC4-5D6E-409C-BE32-E72D297353CC}">
              <c16:uniqueId val="{00000002-D28F-4306-9192-F32439B617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8F-4306-9192-F32439B617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8F-4306-9192-F32439B617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8F-4306-9192-F32439B617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681</c:v>
                </c:pt>
                <c:pt idx="3">
                  <c:v>653</c:v>
                </c:pt>
                <c:pt idx="6">
                  <c:v>604</c:v>
                </c:pt>
                <c:pt idx="9">
                  <c:v>543</c:v>
                </c:pt>
                <c:pt idx="12">
                  <c:v>549</c:v>
                </c:pt>
              </c:numCache>
            </c:numRef>
          </c:val>
          <c:extLst>
            <c:ext xmlns:c16="http://schemas.microsoft.com/office/drawing/2014/chart" uri="{C3380CC4-5D6E-409C-BE32-E72D297353CC}">
              <c16:uniqueId val="{00000006-D28F-4306-9192-F32439B617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108</c:v>
                </c:pt>
                <c:pt idx="3">
                  <c:v>96</c:v>
                </c:pt>
                <c:pt idx="6">
                  <c:v>60</c:v>
                </c:pt>
                <c:pt idx="9">
                  <c:v>63</c:v>
                </c:pt>
                <c:pt idx="12">
                  <c:v>60</c:v>
                </c:pt>
              </c:numCache>
            </c:numRef>
          </c:val>
          <c:extLst>
            <c:ext xmlns:c16="http://schemas.microsoft.com/office/drawing/2014/chart" uri="{C3380CC4-5D6E-409C-BE32-E72D297353CC}">
              <c16:uniqueId val="{00000007-D28F-4306-9192-F32439B617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617</c:v>
                </c:pt>
                <c:pt idx="3">
                  <c:v>816</c:v>
                </c:pt>
                <c:pt idx="6">
                  <c:v>968</c:v>
                </c:pt>
                <c:pt idx="9">
                  <c:v>1286</c:v>
                </c:pt>
                <c:pt idx="12">
                  <c:v>1301</c:v>
                </c:pt>
              </c:numCache>
            </c:numRef>
          </c:val>
          <c:extLst>
            <c:ext xmlns:c16="http://schemas.microsoft.com/office/drawing/2014/chart" uri="{C3380CC4-5D6E-409C-BE32-E72D297353CC}">
              <c16:uniqueId val="{00000008-D28F-4306-9192-F32439B617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8F-4306-9192-F32439B617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2303</c:v>
                </c:pt>
                <c:pt idx="3">
                  <c:v>2296</c:v>
                </c:pt>
                <c:pt idx="6">
                  <c:v>2393</c:v>
                </c:pt>
                <c:pt idx="9">
                  <c:v>2247</c:v>
                </c:pt>
                <c:pt idx="12">
                  <c:v>2662</c:v>
                </c:pt>
              </c:numCache>
            </c:numRef>
          </c:val>
          <c:extLst>
            <c:ext xmlns:c16="http://schemas.microsoft.com/office/drawing/2014/chart" uri="{C3380CC4-5D6E-409C-BE32-E72D297353CC}">
              <c16:uniqueId val="{0000000A-D28F-4306-9192-F32439B617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8F-4306-9192-F32439B617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1452</c:v>
                </c:pt>
                <c:pt idx="1">
                  <c:v>1649</c:v>
                </c:pt>
                <c:pt idx="2">
                  <c:v>1931</c:v>
                </c:pt>
              </c:numCache>
            </c:numRef>
          </c:val>
          <c:extLst>
            <c:ext xmlns:c16="http://schemas.microsoft.com/office/drawing/2014/chart" uri="{C3380CC4-5D6E-409C-BE32-E72D297353CC}">
              <c16:uniqueId val="{00000000-AF4A-482E-9B47-B0BF088615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127</c:v>
                </c:pt>
                <c:pt idx="1">
                  <c:v>127</c:v>
                </c:pt>
                <c:pt idx="2">
                  <c:v>128</c:v>
                </c:pt>
              </c:numCache>
            </c:numRef>
          </c:val>
          <c:extLst>
            <c:ext xmlns:c16="http://schemas.microsoft.com/office/drawing/2014/chart" uri="{C3380CC4-5D6E-409C-BE32-E72D297353CC}">
              <c16:uniqueId val="{00000001-AF4A-482E-9B47-B0BF088615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292</c:v>
                </c:pt>
                <c:pt idx="1">
                  <c:v>360</c:v>
                </c:pt>
                <c:pt idx="2">
                  <c:v>428</c:v>
                </c:pt>
              </c:numCache>
            </c:numRef>
          </c:val>
          <c:extLst>
            <c:ext xmlns:c16="http://schemas.microsoft.com/office/drawing/2014/chart" uri="{C3380CC4-5D6E-409C-BE32-E72D297353CC}">
              <c16:uniqueId val="{00000002-AF4A-482E-9B47-B0BF088615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
3,089
66.52
3,881,512
3,700,748
173,380
2,197,585
2,661,836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人口減少や村内に中心となる産業が少ないことから財政基盤が弱く税収等が減少傾向にある。また、類似団体平均を上回っているものの、毎年減少傾向にある。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人件費の抑制や事業の見直しによる投資的経費の抑制を行うことで財政の健全化を図っていく。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45508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普通交付税が減額になった反面、職員の基本給の増加や平成３０年度・令和元年度に借り入れた起債の償還が始まったことにより経常経費が増加したため、昨年度から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％の増となっている。ふるさと納税等による自主財源の確保や施設維持管理費の減少等の経常経費の削減に取り組み、財政の健全化を図っていく。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86148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58805"/>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62</xdr:row>
      <xdr:rowOff>128905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478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170604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5478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65</xdr:row>
      <xdr:rowOff>44873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7195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51875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決算額が類似団体平均を下回っている主な要因として、消防業務を一部事務組合で行っていることが考えられる。また、昨年度と比較して金額が増加した要因として人件費や物価高騰による委託費の増加が挙げられる。事業の見直しを行い、人件費、物件費の抑制に取り組んで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63212</xdr:rowOff>
    </xdr:from>
    <xdr:to>
      <xdr:col>23</xdr:col>
      <xdr:colOff>133350</xdr:colOff>
      <xdr:row>82</xdr:row>
      <xdr:rowOff>68794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2112"/>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63212</xdr:rowOff>
    </xdr:from>
    <xdr:to>
      <xdr:col>19</xdr:col>
      <xdr:colOff>133350</xdr:colOff>
      <xdr:row>82</xdr:row>
      <xdr:rowOff>67419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22112"/>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38100</xdr:rowOff>
    </xdr:from>
    <xdr:to>
      <xdr:col>15</xdr:col>
      <xdr:colOff>82550</xdr:colOff>
      <xdr:row>82</xdr:row>
      <xdr:rowOff>67419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7000"/>
          <a:ext cx="8890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19061</xdr:rowOff>
    </xdr:from>
    <xdr:to>
      <xdr:col>11</xdr:col>
      <xdr:colOff>31750</xdr:colOff>
      <xdr:row>82</xdr:row>
      <xdr:rowOff>38100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7961"/>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17994</xdr:rowOff>
    </xdr:from>
    <xdr:to>
      <xdr:col>23</xdr:col>
      <xdr:colOff>184150</xdr:colOff>
      <xdr:row>82</xdr:row>
      <xdr:rowOff>119594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110721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12412</xdr:rowOff>
    </xdr:from>
    <xdr:to>
      <xdr:col>19</xdr:col>
      <xdr:colOff>184150</xdr:colOff>
      <xdr:row>82</xdr:row>
      <xdr:rowOff>114012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124189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0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16619</xdr:rowOff>
    </xdr:from>
    <xdr:to>
      <xdr:col>15</xdr:col>
      <xdr:colOff>133350</xdr:colOff>
      <xdr:row>82</xdr:row>
      <xdr:rowOff>118219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128396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158750</xdr:rowOff>
    </xdr:from>
    <xdr:to>
      <xdr:col>11</xdr:col>
      <xdr:colOff>82550</xdr:colOff>
      <xdr:row>82</xdr:row>
      <xdr:rowOff>88900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99077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139711</xdr:rowOff>
    </xdr:from>
    <xdr:to>
      <xdr:col>7</xdr:col>
      <xdr:colOff>31750</xdr:colOff>
      <xdr:row>82</xdr:row>
      <xdr:rowOff>69861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税部門の業務に従事する職員の平均年齢が減少したことにより、ラスパイレス指数の算定から除外される職員の平均年齢が減少。算定対象になる職員の平均年齢が増加したため、昨年度から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％の増であり類似団体平均を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％上回った状態である。全国平均と比較しても高い水準にあるため、地域の民間企業等の状況を踏まえ、給与の適正化に努める。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88</xdr:row>
      <xdr:rowOff>54293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09177"/>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105093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0917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105093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971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80963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97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3493</xdr:rowOff>
    </xdr:from>
    <xdr:to>
      <xdr:col>81</xdr:col>
      <xdr:colOff>95250</xdr:colOff>
      <xdr:row>88</xdr:row>
      <xdr:rowOff>105093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70820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8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54293</xdr:rowOff>
    </xdr:from>
    <xdr:to>
      <xdr:col>73</xdr:col>
      <xdr:colOff>44450</xdr:colOff>
      <xdr:row>87</xdr:row>
      <xdr:rowOff>155893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140670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人上回っており、昨年度と比較して</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退職者の補充を最小限度にとどめたが、人口減少が多く増となった。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人口１，０００人あたり職員数は人口減少により今後も増加傾向にあると考えられるが、新規採用職員は必要最小限度にとどめ、増員は行わないよう現状の人数を維持していく。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30226</xdr:rowOff>
    </xdr:from>
    <xdr:to>
      <xdr:col>81</xdr:col>
      <xdr:colOff>44450</xdr:colOff>
      <xdr:row>60</xdr:row>
      <xdr:rowOff>82106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17226"/>
          <a:ext cx="8382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30226</xdr:rowOff>
    </xdr:from>
    <xdr:to>
      <xdr:col>77</xdr:col>
      <xdr:colOff>44450</xdr:colOff>
      <xdr:row>60</xdr:row>
      <xdr:rowOff>31131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17226"/>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15748</xdr:rowOff>
    </xdr:from>
    <xdr:to>
      <xdr:col>72</xdr:col>
      <xdr:colOff>203200</xdr:colOff>
      <xdr:row>60</xdr:row>
      <xdr:rowOff>31131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02748"/>
          <a:ext cx="8890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150702</xdr:rowOff>
    </xdr:from>
    <xdr:to>
      <xdr:col>68</xdr:col>
      <xdr:colOff>152400</xdr:colOff>
      <xdr:row>60</xdr:row>
      <xdr:rowOff>15748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66252"/>
          <a:ext cx="889000" cy="3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31306</xdr:rowOff>
    </xdr:from>
    <xdr:to>
      <xdr:col>81</xdr:col>
      <xdr:colOff>95250</xdr:colOff>
      <xdr:row>60</xdr:row>
      <xdr:rowOff>132906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150876</xdr:rowOff>
    </xdr:from>
    <xdr:to>
      <xdr:col>77</xdr:col>
      <xdr:colOff>95250</xdr:colOff>
      <xdr:row>60</xdr:row>
      <xdr:rowOff>81026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65803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5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151781</xdr:rowOff>
    </xdr:from>
    <xdr:to>
      <xdr:col>73</xdr:col>
      <xdr:colOff>44450</xdr:colOff>
      <xdr:row>60</xdr:row>
      <xdr:rowOff>81931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66708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136398</xdr:rowOff>
    </xdr:from>
    <xdr:to>
      <xdr:col>68</xdr:col>
      <xdr:colOff>203200</xdr:colOff>
      <xdr:row>60</xdr:row>
      <xdr:rowOff>66548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51325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99902</xdr:rowOff>
    </xdr:from>
    <xdr:to>
      <xdr:col>64</xdr:col>
      <xdr:colOff>152400</xdr:colOff>
      <xdr:row>60</xdr:row>
      <xdr:rowOff>30052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類似団体平均を大きく下回っており、昨年度と比較して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の減になっている。</a:t>
          </a:r>
          <a:endParaRPr kumimoji="1" lang="en-US" altLang="ja-JP" sz="1300">
            <a:latin typeface="ＭＳ Ｐゴシック" panose="020B0600070205080204" pitchFamily="50" charset="-128"/>
            <a:ea typeface="ＭＳ Ｐゴシック" panose="020B0600070205080204" pitchFamily="50" charset="-128"/>
          </a:endParaRPr>
        </a:p>
        <a:p>
          <a:pPr rtl="0" eaLnBrk="1"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平成１２年度以降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借入を行っていないため、償還金が減少の一方になって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おり、令和５年度の償還額が大きく減少したことが理由として挙げられる。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今後予定している大型事業について、起債に頼る事ない計画をたてていく。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30480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723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38523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38523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96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38523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321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財政調整基金の増額により充当可能財源が増加していることから前年と比較して減少している。今後も大型事業（簡易水道事業の継続、義務教育学校の建設等）の予定があるため、財源を確保する際には、起債の借入・基金の取り崩しを最小限に止め、財政の健全化につと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
3,089
66.52
3,881,512
3,700,748
173,380
2,197,585
2,661,836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職員の基本給の増加により昨年より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増加している。また類似団体平均と比較すると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高い水準にある。理由としては給食センターや保育園等の施設運営を直営で行っていることが主な要因であり、行政サービスの提供方法の差異によるものと考える。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86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86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38</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238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108204</xdr:rowOff>
    </xdr:from>
    <xdr:to>
      <xdr:col>11</xdr:col>
      <xdr:colOff>60325</xdr:colOff>
      <xdr:row>39</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低いものの、昨年度と比較すると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増加している。コミュニティバスの増便や情報発信アプリの導入など新たな委託料が発生したことによるものと考えられる。事業の見直しに取り組み経常経費の削減に努めていく。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159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18</xdr:row>
      <xdr:rowOff>72136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8391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21336</xdr:rowOff>
    </xdr:from>
    <xdr:to>
      <xdr:col>65</xdr:col>
      <xdr:colOff>53975</xdr:colOff>
      <xdr:row>18</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107713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であり類似団体と比較して大きく下回っている。これは障害福祉サービスの適正化が維持できているためと考えられる。今後も適正なサービス提供を行うため、事業の見直しを行っていく。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232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6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特別会計への繰出金が多いことから、類似団体平均を上回っている。簡易水道において水道管更新事業を実施しているが、令和５年度の工事費が昨年度より減少した。そのため簡易水道特別会計への繰出金が減額とな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低くなっている。今後も事業内容を見直していき、繰出金の抑制を図っていく。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132715</xdr:rowOff>
    </xdr:from>
    <xdr:to>
      <xdr:col>82</xdr:col>
      <xdr:colOff>107950</xdr:colOff>
      <xdr:row>58</xdr:row>
      <xdr:rowOff>161290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0768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138430</xdr:rowOff>
    </xdr:from>
    <xdr:to>
      <xdr:col>78</xdr:col>
      <xdr:colOff>69850</xdr:colOff>
      <xdr:row>58</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0825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138430</xdr:rowOff>
    </xdr:from>
    <xdr:to>
      <xdr:col>73</xdr:col>
      <xdr:colOff>180975</xdr:colOff>
      <xdr:row>58</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0825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161290</xdr:rowOff>
    </xdr:from>
    <xdr:to>
      <xdr:col>69</xdr:col>
      <xdr:colOff>92075</xdr:colOff>
      <xdr:row>59</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1053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81915</xdr:rowOff>
    </xdr:from>
    <xdr:to>
      <xdr:col>82</xdr:col>
      <xdr:colOff>158750</xdr:colOff>
      <xdr:row>59</xdr:row>
      <xdr:rowOff>12065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53992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110490</xdr:rowOff>
    </xdr:from>
    <xdr:to>
      <xdr:col>78</xdr:col>
      <xdr:colOff>120650</xdr:colOff>
      <xdr:row>59</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25417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87630</xdr:rowOff>
    </xdr:from>
    <xdr:to>
      <xdr:col>74</xdr:col>
      <xdr:colOff>31750</xdr:colOff>
      <xdr:row>59</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2557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110490</xdr:rowOff>
    </xdr:from>
    <xdr:to>
      <xdr:col>69</xdr:col>
      <xdr:colOff>142875</xdr:colOff>
      <xdr:row>59</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25417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xdr:rowOff>
    </xdr:from>
    <xdr:to>
      <xdr:col>65</xdr:col>
      <xdr:colOff>53975</xdr:colOff>
      <xdr:row>59</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補助費にかかる経常収支比率は昨年度と比較して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増加している。広域連合として参加するリサイクル施設建設のための負担金が増加していることが主な要因として考えられる。各種団体への補助事業の適正化を図り、経費の削減に努める。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159004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90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117856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159004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58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平成２７年度から大型事業が集中したことにより、地方債現在高が減少せず、地方債の元利償還金が年々増加していることから昨年度と比べて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現在据置期間となっている給食センター建設事業や簡易水道事業、認定こども園建設事業の償還が始まることから。今後も数値が増加することが想定される。公共施設等総合管理計画に基づき、地方債の新規発行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81280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29133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54610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54610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54610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47007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高くなっている。人件費や委託料など各種経費が増額していることが理由と考えられる。委託事業や補助金、会計年度任用職員の人数の適正化を図り、健全な財政運営に努める。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50800</xdr:rowOff>
    </xdr:from>
    <xdr:to>
      <xdr:col>82</xdr:col>
      <xdr:colOff>107950</xdr:colOff>
      <xdr:row>79</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95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50800</xdr:rowOff>
    </xdr:from>
    <xdr:to>
      <xdr:col>78</xdr:col>
      <xdr:colOff>69850</xdr:colOff>
      <xdr:row>79</xdr:row>
      <xdr:rowOff>54611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595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5991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81280</xdr:rowOff>
    </xdr:from>
    <xdr:to>
      <xdr:col>69</xdr:col>
      <xdr:colOff>92075</xdr:colOff>
      <xdr:row>81</xdr:row>
      <xdr:rowOff>130811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972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67327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0</xdr:rowOff>
    </xdr:from>
    <xdr:to>
      <xdr:col>78</xdr:col>
      <xdr:colOff>120650</xdr:colOff>
      <xdr:row>79</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86377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90188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30480</xdr:rowOff>
    </xdr:from>
    <xdr:to>
      <xdr:col>69</xdr:col>
      <xdr:colOff>142875</xdr:colOff>
      <xdr:row>80</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116857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80011</xdr:rowOff>
    </xdr:from>
    <xdr:to>
      <xdr:col>65</xdr:col>
      <xdr:colOff>53975</xdr:colOff>
      <xdr:row>82</xdr:row>
      <xdr:rowOff>10161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166388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108521</xdr:rowOff>
    </xdr:from>
    <xdr:to>
      <xdr:col>29</xdr:col>
      <xdr:colOff>127000</xdr:colOff>
      <xdr:row>17</xdr:row>
      <xdr:rowOff>137769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0796"/>
          <a:ext cx="647700" cy="2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136483</xdr:rowOff>
    </xdr:from>
    <xdr:to>
      <xdr:col>26</xdr:col>
      <xdr:colOff>50800</xdr:colOff>
      <xdr:row>17</xdr:row>
      <xdr:rowOff>137769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98758"/>
          <a:ext cx="698500" cy="1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136483</xdr:rowOff>
    </xdr:from>
    <xdr:to>
      <xdr:col>22</xdr:col>
      <xdr:colOff>114300</xdr:colOff>
      <xdr:row>17</xdr:row>
      <xdr:rowOff>149782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8758"/>
          <a:ext cx="698500" cy="1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149782</xdr:rowOff>
    </xdr:from>
    <xdr:to>
      <xdr:col>18</xdr:col>
      <xdr:colOff>177800</xdr:colOff>
      <xdr:row>18</xdr:row>
      <xdr:rowOff>1321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12057"/>
          <a:ext cx="698500" cy="2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57721</xdr:rowOff>
    </xdr:from>
    <xdr:to>
      <xdr:col>29</xdr:col>
      <xdr:colOff>177800</xdr:colOff>
      <xdr:row>17</xdr:row>
      <xdr:rowOff>159321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19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29798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86969</xdr:rowOff>
    </xdr:from>
    <xdr:to>
      <xdr:col>26</xdr:col>
      <xdr:colOff>101600</xdr:colOff>
      <xdr:row>18</xdr:row>
      <xdr:rowOff>17119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4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35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85683</xdr:rowOff>
    </xdr:from>
    <xdr:to>
      <xdr:col>22</xdr:col>
      <xdr:colOff>165100</xdr:colOff>
      <xdr:row>18</xdr:row>
      <xdr:rowOff>15833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3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98982</xdr:rowOff>
    </xdr:from>
    <xdr:to>
      <xdr:col>19</xdr:col>
      <xdr:colOff>38100</xdr:colOff>
      <xdr:row>18</xdr:row>
      <xdr:rowOff>29132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4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121971</xdr:rowOff>
    </xdr:from>
    <xdr:to>
      <xdr:col>15</xdr:col>
      <xdr:colOff>101600</xdr:colOff>
      <xdr:row>18</xdr:row>
      <xdr:rowOff>52121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36898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308499</xdr:rowOff>
    </xdr:from>
    <xdr:to>
      <xdr:col>29</xdr:col>
      <xdr:colOff>127000</xdr:colOff>
      <xdr:row>35</xdr:row>
      <xdr:rowOff>312619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18849"/>
          <a:ext cx="647700" cy="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308499</xdr:rowOff>
    </xdr:from>
    <xdr:to>
      <xdr:col>26</xdr:col>
      <xdr:colOff>50800</xdr:colOff>
      <xdr:row>35</xdr:row>
      <xdr:rowOff>312536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18849"/>
          <a:ext cx="698500" cy="4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309295</xdr:rowOff>
    </xdr:from>
    <xdr:to>
      <xdr:col>22</xdr:col>
      <xdr:colOff>114300</xdr:colOff>
      <xdr:row>35</xdr:row>
      <xdr:rowOff>312536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19645"/>
          <a:ext cx="698500" cy="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309295</xdr:rowOff>
    </xdr:from>
    <xdr:to>
      <xdr:col>18</xdr:col>
      <xdr:colOff>177800</xdr:colOff>
      <xdr:row>35</xdr:row>
      <xdr:rowOff>323774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19645"/>
          <a:ext cx="698500" cy="1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261819</xdr:rowOff>
    </xdr:from>
    <xdr:to>
      <xdr:col>29</xdr:col>
      <xdr:colOff>177800</xdr:colOff>
      <xdr:row>36</xdr:row>
      <xdr:rowOff>20519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7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233896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257699</xdr:rowOff>
    </xdr:from>
    <xdr:to>
      <xdr:col>26</xdr:col>
      <xdr:colOff>101600</xdr:colOff>
      <xdr:row>36</xdr:row>
      <xdr:rowOff>16399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6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261736</xdr:rowOff>
    </xdr:from>
    <xdr:to>
      <xdr:col>22</xdr:col>
      <xdr:colOff>165100</xdr:colOff>
      <xdr:row>36</xdr:row>
      <xdr:rowOff>20436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5213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258495</xdr:rowOff>
    </xdr:from>
    <xdr:to>
      <xdr:col>19</xdr:col>
      <xdr:colOff>38100</xdr:colOff>
      <xdr:row>36</xdr:row>
      <xdr:rowOff>17195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1972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272974</xdr:rowOff>
    </xdr:from>
    <xdr:to>
      <xdr:col>15</xdr:col>
      <xdr:colOff>101600</xdr:colOff>
      <xdr:row>36</xdr:row>
      <xdr:rowOff>31674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3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
3,089
66.52
3,881,512
3,700,748
173,380
2,197,585
2,661,836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103412</xdr:rowOff>
    </xdr:from>
    <xdr:to>
      <xdr:col>24</xdr:col>
      <xdr:colOff>63500</xdr:colOff>
      <xdr:row>36</xdr:row>
      <xdr:rowOff>128089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75612"/>
          <a:ext cx="838200" cy="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128089</xdr:rowOff>
    </xdr:from>
    <xdr:to>
      <xdr:col>19</xdr:col>
      <xdr:colOff>177800</xdr:colOff>
      <xdr:row>36</xdr:row>
      <xdr:rowOff>130787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0289"/>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130787</xdr:rowOff>
    </xdr:from>
    <xdr:to>
      <xdr:col>15</xdr:col>
      <xdr:colOff>50800</xdr:colOff>
      <xdr:row>36</xdr:row>
      <xdr:rowOff>140748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2987"/>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140748</xdr:rowOff>
    </xdr:from>
    <xdr:to>
      <xdr:col>10</xdr:col>
      <xdr:colOff>114300</xdr:colOff>
      <xdr:row>37</xdr:row>
      <xdr:rowOff>32574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2948"/>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52612</xdr:rowOff>
    </xdr:from>
    <xdr:to>
      <xdr:col>24</xdr:col>
      <xdr:colOff>114300</xdr:colOff>
      <xdr:row>36</xdr:row>
      <xdr:rowOff>154212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31039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0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77289</xdr:rowOff>
    </xdr:from>
    <xdr:to>
      <xdr:col>20</xdr:col>
      <xdr:colOff>38100</xdr:colOff>
      <xdr:row>37</xdr:row>
      <xdr:rowOff>7439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170016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4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79987</xdr:rowOff>
    </xdr:from>
    <xdr:to>
      <xdr:col>15</xdr:col>
      <xdr:colOff>101600</xdr:colOff>
      <xdr:row>37</xdr:row>
      <xdr:rowOff>10137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4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89948</xdr:rowOff>
    </xdr:from>
    <xdr:to>
      <xdr:col>10</xdr:col>
      <xdr:colOff>165100</xdr:colOff>
      <xdr:row>37</xdr:row>
      <xdr:rowOff>20098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11225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5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153224</xdr:rowOff>
    </xdr:from>
    <xdr:to>
      <xdr:col>6</xdr:col>
      <xdr:colOff>38100</xdr:colOff>
      <xdr:row>37</xdr:row>
      <xdr:rowOff>83374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74501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147775</xdr:rowOff>
    </xdr:from>
    <xdr:to>
      <xdr:col>24</xdr:col>
      <xdr:colOff>63500</xdr:colOff>
      <xdr:row>57</xdr:row>
      <xdr:rowOff>157754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20425"/>
          <a:ext cx="8382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144138</xdr:rowOff>
    </xdr:from>
    <xdr:to>
      <xdr:col>19</xdr:col>
      <xdr:colOff>177800</xdr:colOff>
      <xdr:row>57</xdr:row>
      <xdr:rowOff>147775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16788"/>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144138</xdr:rowOff>
    </xdr:from>
    <xdr:to>
      <xdr:col>15</xdr:col>
      <xdr:colOff>50800</xdr:colOff>
      <xdr:row>58</xdr:row>
      <xdr:rowOff>5745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6788"/>
          <a:ext cx="8890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169681</xdr:rowOff>
    </xdr:from>
    <xdr:to>
      <xdr:col>10</xdr:col>
      <xdr:colOff>114300</xdr:colOff>
      <xdr:row>58</xdr:row>
      <xdr:rowOff>5745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42331"/>
          <a:ext cx="889000" cy="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106954</xdr:rowOff>
    </xdr:from>
    <xdr:to>
      <xdr:col>24</xdr:col>
      <xdr:colOff>114300</xdr:colOff>
      <xdr:row>58</xdr:row>
      <xdr:rowOff>37104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21881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96975</xdr:rowOff>
    </xdr:from>
    <xdr:to>
      <xdr:col>20</xdr:col>
      <xdr:colOff>38100</xdr:colOff>
      <xdr:row>58</xdr:row>
      <xdr:rowOff>27125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18252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93338</xdr:rowOff>
    </xdr:from>
    <xdr:to>
      <xdr:col>15</xdr:col>
      <xdr:colOff>101600</xdr:colOff>
      <xdr:row>58</xdr:row>
      <xdr:rowOff>23488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14615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126395</xdr:rowOff>
    </xdr:from>
    <xdr:to>
      <xdr:col>10</xdr:col>
      <xdr:colOff>165100</xdr:colOff>
      <xdr:row>58</xdr:row>
      <xdr:rowOff>56545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47672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9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118881</xdr:rowOff>
    </xdr:from>
    <xdr:to>
      <xdr:col>6</xdr:col>
      <xdr:colOff>38100</xdr:colOff>
      <xdr:row>58</xdr:row>
      <xdr:rowOff>49031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40158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137272</xdr:rowOff>
    </xdr:from>
    <xdr:to>
      <xdr:col>24</xdr:col>
      <xdr:colOff>63500</xdr:colOff>
      <xdr:row>78</xdr:row>
      <xdr:rowOff>139156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510372"/>
          <a:ext cx="8382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139156</xdr:rowOff>
    </xdr:from>
    <xdr:to>
      <xdr:col>19</xdr:col>
      <xdr:colOff>177800</xdr:colOff>
      <xdr:row>78</xdr:row>
      <xdr:rowOff>139700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12256"/>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139700</xdr:rowOff>
    </xdr:from>
    <xdr:to>
      <xdr:col>15</xdr:col>
      <xdr:colOff>50800</xdr:colOff>
      <xdr:row>78</xdr:row>
      <xdr:rowOff>139700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139069</xdr:rowOff>
    </xdr:from>
    <xdr:to>
      <xdr:col>10</xdr:col>
      <xdr:colOff>114300</xdr:colOff>
      <xdr:row>78</xdr:row>
      <xdr:rowOff>139700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12169"/>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86472</xdr:rowOff>
    </xdr:from>
    <xdr:to>
      <xdr:col>24</xdr:col>
      <xdr:colOff>114300</xdr:colOff>
      <xdr:row>79</xdr:row>
      <xdr:rowOff>16622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1399</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74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88356</xdr:rowOff>
    </xdr:from>
    <xdr:to>
      <xdr:col>20</xdr:col>
      <xdr:colOff>38100</xdr:colOff>
      <xdr:row>79</xdr:row>
      <xdr:rowOff>18506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9633</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55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88900</xdr:rowOff>
    </xdr:from>
    <xdr:to>
      <xdr:col>15</xdr:col>
      <xdr:colOff>101600</xdr:colOff>
      <xdr:row>79</xdr:row>
      <xdr:rowOff>19050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116650</xdr:colOff>
      <xdr:row>79</xdr:row>
      <xdr:rowOff>10177</xdr:rowOff>
    </xdr:from>
    <xdr:ext cx="249299"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83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88900</xdr:rowOff>
    </xdr:from>
    <xdr:to>
      <xdr:col>10</xdr:col>
      <xdr:colOff>165100</xdr:colOff>
      <xdr:row>79</xdr:row>
      <xdr:rowOff>19050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180150</xdr:colOff>
      <xdr:row>79</xdr:row>
      <xdr:rowOff>10177</xdr:rowOff>
    </xdr:from>
    <xdr:ext cx="249299"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9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88269</xdr:rowOff>
    </xdr:from>
    <xdr:to>
      <xdr:col>6</xdr:col>
      <xdr:colOff>38100</xdr:colOff>
      <xdr:row>79</xdr:row>
      <xdr:rowOff>18419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9546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5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63241</xdr:rowOff>
    </xdr:from>
    <xdr:to>
      <xdr:col>24</xdr:col>
      <xdr:colOff>63500</xdr:colOff>
      <xdr:row>96</xdr:row>
      <xdr:rowOff>106211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22441"/>
          <a:ext cx="838200" cy="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63241</xdr:rowOff>
    </xdr:from>
    <xdr:to>
      <xdr:col>19</xdr:col>
      <xdr:colOff>177800</xdr:colOff>
      <xdr:row>96</xdr:row>
      <xdr:rowOff>83221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22441"/>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83221</xdr:rowOff>
    </xdr:from>
    <xdr:to>
      <xdr:col>15</xdr:col>
      <xdr:colOff>50800</xdr:colOff>
      <xdr:row>96</xdr:row>
      <xdr:rowOff>157074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42421"/>
          <a:ext cx="889000" cy="7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157074</xdr:rowOff>
    </xdr:from>
    <xdr:to>
      <xdr:col>10</xdr:col>
      <xdr:colOff>114300</xdr:colOff>
      <xdr:row>97</xdr:row>
      <xdr:rowOff>23937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16274"/>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33838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12441</xdr:rowOff>
    </xdr:from>
    <xdr:to>
      <xdr:col>20</xdr:col>
      <xdr:colOff>38100</xdr:colOff>
      <xdr:row>96</xdr:row>
      <xdr:rowOff>114041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105168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32421</xdr:rowOff>
    </xdr:from>
    <xdr:to>
      <xdr:col>15</xdr:col>
      <xdr:colOff>101600</xdr:colOff>
      <xdr:row>96</xdr:row>
      <xdr:rowOff>134021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125148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8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106274</xdr:rowOff>
    </xdr:from>
    <xdr:to>
      <xdr:col>10</xdr:col>
      <xdr:colOff>165100</xdr:colOff>
      <xdr:row>97</xdr:row>
      <xdr:rowOff>36424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27551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144587</xdr:rowOff>
    </xdr:from>
    <xdr:to>
      <xdr:col>6</xdr:col>
      <xdr:colOff>38100</xdr:colOff>
      <xdr:row>97</xdr:row>
      <xdr:rowOff>74737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65864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98171</xdr:rowOff>
    </xdr:from>
    <xdr:to>
      <xdr:col>55</xdr:col>
      <xdr:colOff>0</xdr:colOff>
      <xdr:row>37</xdr:row>
      <xdr:rowOff>155020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41821"/>
          <a:ext cx="838200" cy="5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155020</xdr:rowOff>
    </xdr:from>
    <xdr:to>
      <xdr:col>50</xdr:col>
      <xdr:colOff>114300</xdr:colOff>
      <xdr:row>37</xdr:row>
      <xdr:rowOff>158628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98670"/>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143674</xdr:rowOff>
    </xdr:from>
    <xdr:to>
      <xdr:col>45</xdr:col>
      <xdr:colOff>177800</xdr:colOff>
      <xdr:row>37</xdr:row>
      <xdr:rowOff>158628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15874"/>
          <a:ext cx="889000" cy="1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143674</xdr:rowOff>
    </xdr:from>
    <xdr:to>
      <xdr:col>41</xdr:col>
      <xdr:colOff>50800</xdr:colOff>
      <xdr:row>37</xdr:row>
      <xdr:rowOff>144293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15874"/>
          <a:ext cx="889000" cy="17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133748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104220</xdr:rowOff>
    </xdr:from>
    <xdr:to>
      <xdr:col>50</xdr:col>
      <xdr:colOff>165100</xdr:colOff>
      <xdr:row>38</xdr:row>
      <xdr:rowOff>34370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25497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4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107828</xdr:rowOff>
    </xdr:from>
    <xdr:to>
      <xdr:col>46</xdr:col>
      <xdr:colOff>38100</xdr:colOff>
      <xdr:row>38</xdr:row>
      <xdr:rowOff>37978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29105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4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92874</xdr:rowOff>
    </xdr:from>
    <xdr:to>
      <xdr:col>41</xdr:col>
      <xdr:colOff>101600</xdr:colOff>
      <xdr:row>37</xdr:row>
      <xdr:rowOff>23024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14151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93493</xdr:rowOff>
    </xdr:from>
    <xdr:to>
      <xdr:col>36</xdr:col>
      <xdr:colOff>165100</xdr:colOff>
      <xdr:row>38</xdr:row>
      <xdr:rowOff>23644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7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14770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2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31119</xdr:rowOff>
    </xdr:from>
    <xdr:to>
      <xdr:col>55</xdr:col>
      <xdr:colOff>0</xdr:colOff>
      <xdr:row>58</xdr:row>
      <xdr:rowOff>140399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75219"/>
          <a:ext cx="838200" cy="10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40625</xdr:rowOff>
    </xdr:from>
    <xdr:to>
      <xdr:col>50</xdr:col>
      <xdr:colOff>114300</xdr:colOff>
      <xdr:row>58</xdr:row>
      <xdr:rowOff>140399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84725"/>
          <a:ext cx="889000" cy="9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40625</xdr:rowOff>
    </xdr:from>
    <xdr:to>
      <xdr:col>45</xdr:col>
      <xdr:colOff>177800</xdr:colOff>
      <xdr:row>58</xdr:row>
      <xdr:rowOff>116631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84725"/>
          <a:ext cx="889000" cy="7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116631</xdr:rowOff>
    </xdr:from>
    <xdr:to>
      <xdr:col>41</xdr:col>
      <xdr:colOff>50800</xdr:colOff>
      <xdr:row>58</xdr:row>
      <xdr:rowOff>153146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60731"/>
          <a:ext cx="889000" cy="3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151769</xdr:rowOff>
    </xdr:from>
    <xdr:to>
      <xdr:col>55</xdr:col>
      <xdr:colOff>50800</xdr:colOff>
      <xdr:row>58</xdr:row>
      <xdr:rowOff>81919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130196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0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89599</xdr:rowOff>
    </xdr:from>
    <xdr:to>
      <xdr:col>50</xdr:col>
      <xdr:colOff>165100</xdr:colOff>
      <xdr:row>59</xdr:row>
      <xdr:rowOff>19749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10876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161275</xdr:rowOff>
    </xdr:from>
    <xdr:to>
      <xdr:col>46</xdr:col>
      <xdr:colOff>38100</xdr:colOff>
      <xdr:row>58</xdr:row>
      <xdr:rowOff>91425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3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82552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2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65831</xdr:rowOff>
    </xdr:from>
    <xdr:to>
      <xdr:col>41</xdr:col>
      <xdr:colOff>101600</xdr:colOff>
      <xdr:row>58</xdr:row>
      <xdr:rowOff>167431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158558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0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102346</xdr:rowOff>
    </xdr:from>
    <xdr:to>
      <xdr:col>36</xdr:col>
      <xdr:colOff>165100</xdr:colOff>
      <xdr:row>59</xdr:row>
      <xdr:rowOff>32496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23623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36998</xdr:rowOff>
    </xdr:from>
    <xdr:to>
      <xdr:col>55</xdr:col>
      <xdr:colOff>0</xdr:colOff>
      <xdr:row>79</xdr:row>
      <xdr:rowOff>76276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0098"/>
          <a:ext cx="838200" cy="2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108088</xdr:rowOff>
    </xdr:from>
    <xdr:to>
      <xdr:col>50</xdr:col>
      <xdr:colOff>114300</xdr:colOff>
      <xdr:row>79</xdr:row>
      <xdr:rowOff>76276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1188"/>
          <a:ext cx="889000" cy="1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108088</xdr:rowOff>
    </xdr:from>
    <xdr:to>
      <xdr:col>45</xdr:col>
      <xdr:colOff>177800</xdr:colOff>
      <xdr:row>79</xdr:row>
      <xdr:rowOff>68231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1188"/>
          <a:ext cx="889000" cy="1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68231</xdr:rowOff>
    </xdr:from>
    <xdr:to>
      <xdr:col>41</xdr:col>
      <xdr:colOff>50800</xdr:colOff>
      <xdr:row>79</xdr:row>
      <xdr:rowOff>90703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12781"/>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157648</xdr:rowOff>
    </xdr:from>
    <xdr:to>
      <xdr:col>55</xdr:col>
      <xdr:colOff>50800</xdr:colOff>
      <xdr:row>78</xdr:row>
      <xdr:rowOff>87798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9075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25476</xdr:rowOff>
    </xdr:from>
    <xdr:to>
      <xdr:col>50</xdr:col>
      <xdr:colOff>165100</xdr:colOff>
      <xdr:row>79</xdr:row>
      <xdr:rowOff>127076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7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118203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6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57288</xdr:rowOff>
    </xdr:from>
    <xdr:to>
      <xdr:col>46</xdr:col>
      <xdr:colOff>38100</xdr:colOff>
      <xdr:row>78</xdr:row>
      <xdr:rowOff>158888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3965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0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17431</xdr:rowOff>
    </xdr:from>
    <xdr:to>
      <xdr:col>41</xdr:col>
      <xdr:colOff>101600</xdr:colOff>
      <xdr:row>79</xdr:row>
      <xdr:rowOff>119031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110158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39903</xdr:rowOff>
    </xdr:from>
    <xdr:to>
      <xdr:col>36</xdr:col>
      <xdr:colOff>165100</xdr:colOff>
      <xdr:row>79</xdr:row>
      <xdr:rowOff>141503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132630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7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21544</xdr:rowOff>
    </xdr:from>
    <xdr:to>
      <xdr:col>55</xdr:col>
      <xdr:colOff>0</xdr:colOff>
      <xdr:row>99</xdr:row>
      <xdr:rowOff>73675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95094"/>
          <a:ext cx="838200" cy="5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15784</xdr:rowOff>
    </xdr:from>
    <xdr:to>
      <xdr:col>50</xdr:col>
      <xdr:colOff>114300</xdr:colOff>
      <xdr:row>99</xdr:row>
      <xdr:rowOff>21544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89334"/>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164044</xdr:rowOff>
    </xdr:from>
    <xdr:to>
      <xdr:col>45</xdr:col>
      <xdr:colOff>177800</xdr:colOff>
      <xdr:row>99</xdr:row>
      <xdr:rowOff>15784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66144"/>
          <a:ext cx="889000" cy="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164044</xdr:rowOff>
    </xdr:from>
    <xdr:to>
      <xdr:col>41</xdr:col>
      <xdr:colOff>50800</xdr:colOff>
      <xdr:row>99</xdr:row>
      <xdr:rowOff>32739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66144"/>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22875</xdr:rowOff>
    </xdr:from>
    <xdr:to>
      <xdr:col>55</xdr:col>
      <xdr:colOff>50800</xdr:colOff>
      <xdr:row>99</xdr:row>
      <xdr:rowOff>124475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109252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142194</xdr:rowOff>
    </xdr:from>
    <xdr:to>
      <xdr:col>50</xdr:col>
      <xdr:colOff>165100</xdr:colOff>
      <xdr:row>99</xdr:row>
      <xdr:rowOff>72344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63471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136434</xdr:rowOff>
    </xdr:from>
    <xdr:to>
      <xdr:col>46</xdr:col>
      <xdr:colOff>38100</xdr:colOff>
      <xdr:row>99</xdr:row>
      <xdr:rowOff>66584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3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57711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113244</xdr:rowOff>
    </xdr:from>
    <xdr:to>
      <xdr:col>41</xdr:col>
      <xdr:colOff>101600</xdr:colOff>
      <xdr:row>99</xdr:row>
      <xdr:rowOff>43394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34521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153389</xdr:rowOff>
    </xdr:from>
    <xdr:to>
      <xdr:col>36</xdr:col>
      <xdr:colOff>165100</xdr:colOff>
      <xdr:row>99</xdr:row>
      <xdr:rowOff>83539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74666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11261</xdr:rowOff>
    </xdr:from>
    <xdr:to>
      <xdr:col>85</xdr:col>
      <xdr:colOff>127000</xdr:colOff>
      <xdr:row>39</xdr:row>
      <xdr:rowOff>43890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97811"/>
          <a:ext cx="838200" cy="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43890</xdr:rowOff>
    </xdr:from>
    <xdr:to>
      <xdr:col>81</xdr:col>
      <xdr:colOff>50800</xdr:colOff>
      <xdr:row>39</xdr:row>
      <xdr:rowOff>44273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30440"/>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41586</xdr:rowOff>
    </xdr:from>
    <xdr:to>
      <xdr:col>76</xdr:col>
      <xdr:colOff>114300</xdr:colOff>
      <xdr:row>39</xdr:row>
      <xdr:rowOff>44273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8136"/>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169653</xdr:rowOff>
    </xdr:from>
    <xdr:to>
      <xdr:col>71</xdr:col>
      <xdr:colOff>177800</xdr:colOff>
      <xdr:row>39</xdr:row>
      <xdr:rowOff>41586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84753"/>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131911</xdr:rowOff>
    </xdr:from>
    <xdr:to>
      <xdr:col>85</xdr:col>
      <xdr:colOff>177800</xdr:colOff>
      <xdr:row>39</xdr:row>
      <xdr:rowOff>62061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91288</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3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164540</xdr:rowOff>
    </xdr:from>
    <xdr:to>
      <xdr:col>81</xdr:col>
      <xdr:colOff>101600</xdr:colOff>
      <xdr:row>39</xdr:row>
      <xdr:rowOff>94690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85817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7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164923</xdr:rowOff>
    </xdr:from>
    <xdr:to>
      <xdr:col>76</xdr:col>
      <xdr:colOff>165100</xdr:colOff>
      <xdr:row>39</xdr:row>
      <xdr:rowOff>95073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86200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162236</xdr:rowOff>
    </xdr:from>
    <xdr:to>
      <xdr:col>72</xdr:col>
      <xdr:colOff>38100</xdr:colOff>
      <xdr:row>39</xdr:row>
      <xdr:rowOff>92386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83513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7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118853</xdr:rowOff>
    </xdr:from>
    <xdr:to>
      <xdr:col>67</xdr:col>
      <xdr:colOff>101600</xdr:colOff>
      <xdr:row>39</xdr:row>
      <xdr:rowOff>49003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65530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65520</xdr:rowOff>
    </xdr:from>
    <xdr:to>
      <xdr:col>85</xdr:col>
      <xdr:colOff>127000</xdr:colOff>
      <xdr:row>78</xdr:row>
      <xdr:rowOff>76778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38620"/>
          <a:ext cx="8382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76778</xdr:rowOff>
    </xdr:from>
    <xdr:to>
      <xdr:col>81</xdr:col>
      <xdr:colOff>50800</xdr:colOff>
      <xdr:row>78</xdr:row>
      <xdr:rowOff>79456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4987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79456</xdr:rowOff>
    </xdr:from>
    <xdr:to>
      <xdr:col>76</xdr:col>
      <xdr:colOff>114300</xdr:colOff>
      <xdr:row>78</xdr:row>
      <xdr:rowOff>93600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52556"/>
          <a:ext cx="8890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93600</xdr:rowOff>
    </xdr:from>
    <xdr:to>
      <xdr:col>71</xdr:col>
      <xdr:colOff>177800</xdr:colOff>
      <xdr:row>78</xdr:row>
      <xdr:rowOff>108471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66700"/>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14720</xdr:rowOff>
    </xdr:from>
    <xdr:to>
      <xdr:col>85</xdr:col>
      <xdr:colOff>177800</xdr:colOff>
      <xdr:row>78</xdr:row>
      <xdr:rowOff>116320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101097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25978</xdr:rowOff>
    </xdr:from>
    <xdr:to>
      <xdr:col>81</xdr:col>
      <xdr:colOff>101600</xdr:colOff>
      <xdr:row>78</xdr:row>
      <xdr:rowOff>127578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118705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28656</xdr:rowOff>
    </xdr:from>
    <xdr:to>
      <xdr:col>76</xdr:col>
      <xdr:colOff>165100</xdr:colOff>
      <xdr:row>78</xdr:row>
      <xdr:rowOff>130256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121383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42800</xdr:rowOff>
    </xdr:from>
    <xdr:to>
      <xdr:col>72</xdr:col>
      <xdr:colOff>38100</xdr:colOff>
      <xdr:row>78</xdr:row>
      <xdr:rowOff>144400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135527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57671</xdr:rowOff>
    </xdr:from>
    <xdr:to>
      <xdr:col>67</xdr:col>
      <xdr:colOff>101600</xdr:colOff>
      <xdr:row>78</xdr:row>
      <xdr:rowOff>159271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150398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128167</xdr:rowOff>
    </xdr:from>
    <xdr:to>
      <xdr:col>85</xdr:col>
      <xdr:colOff>127000</xdr:colOff>
      <xdr:row>98</xdr:row>
      <xdr:rowOff>149129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30267"/>
          <a:ext cx="838200" cy="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138472</xdr:rowOff>
    </xdr:from>
    <xdr:to>
      <xdr:col>81</xdr:col>
      <xdr:colOff>50800</xdr:colOff>
      <xdr:row>98</xdr:row>
      <xdr:rowOff>149129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40572"/>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138472</xdr:rowOff>
    </xdr:from>
    <xdr:to>
      <xdr:col>76</xdr:col>
      <xdr:colOff>114300</xdr:colOff>
      <xdr:row>99</xdr:row>
      <xdr:rowOff>23310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40572"/>
          <a:ext cx="889000" cy="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12378</xdr:rowOff>
    </xdr:from>
    <xdr:to>
      <xdr:col>71</xdr:col>
      <xdr:colOff>177800</xdr:colOff>
      <xdr:row>99</xdr:row>
      <xdr:rowOff>23310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85928"/>
          <a:ext cx="889000" cy="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77367</xdr:rowOff>
    </xdr:from>
    <xdr:to>
      <xdr:col>85</xdr:col>
      <xdr:colOff>177800</xdr:colOff>
      <xdr:row>99</xdr:row>
      <xdr:rowOff>7517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98329</xdr:rowOff>
    </xdr:from>
    <xdr:to>
      <xdr:col>81</xdr:col>
      <xdr:colOff>101600</xdr:colOff>
      <xdr:row>99</xdr:row>
      <xdr:rowOff>28479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19606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9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87672</xdr:rowOff>
    </xdr:from>
    <xdr:to>
      <xdr:col>76</xdr:col>
      <xdr:colOff>165100</xdr:colOff>
      <xdr:row>99</xdr:row>
      <xdr:rowOff>17822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8949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8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143960</xdr:rowOff>
    </xdr:from>
    <xdr:to>
      <xdr:col>72</xdr:col>
      <xdr:colOff>38100</xdr:colOff>
      <xdr:row>99</xdr:row>
      <xdr:rowOff>74110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65237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133028</xdr:rowOff>
    </xdr:from>
    <xdr:to>
      <xdr:col>67</xdr:col>
      <xdr:colOff>101600</xdr:colOff>
      <xdr:row>99</xdr:row>
      <xdr:rowOff>63178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54305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2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122701</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66801"/>
          <a:ext cx="8382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122701</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6801"/>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71901</xdr:rowOff>
    </xdr:from>
    <xdr:to>
      <xdr:col>112</xdr:col>
      <xdr:colOff>38100</xdr:colOff>
      <xdr:row>59</xdr:row>
      <xdr:rowOff>2051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164628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44416</xdr:rowOff>
    </xdr:from>
    <xdr:to>
      <xdr:col>116</xdr:col>
      <xdr:colOff>63500</xdr:colOff>
      <xdr:row>76</xdr:row>
      <xdr:rowOff>47727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74616"/>
          <a:ext cx="8382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44416</xdr:rowOff>
    </xdr:from>
    <xdr:to>
      <xdr:col>111</xdr:col>
      <xdr:colOff>177800</xdr:colOff>
      <xdr:row>76</xdr:row>
      <xdr:rowOff>94822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74616"/>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56463</xdr:rowOff>
    </xdr:from>
    <xdr:to>
      <xdr:col>107</xdr:col>
      <xdr:colOff>50800</xdr:colOff>
      <xdr:row>76</xdr:row>
      <xdr:rowOff>94822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86663"/>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56463</xdr:rowOff>
    </xdr:from>
    <xdr:to>
      <xdr:col>102</xdr:col>
      <xdr:colOff>114300</xdr:colOff>
      <xdr:row>76</xdr:row>
      <xdr:rowOff>116474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6663"/>
          <a:ext cx="889000" cy="6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168377</xdr:rowOff>
    </xdr:from>
    <xdr:to>
      <xdr:col>116</xdr:col>
      <xdr:colOff>114300</xdr:colOff>
      <xdr:row>76</xdr:row>
      <xdr:rowOff>98527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19804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7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165066</xdr:rowOff>
    </xdr:from>
    <xdr:to>
      <xdr:col>112</xdr:col>
      <xdr:colOff>38100</xdr:colOff>
      <xdr:row>76</xdr:row>
      <xdr:rowOff>95216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111743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9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44022</xdr:rowOff>
    </xdr:from>
    <xdr:to>
      <xdr:col>107</xdr:col>
      <xdr:colOff>101600</xdr:colOff>
      <xdr:row>76</xdr:row>
      <xdr:rowOff>145622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162149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4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5663</xdr:rowOff>
    </xdr:from>
    <xdr:to>
      <xdr:col>102</xdr:col>
      <xdr:colOff>165100</xdr:colOff>
      <xdr:row>76</xdr:row>
      <xdr:rowOff>107263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123790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1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65674</xdr:rowOff>
    </xdr:from>
    <xdr:to>
      <xdr:col>98</xdr:col>
      <xdr:colOff>38100</xdr:colOff>
      <xdr:row>76</xdr:row>
      <xdr:rowOff>167274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12351</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7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・最も割合の多い人件費は歳出の約</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を占め、住民一人当たりのコストは２３９千円となっており、昨年度と比較すると１３千円の増加になっている。人口減少により住民一人当たりのコストは増加傾向にあるが、類似団体平均と比べてもほぼ同じ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・普通建設事業費（うち新規整備）において、認定こども園の建築を行ったことから昨年に比べ１９３千円の増額になっている。公共施設総合管理計画に基づき、計画的な改修を行っていく。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
3,089
66.52
3,881,512
3,700,748
173,380
2,197,585
2,661,836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88474</xdr:rowOff>
    </xdr:from>
    <xdr:to>
      <xdr:col>24</xdr:col>
      <xdr:colOff>63500</xdr:colOff>
      <xdr:row>37</xdr:row>
      <xdr:rowOff>111277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32124"/>
          <a:ext cx="8382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111277</xdr:rowOff>
    </xdr:from>
    <xdr:to>
      <xdr:col>19</xdr:col>
      <xdr:colOff>177800</xdr:colOff>
      <xdr:row>37</xdr:row>
      <xdr:rowOff>117888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4927"/>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117888</xdr:rowOff>
    </xdr:from>
    <xdr:to>
      <xdr:col>15</xdr:col>
      <xdr:colOff>50800</xdr:colOff>
      <xdr:row>37</xdr:row>
      <xdr:rowOff>122936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1538"/>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122936</xdr:rowOff>
    </xdr:from>
    <xdr:to>
      <xdr:col>10</xdr:col>
      <xdr:colOff>114300</xdr:colOff>
      <xdr:row>37</xdr:row>
      <xdr:rowOff>124517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6586"/>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37674</xdr:rowOff>
    </xdr:from>
    <xdr:to>
      <xdr:col>24</xdr:col>
      <xdr:colOff>114300</xdr:colOff>
      <xdr:row>37</xdr:row>
      <xdr:rowOff>139274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16101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60477</xdr:rowOff>
    </xdr:from>
    <xdr:to>
      <xdr:col>20</xdr:col>
      <xdr:colOff>38100</xdr:colOff>
      <xdr:row>37</xdr:row>
      <xdr:rowOff>162077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153205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67088</xdr:rowOff>
    </xdr:from>
    <xdr:to>
      <xdr:col>15</xdr:col>
      <xdr:colOff>101600</xdr:colOff>
      <xdr:row>37</xdr:row>
      <xdr:rowOff>168687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0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159814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72136</xdr:rowOff>
    </xdr:from>
    <xdr:to>
      <xdr:col>10</xdr:col>
      <xdr:colOff>165100</xdr:colOff>
      <xdr:row>38</xdr:row>
      <xdr:rowOff>2286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164863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73717</xdr:rowOff>
    </xdr:from>
    <xdr:to>
      <xdr:col>6</xdr:col>
      <xdr:colOff>38100</xdr:colOff>
      <xdr:row>38</xdr:row>
      <xdr:rowOff>3867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166444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47035</xdr:rowOff>
    </xdr:from>
    <xdr:to>
      <xdr:col>24</xdr:col>
      <xdr:colOff>63500</xdr:colOff>
      <xdr:row>57</xdr:row>
      <xdr:rowOff>54359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819685"/>
          <a:ext cx="8382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54359</xdr:rowOff>
    </xdr:from>
    <xdr:to>
      <xdr:col>19</xdr:col>
      <xdr:colOff>177800</xdr:colOff>
      <xdr:row>57</xdr:row>
      <xdr:rowOff>64277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27009"/>
          <a:ext cx="8890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10978</xdr:rowOff>
    </xdr:from>
    <xdr:to>
      <xdr:col>15</xdr:col>
      <xdr:colOff>50800</xdr:colOff>
      <xdr:row>57</xdr:row>
      <xdr:rowOff>64277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83628"/>
          <a:ext cx="889000" cy="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10978</xdr:rowOff>
    </xdr:from>
    <xdr:to>
      <xdr:col>10</xdr:col>
      <xdr:colOff>114300</xdr:colOff>
      <xdr:row>57</xdr:row>
      <xdr:rowOff>91896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83628"/>
          <a:ext cx="889000" cy="8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167685</xdr:rowOff>
    </xdr:from>
    <xdr:to>
      <xdr:col>24</xdr:col>
      <xdr:colOff>114300</xdr:colOff>
      <xdr:row>57</xdr:row>
      <xdr:rowOff>97835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90219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3559</xdr:rowOff>
    </xdr:from>
    <xdr:to>
      <xdr:col>20</xdr:col>
      <xdr:colOff>38100</xdr:colOff>
      <xdr:row>57</xdr:row>
      <xdr:rowOff>105159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96286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6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13477</xdr:rowOff>
    </xdr:from>
    <xdr:to>
      <xdr:col>15</xdr:col>
      <xdr:colOff>101600</xdr:colOff>
      <xdr:row>57</xdr:row>
      <xdr:rowOff>115077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106204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7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131628</xdr:rowOff>
    </xdr:from>
    <xdr:to>
      <xdr:col>10</xdr:col>
      <xdr:colOff>165100</xdr:colOff>
      <xdr:row>57</xdr:row>
      <xdr:rowOff>61778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52905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2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41096</xdr:rowOff>
    </xdr:from>
    <xdr:to>
      <xdr:col>6</xdr:col>
      <xdr:colOff>38100</xdr:colOff>
      <xdr:row>57</xdr:row>
      <xdr:rowOff>142696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133823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0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113074</xdr:rowOff>
    </xdr:from>
    <xdr:to>
      <xdr:col>24</xdr:col>
      <xdr:colOff>63500</xdr:colOff>
      <xdr:row>76</xdr:row>
      <xdr:rowOff>135494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00374"/>
          <a:ext cx="838200" cy="36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135494</xdr:rowOff>
    </xdr:from>
    <xdr:to>
      <xdr:col>19</xdr:col>
      <xdr:colOff>177800</xdr:colOff>
      <xdr:row>76</xdr:row>
      <xdr:rowOff>156780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65694"/>
          <a:ext cx="8890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156780</xdr:rowOff>
    </xdr:from>
    <xdr:to>
      <xdr:col>15</xdr:col>
      <xdr:colOff>50800</xdr:colOff>
      <xdr:row>77</xdr:row>
      <xdr:rowOff>22338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86980"/>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22338</xdr:rowOff>
    </xdr:from>
    <xdr:to>
      <xdr:col>10</xdr:col>
      <xdr:colOff>114300</xdr:colOff>
      <xdr:row>77</xdr:row>
      <xdr:rowOff>43576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23988"/>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62274</xdr:rowOff>
    </xdr:from>
    <xdr:to>
      <xdr:col>24</xdr:col>
      <xdr:colOff>114300</xdr:colOff>
      <xdr:row>74</xdr:row>
      <xdr:rowOff>163874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7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85151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0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84694</xdr:rowOff>
    </xdr:from>
    <xdr:to>
      <xdr:col>20</xdr:col>
      <xdr:colOff>38100</xdr:colOff>
      <xdr:row>77</xdr:row>
      <xdr:rowOff>14844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5971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0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105980</xdr:rowOff>
    </xdr:from>
    <xdr:to>
      <xdr:col>15</xdr:col>
      <xdr:colOff>101600</xdr:colOff>
      <xdr:row>77</xdr:row>
      <xdr:rowOff>36130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27257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2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142988</xdr:rowOff>
    </xdr:from>
    <xdr:to>
      <xdr:col>10</xdr:col>
      <xdr:colOff>165100</xdr:colOff>
      <xdr:row>77</xdr:row>
      <xdr:rowOff>73138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7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64265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6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164226</xdr:rowOff>
    </xdr:from>
    <xdr:to>
      <xdr:col>6</xdr:col>
      <xdr:colOff>38100</xdr:colOff>
      <xdr:row>77</xdr:row>
      <xdr:rowOff>94376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85503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142317</xdr:rowOff>
    </xdr:from>
    <xdr:to>
      <xdr:col>24</xdr:col>
      <xdr:colOff>63500</xdr:colOff>
      <xdr:row>97</xdr:row>
      <xdr:rowOff>164427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72967"/>
          <a:ext cx="8382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164427</xdr:rowOff>
    </xdr:from>
    <xdr:to>
      <xdr:col>19</xdr:col>
      <xdr:colOff>177800</xdr:colOff>
      <xdr:row>98</xdr:row>
      <xdr:rowOff>20022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95077"/>
          <a:ext cx="889000" cy="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20022</xdr:rowOff>
    </xdr:from>
    <xdr:to>
      <xdr:col>15</xdr:col>
      <xdr:colOff>50800</xdr:colOff>
      <xdr:row>98</xdr:row>
      <xdr:rowOff>24284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22122"/>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24284</xdr:rowOff>
    </xdr:from>
    <xdr:to>
      <xdr:col>10</xdr:col>
      <xdr:colOff>114300</xdr:colOff>
      <xdr:row>98</xdr:row>
      <xdr:rowOff>50505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26384"/>
          <a:ext cx="8890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91517</xdr:rowOff>
    </xdr:from>
    <xdr:to>
      <xdr:col>24</xdr:col>
      <xdr:colOff>114300</xdr:colOff>
      <xdr:row>98</xdr:row>
      <xdr:rowOff>21667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69944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0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113627</xdr:rowOff>
    </xdr:from>
    <xdr:to>
      <xdr:col>20</xdr:col>
      <xdr:colOff>38100</xdr:colOff>
      <xdr:row>98</xdr:row>
      <xdr:rowOff>43777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34904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3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140672</xdr:rowOff>
    </xdr:from>
    <xdr:to>
      <xdr:col>15</xdr:col>
      <xdr:colOff>101600</xdr:colOff>
      <xdr:row>98</xdr:row>
      <xdr:rowOff>70822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61949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6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144934</xdr:rowOff>
    </xdr:from>
    <xdr:to>
      <xdr:col>10</xdr:col>
      <xdr:colOff>165100</xdr:colOff>
      <xdr:row>98</xdr:row>
      <xdr:rowOff>75084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66211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171155</xdr:rowOff>
    </xdr:from>
    <xdr:to>
      <xdr:col>6</xdr:col>
      <xdr:colOff>38100</xdr:colOff>
      <xdr:row>98</xdr:row>
      <xdr:rowOff>101305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92432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149920</xdr:rowOff>
    </xdr:from>
    <xdr:to>
      <xdr:col>55</xdr:col>
      <xdr:colOff>0</xdr:colOff>
      <xdr:row>57</xdr:row>
      <xdr:rowOff>156328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22570"/>
          <a:ext cx="8382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149920</xdr:rowOff>
    </xdr:from>
    <xdr:to>
      <xdr:col>50</xdr:col>
      <xdr:colOff>114300</xdr:colOff>
      <xdr:row>57</xdr:row>
      <xdr:rowOff>150847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22570"/>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150847</xdr:rowOff>
    </xdr:from>
    <xdr:to>
      <xdr:col>45</xdr:col>
      <xdr:colOff>177800</xdr:colOff>
      <xdr:row>57</xdr:row>
      <xdr:rowOff>155043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3497"/>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132114</xdr:rowOff>
    </xdr:from>
    <xdr:to>
      <xdr:col>41</xdr:col>
      <xdr:colOff>50800</xdr:colOff>
      <xdr:row>57</xdr:row>
      <xdr:rowOff>155043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04764"/>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105528</xdr:rowOff>
    </xdr:from>
    <xdr:to>
      <xdr:col>55</xdr:col>
      <xdr:colOff>50800</xdr:colOff>
      <xdr:row>58</xdr:row>
      <xdr:rowOff>35678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20455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99120</xdr:rowOff>
    </xdr:from>
    <xdr:to>
      <xdr:col>50</xdr:col>
      <xdr:colOff>165100</xdr:colOff>
      <xdr:row>58</xdr:row>
      <xdr:rowOff>29270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20397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6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100047</xdr:rowOff>
    </xdr:from>
    <xdr:to>
      <xdr:col>46</xdr:col>
      <xdr:colOff>38100</xdr:colOff>
      <xdr:row>58</xdr:row>
      <xdr:rowOff>30197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21324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104243</xdr:rowOff>
    </xdr:from>
    <xdr:to>
      <xdr:col>41</xdr:col>
      <xdr:colOff>101600</xdr:colOff>
      <xdr:row>58</xdr:row>
      <xdr:rowOff>34393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25520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81314</xdr:rowOff>
    </xdr:from>
    <xdr:to>
      <xdr:col>36</xdr:col>
      <xdr:colOff>165100</xdr:colOff>
      <xdr:row>58</xdr:row>
      <xdr:rowOff>11464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2591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4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138184</xdr:rowOff>
    </xdr:from>
    <xdr:to>
      <xdr:col>55</xdr:col>
      <xdr:colOff>0</xdr:colOff>
      <xdr:row>78</xdr:row>
      <xdr:rowOff>139033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11284"/>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121141</xdr:rowOff>
    </xdr:from>
    <xdr:to>
      <xdr:col>50</xdr:col>
      <xdr:colOff>114300</xdr:colOff>
      <xdr:row>78</xdr:row>
      <xdr:rowOff>139033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94241"/>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121141</xdr:rowOff>
    </xdr:from>
    <xdr:to>
      <xdr:col>45</xdr:col>
      <xdr:colOff>177800</xdr:colOff>
      <xdr:row>78</xdr:row>
      <xdr:rowOff>122605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94241"/>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122605</xdr:rowOff>
    </xdr:from>
    <xdr:to>
      <xdr:col>41</xdr:col>
      <xdr:colOff>50800</xdr:colOff>
      <xdr:row>78</xdr:row>
      <xdr:rowOff>163615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95705"/>
          <a:ext cx="8890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87384</xdr:rowOff>
    </xdr:from>
    <xdr:to>
      <xdr:col>55</xdr:col>
      <xdr:colOff>50800</xdr:colOff>
      <xdr:row>79</xdr:row>
      <xdr:rowOff>17534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2311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88233</xdr:rowOff>
    </xdr:from>
    <xdr:to>
      <xdr:col>50</xdr:col>
      <xdr:colOff>165100</xdr:colOff>
      <xdr:row>79</xdr:row>
      <xdr:rowOff>18383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9510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70341</xdr:rowOff>
    </xdr:from>
    <xdr:to>
      <xdr:col>46</xdr:col>
      <xdr:colOff>38100</xdr:colOff>
      <xdr:row>79</xdr:row>
      <xdr:rowOff>491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163068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71805</xdr:rowOff>
    </xdr:from>
    <xdr:to>
      <xdr:col>41</xdr:col>
      <xdr:colOff>101600</xdr:colOff>
      <xdr:row>79</xdr:row>
      <xdr:rowOff>1955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164532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3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112815</xdr:rowOff>
    </xdr:from>
    <xdr:to>
      <xdr:col>36</xdr:col>
      <xdr:colOff>165100</xdr:colOff>
      <xdr:row>79</xdr:row>
      <xdr:rowOff>42965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34092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7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6431</xdr:rowOff>
    </xdr:from>
    <xdr:to>
      <xdr:col>55</xdr:col>
      <xdr:colOff>0</xdr:colOff>
      <xdr:row>99</xdr:row>
      <xdr:rowOff>34223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79981"/>
          <a:ext cx="8382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170670</xdr:rowOff>
    </xdr:from>
    <xdr:to>
      <xdr:col>50</xdr:col>
      <xdr:colOff>114300</xdr:colOff>
      <xdr:row>99</xdr:row>
      <xdr:rowOff>6431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972770"/>
          <a:ext cx="889000" cy="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170670</xdr:rowOff>
    </xdr:from>
    <xdr:to>
      <xdr:col>45</xdr:col>
      <xdr:colOff>177800</xdr:colOff>
      <xdr:row>99</xdr:row>
      <xdr:rowOff>21800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72770"/>
          <a:ext cx="889000" cy="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21800</xdr:rowOff>
    </xdr:from>
    <xdr:to>
      <xdr:col>41</xdr:col>
      <xdr:colOff>50800</xdr:colOff>
      <xdr:row>99</xdr:row>
      <xdr:rowOff>26477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95350"/>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154873</xdr:rowOff>
    </xdr:from>
    <xdr:to>
      <xdr:col>55</xdr:col>
      <xdr:colOff>50800</xdr:colOff>
      <xdr:row>99</xdr:row>
      <xdr:rowOff>85023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69800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127081</xdr:rowOff>
    </xdr:from>
    <xdr:to>
      <xdr:col>50</xdr:col>
      <xdr:colOff>165100</xdr:colOff>
      <xdr:row>99</xdr:row>
      <xdr:rowOff>57231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48358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2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119870</xdr:rowOff>
    </xdr:from>
    <xdr:to>
      <xdr:col>46</xdr:col>
      <xdr:colOff>38100</xdr:colOff>
      <xdr:row>99</xdr:row>
      <xdr:rowOff>50020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41147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142450</xdr:rowOff>
    </xdr:from>
    <xdr:to>
      <xdr:col>41</xdr:col>
      <xdr:colOff>101600</xdr:colOff>
      <xdr:row>99</xdr:row>
      <xdr:rowOff>72600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63727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147127</xdr:rowOff>
    </xdr:from>
    <xdr:to>
      <xdr:col>36</xdr:col>
      <xdr:colOff>165100</xdr:colOff>
      <xdr:row>99</xdr:row>
      <xdr:rowOff>77277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68404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126144</xdr:rowOff>
    </xdr:from>
    <xdr:to>
      <xdr:col>85</xdr:col>
      <xdr:colOff>127000</xdr:colOff>
      <xdr:row>37</xdr:row>
      <xdr:rowOff>129646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69794"/>
          <a:ext cx="8382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126272</xdr:rowOff>
    </xdr:from>
    <xdr:to>
      <xdr:col>81</xdr:col>
      <xdr:colOff>50800</xdr:colOff>
      <xdr:row>37</xdr:row>
      <xdr:rowOff>129646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69922"/>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126272</xdr:rowOff>
    </xdr:from>
    <xdr:to>
      <xdr:col>76</xdr:col>
      <xdr:colOff>114300</xdr:colOff>
      <xdr:row>37</xdr:row>
      <xdr:rowOff>128069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69922"/>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128069</xdr:rowOff>
    </xdr:from>
    <xdr:to>
      <xdr:col>71</xdr:col>
      <xdr:colOff>177800</xdr:colOff>
      <xdr:row>37</xdr:row>
      <xdr:rowOff>131580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71719"/>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75344</xdr:rowOff>
    </xdr:from>
    <xdr:to>
      <xdr:col>85</xdr:col>
      <xdr:colOff>177800</xdr:colOff>
      <xdr:row>38</xdr:row>
      <xdr:rowOff>5494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53771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9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78846</xdr:rowOff>
    </xdr:from>
    <xdr:to>
      <xdr:col>81</xdr:col>
      <xdr:colOff>101600</xdr:colOff>
      <xdr:row>38</xdr:row>
      <xdr:rowOff>8996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2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1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75472</xdr:rowOff>
    </xdr:from>
    <xdr:to>
      <xdr:col>76</xdr:col>
      <xdr:colOff>165100</xdr:colOff>
      <xdr:row>38</xdr:row>
      <xdr:rowOff>5622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168199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1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77269</xdr:rowOff>
    </xdr:from>
    <xdr:to>
      <xdr:col>72</xdr:col>
      <xdr:colOff>38100</xdr:colOff>
      <xdr:row>38</xdr:row>
      <xdr:rowOff>7419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169996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80780</xdr:rowOff>
    </xdr:from>
    <xdr:to>
      <xdr:col>67</xdr:col>
      <xdr:colOff>101600</xdr:colOff>
      <xdr:row>38</xdr:row>
      <xdr:rowOff>10930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46896</xdr:rowOff>
    </xdr:from>
    <xdr:to>
      <xdr:col>85</xdr:col>
      <xdr:colOff>127000</xdr:colOff>
      <xdr:row>58</xdr:row>
      <xdr:rowOff>53067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90996"/>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92807</xdr:rowOff>
    </xdr:from>
    <xdr:to>
      <xdr:col>81</xdr:col>
      <xdr:colOff>50800</xdr:colOff>
      <xdr:row>58</xdr:row>
      <xdr:rowOff>46896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694007"/>
          <a:ext cx="889000" cy="29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92807</xdr:rowOff>
    </xdr:from>
    <xdr:to>
      <xdr:col>76</xdr:col>
      <xdr:colOff>114300</xdr:colOff>
      <xdr:row>57</xdr:row>
      <xdr:rowOff>162313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694007"/>
          <a:ext cx="889000" cy="2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162313</xdr:rowOff>
    </xdr:from>
    <xdr:to>
      <xdr:col>71</xdr:col>
      <xdr:colOff>177800</xdr:colOff>
      <xdr:row>58</xdr:row>
      <xdr:rowOff>60806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34963"/>
          <a:ext cx="889000" cy="6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2267</xdr:rowOff>
    </xdr:from>
    <xdr:to>
      <xdr:col>85</xdr:col>
      <xdr:colOff>177800</xdr:colOff>
      <xdr:row>58</xdr:row>
      <xdr:rowOff>103867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88644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167546</xdr:rowOff>
    </xdr:from>
    <xdr:to>
      <xdr:col>81</xdr:col>
      <xdr:colOff>101600</xdr:colOff>
      <xdr:row>58</xdr:row>
      <xdr:rowOff>97696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88823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42007</xdr:rowOff>
    </xdr:from>
    <xdr:to>
      <xdr:col>76</xdr:col>
      <xdr:colOff>165100</xdr:colOff>
      <xdr:row>56</xdr:row>
      <xdr:rowOff>143607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160134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41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111513</xdr:rowOff>
    </xdr:from>
    <xdr:to>
      <xdr:col>72</xdr:col>
      <xdr:colOff>38100</xdr:colOff>
      <xdr:row>58</xdr:row>
      <xdr:rowOff>41663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32790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7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10006</xdr:rowOff>
    </xdr:from>
    <xdr:to>
      <xdr:col>67</xdr:col>
      <xdr:colOff>101600</xdr:colOff>
      <xdr:row>58</xdr:row>
      <xdr:rowOff>111606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102733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11261</xdr:rowOff>
    </xdr:from>
    <xdr:to>
      <xdr:col>85</xdr:col>
      <xdr:colOff>127000</xdr:colOff>
      <xdr:row>79</xdr:row>
      <xdr:rowOff>43890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55811"/>
          <a:ext cx="838200" cy="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43890</xdr:rowOff>
    </xdr:from>
    <xdr:to>
      <xdr:col>81</xdr:col>
      <xdr:colOff>50800</xdr:colOff>
      <xdr:row>79</xdr:row>
      <xdr:rowOff>44273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8440"/>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41587</xdr:rowOff>
    </xdr:from>
    <xdr:to>
      <xdr:col>76</xdr:col>
      <xdr:colOff>114300</xdr:colOff>
      <xdr:row>79</xdr:row>
      <xdr:rowOff>44273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6137"/>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169653</xdr:rowOff>
    </xdr:from>
    <xdr:to>
      <xdr:col>71</xdr:col>
      <xdr:colOff>177800</xdr:colOff>
      <xdr:row>79</xdr:row>
      <xdr:rowOff>41587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42753"/>
          <a:ext cx="889000" cy="4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131911</xdr:rowOff>
    </xdr:from>
    <xdr:to>
      <xdr:col>85</xdr:col>
      <xdr:colOff>177800</xdr:colOff>
      <xdr:row>79</xdr:row>
      <xdr:rowOff>62061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91288</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164540</xdr:rowOff>
    </xdr:from>
    <xdr:to>
      <xdr:col>81</xdr:col>
      <xdr:colOff>101600</xdr:colOff>
      <xdr:row>79</xdr:row>
      <xdr:rowOff>94690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85817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3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164923</xdr:rowOff>
    </xdr:from>
    <xdr:to>
      <xdr:col>76</xdr:col>
      <xdr:colOff>165100</xdr:colOff>
      <xdr:row>79</xdr:row>
      <xdr:rowOff>95073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86200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3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162237</xdr:rowOff>
    </xdr:from>
    <xdr:to>
      <xdr:col>72</xdr:col>
      <xdr:colOff>38100</xdr:colOff>
      <xdr:row>79</xdr:row>
      <xdr:rowOff>92387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83514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118853</xdr:rowOff>
    </xdr:from>
    <xdr:to>
      <xdr:col>67</xdr:col>
      <xdr:colOff>101600</xdr:colOff>
      <xdr:row>79</xdr:row>
      <xdr:rowOff>49003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65530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65520</xdr:rowOff>
    </xdr:from>
    <xdr:to>
      <xdr:col>85</xdr:col>
      <xdr:colOff>127000</xdr:colOff>
      <xdr:row>98</xdr:row>
      <xdr:rowOff>76778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67620"/>
          <a:ext cx="8382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76778</xdr:rowOff>
    </xdr:from>
    <xdr:to>
      <xdr:col>81</xdr:col>
      <xdr:colOff>50800</xdr:colOff>
      <xdr:row>98</xdr:row>
      <xdr:rowOff>79456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7887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79456</xdr:rowOff>
    </xdr:from>
    <xdr:to>
      <xdr:col>76</xdr:col>
      <xdr:colOff>114300</xdr:colOff>
      <xdr:row>98</xdr:row>
      <xdr:rowOff>93600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81556"/>
          <a:ext cx="8890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93600</xdr:rowOff>
    </xdr:from>
    <xdr:to>
      <xdr:col>71</xdr:col>
      <xdr:colOff>177800</xdr:colOff>
      <xdr:row>98</xdr:row>
      <xdr:rowOff>108471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95700"/>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14720</xdr:rowOff>
    </xdr:from>
    <xdr:to>
      <xdr:col>85</xdr:col>
      <xdr:colOff>177800</xdr:colOff>
      <xdr:row>98</xdr:row>
      <xdr:rowOff>116320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8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101097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25978</xdr:rowOff>
    </xdr:from>
    <xdr:to>
      <xdr:col>81</xdr:col>
      <xdr:colOff>101600</xdr:colOff>
      <xdr:row>98</xdr:row>
      <xdr:rowOff>127578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8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118705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92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28656</xdr:rowOff>
    </xdr:from>
    <xdr:to>
      <xdr:col>76</xdr:col>
      <xdr:colOff>165100</xdr:colOff>
      <xdr:row>98</xdr:row>
      <xdr:rowOff>130256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3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121383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2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42800</xdr:rowOff>
    </xdr:from>
    <xdr:to>
      <xdr:col>72</xdr:col>
      <xdr:colOff>38100</xdr:colOff>
      <xdr:row>98</xdr:row>
      <xdr:rowOff>144400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135527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57671</xdr:rowOff>
    </xdr:from>
    <xdr:to>
      <xdr:col>67</xdr:col>
      <xdr:colOff>101600</xdr:colOff>
      <xdr:row>98</xdr:row>
      <xdr:rowOff>159271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150398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変動幅が最も大きいのは民生費であり昨年度と比較して１９１千円増加している。これは認定こども園の建設事業があったためである。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次に大きい災害復旧費は昨年度と比較して２６千円増加している。大雨により道路、河川が崩壊し、復旧工事を行う必要があったためである。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財政調整基金は、適切な財源確保と歳出の精査により取り崩しを行わず、前年度末残高から２８３百万円積み立てることができた。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しかし普通交付税が前年比で４１百万円減になったこともあり実質収支は１０百万円の減、標準財政規模に占める割合は</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の減になっている。今後も事業の見直しや行財政改革を進め、健全な財政運営に努めていく。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連結実質赤字比率は、過去から赤字は無く黒字で推移している。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一般会計の実質収支額は給食センター建設事業を実施した令和３年度に減少に転じたが令和４年度に増加となった。しかし、令和５年度は認定こども園の建設を行ったこと等により</a:t>
          </a:r>
          <a:r>
            <a:rPr kumimoji="1" lang="en-US" altLang="ja-JP" sz="1400">
              <a:latin typeface="ＭＳ ゴシック" pitchFamily="49" charset="-128"/>
              <a:ea typeface="ＭＳ ゴシック" pitchFamily="49" charset="-128"/>
            </a:rPr>
            <a:t>4.51%</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特別会計については、国民健康保険特別会計（診）について、令和４年度は</a:t>
          </a:r>
          <a:r>
            <a:rPr kumimoji="1" lang="en-US" altLang="ja-JP" sz="1400">
              <a:latin typeface="ＭＳ ゴシック" pitchFamily="49" charset="-128"/>
              <a:ea typeface="ＭＳ ゴシック" pitchFamily="49" charset="-128"/>
            </a:rPr>
            <a:t>9,432</a:t>
          </a:r>
          <a:r>
            <a:rPr kumimoji="1" lang="ja-JP" altLang="en-US" sz="1400">
              <a:latin typeface="ＭＳ ゴシック" pitchFamily="49" charset="-128"/>
              <a:ea typeface="ＭＳ ゴシック" pitchFamily="49" charset="-128"/>
            </a:rPr>
            <a:t>千円の赤字となったが、令和５年度は収支均衡となった。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その他の会計についても収支が均衡した状態にある。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から過疎債を財源にした事業を実施しており、地方債の元利償還金は基本的に増加傾向にある。過疎債の元利償還金が普通交付税に算入されるため、実質公債費比率の分子はほぼ横ばいで、昨年度と比較して５百万円の減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今後も義務教育学校建設事業などの大型事業を予定しているが、事業内容を見直しつつ、起債に頼らない事業実施を心掛け、実質公債費比率が増加しないよう努める。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取り崩すことなく、前年度末現在高から２８２百万円積み立てたことや過疎債の元利償還金が普通交付税に算入されていることから充当可能財源を７３２百万円増額できた。将来負担額については、簡易水道特別会計の令和５年度末地方債現在高が増加したことが主な要因で４３３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簡易水道特別会計で実施している管路敷設替事業や老朽化している村内施設の維持管理に経費が必要になってくるため、特別会計への繰出金の増加や過疎債を財源とした事業により将来負担額の増加が予想される。公共施設総合管理計画に基づき、維持管理経費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奈良県山添村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基金の取り崩しを行わず、財政調整基金を２８２百万円積み立てたことや、ふるさと応援基金を１８百万円、デジタル化推進基金を５０百万円積み立てたことなどで基金全体で３５２百万円の増となった。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村内の施設が老朽化していることから、公共施設等総合管理計画に基づき計画的な事業実施を進めるため、財政調整基金などを一定額確保していく。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デジタル化推進基金：デジタル技術を活用し、住民サービスの利便性向上及び行政運営の効率化を進めるための事業の財源に充当する。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ふるさと応援基金：健康で楽しく暮らせる村、安心・安全な村、活力ある元気な村を目指した事業の税源に充当する。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デジタル化推進基金：普通交付税の基準財政需要額を参考に算出し、５０百万円を積み立てた。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ふるさと応援基金：ふるさと納税の寄付により１８百万円積み立てた。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デジタル化推進基金：普通交付税の基準財政需要額を参考算出した分を積み立て、自治体ＤＸや庁内のデジタル化を進める事業に財源にする。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ふるさと応援基金：ふるさと納税の寄付金を積み立て、寄付者の希望する事業や今後の村の発展に関する事業の財源にする。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残高は約１，９３１百万円で前年度と比較すると２８２百万円の増になっている。事業の見直しや過疎債を有効に活用することで平成３０年度から取り崩しなく積み立てることができている。また、昨年度からの増加の要因は過疎債を有効に活用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村内施設の維持管理費用の財源、災害時の備えとするためなどに必要な財源として毎年７０百万円程度積み立てる予定。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令和５年度末の基金残高は１２８百万円となっており、利子積み立て分が増加している。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地方債の適正な管理や金利変動等の償還リスクに備えるための財源とするため、今後も現在の残高を維持していく。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3881512</v>
      </c>
      <c r="BO4" s="371"/>
      <c r="BP4" s="371"/>
      <c r="BQ4" s="371"/>
      <c r="BR4" s="371"/>
      <c r="BS4" s="371"/>
      <c r="BT4" s="371"/>
      <c r="BU4" s="372"/>
      <c r="BV4" s="370">
        <v>3384411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7.9</v>
      </c>
      <c r="CU4" s="377"/>
      <c r="CV4" s="377"/>
      <c r="CW4" s="377"/>
      <c r="CX4" s="377"/>
      <c r="CY4" s="377"/>
      <c r="CZ4" s="377"/>
      <c r="DA4" s="378"/>
      <c r="DB4" s="376">
        <v>12.4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3700748</v>
      </c>
      <c r="BO5" s="408"/>
      <c r="BP5" s="408"/>
      <c r="BQ5" s="408"/>
      <c r="BR5" s="408"/>
      <c r="BS5" s="408"/>
      <c r="BT5" s="408"/>
      <c r="BU5" s="409"/>
      <c r="BV5" s="407">
        <v>3111291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82.3</v>
      </c>
      <c r="CU5" s="405"/>
      <c r="CV5" s="405"/>
      <c r="CW5" s="405"/>
      <c r="CX5" s="405"/>
      <c r="CY5" s="405"/>
      <c r="CZ5" s="405"/>
      <c r="DA5" s="406"/>
      <c r="DB5" s="404">
        <v>79.099999999999994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180764</v>
      </c>
      <c r="BO6" s="408"/>
      <c r="BP6" s="408"/>
      <c r="BQ6" s="408"/>
      <c r="BR6" s="408"/>
      <c r="BS6" s="408"/>
      <c r="BT6" s="408"/>
      <c r="BU6" s="409"/>
      <c r="BV6" s="407">
        <v>273120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82.7</v>
      </c>
      <c r="CU6" s="445"/>
      <c r="CV6" s="445"/>
      <c r="CW6" s="445"/>
      <c r="CX6" s="445"/>
      <c r="CY6" s="445"/>
      <c r="CZ6" s="445"/>
      <c r="DA6" s="446"/>
      <c r="DB6" s="444">
        <v>80</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7384</v>
      </c>
      <c r="BO7" s="408"/>
      <c r="BP7" s="408"/>
      <c r="BQ7" s="408"/>
      <c r="BR7" s="408"/>
      <c r="BS7" s="408"/>
      <c r="BT7" s="408"/>
      <c r="BU7" s="409"/>
      <c r="BV7" s="407">
        <v>25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2197585</v>
      </c>
      <c r="CU7" s="408"/>
      <c r="CV7" s="408"/>
      <c r="CW7" s="408"/>
      <c r="CX7" s="408"/>
      <c r="CY7" s="408"/>
      <c r="CZ7" s="408"/>
      <c r="DA7" s="409"/>
      <c r="DB7" s="407">
        <v>2203665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173380</v>
      </c>
      <c r="BO8" s="408"/>
      <c r="BP8" s="408"/>
      <c r="BQ8" s="408"/>
      <c r="BR8" s="408"/>
      <c r="BS8" s="408"/>
      <c r="BT8" s="408"/>
      <c r="BU8" s="409"/>
      <c r="BV8" s="407">
        <v>273095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0.25</v>
      </c>
      <c r="CU8" s="448"/>
      <c r="CV8" s="448"/>
      <c r="CW8" s="448"/>
      <c r="CX8" s="448"/>
      <c r="CY8" s="448"/>
      <c r="CZ8" s="448"/>
      <c r="DA8" s="449"/>
      <c r="DB8" s="447">
        <v>0.26</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3226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-99715</v>
      </c>
      <c r="BO9" s="408"/>
      <c r="BP9" s="408"/>
      <c r="BQ9" s="408"/>
      <c r="BR9" s="408"/>
      <c r="BS9" s="408"/>
      <c r="BT9" s="408"/>
      <c r="BU9" s="409"/>
      <c r="BV9" s="407">
        <v>85089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9.6</v>
      </c>
      <c r="CU9" s="405"/>
      <c r="CV9" s="405"/>
      <c r="CW9" s="405"/>
      <c r="CX9" s="405"/>
      <c r="CY9" s="405"/>
      <c r="CZ9" s="405"/>
      <c r="DA9" s="406"/>
      <c r="DB9" s="404">
        <v>9.1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3674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145494</v>
      </c>
      <c r="BO10" s="408"/>
      <c r="BP10" s="408"/>
      <c r="BQ10" s="408"/>
      <c r="BR10" s="408"/>
      <c r="BS10" s="408"/>
      <c r="BT10" s="408"/>
      <c r="BU10" s="409"/>
      <c r="BV10" s="407">
        <v>101924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3130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3089</v>
      </c>
      <c r="S13" s="492"/>
      <c r="T13" s="492"/>
      <c r="U13" s="492"/>
      <c r="V13" s="493"/>
      <c r="W13" s="423" t="s">
        <v>131</v>
      </c>
      <c r="X13" s="424"/>
      <c r="Y13" s="424"/>
      <c r="Z13" s="424"/>
      <c r="AA13" s="424"/>
      <c r="AB13" s="414"/>
      <c r="AC13" s="458">
        <v>271</v>
      </c>
      <c r="AD13" s="459"/>
      <c r="AE13" s="459"/>
      <c r="AF13" s="459"/>
      <c r="AG13" s="501"/>
      <c r="AH13" s="458">
        <v>382</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45779</v>
      </c>
      <c r="BO13" s="408"/>
      <c r="BP13" s="408"/>
      <c r="BQ13" s="408"/>
      <c r="BR13" s="408"/>
      <c r="BS13" s="408"/>
      <c r="BT13" s="408"/>
      <c r="BU13" s="409"/>
      <c r="BV13" s="407">
        <v>187013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3.6</v>
      </c>
      <c r="CU13" s="405"/>
      <c r="CV13" s="405"/>
      <c r="CW13" s="405"/>
      <c r="CX13" s="405"/>
      <c r="CY13" s="405"/>
      <c r="CZ13" s="405"/>
      <c r="DA13" s="406"/>
      <c r="DB13" s="404">
        <v>3.8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3228</v>
      </c>
      <c r="S14" s="492"/>
      <c r="T14" s="492"/>
      <c r="U14" s="492"/>
      <c r="V14" s="493"/>
      <c r="W14" s="397"/>
      <c r="X14" s="398"/>
      <c r="Y14" s="398"/>
      <c r="Z14" s="398"/>
      <c r="AA14" s="398"/>
      <c r="AB14" s="387"/>
      <c r="AC14" s="494">
        <v>16.7</v>
      </c>
      <c r="AD14" s="495"/>
      <c r="AE14" s="495"/>
      <c r="AF14" s="495"/>
      <c r="AG14" s="496"/>
      <c r="AH14" s="494">
        <v>20.5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3183</v>
      </c>
      <c r="S15" s="492"/>
      <c r="T15" s="492"/>
      <c r="U15" s="492"/>
      <c r="V15" s="493"/>
      <c r="W15" s="423" t="s">
        <v>137</v>
      </c>
      <c r="X15" s="424"/>
      <c r="Y15" s="424"/>
      <c r="Z15" s="424"/>
      <c r="AA15" s="424"/>
      <c r="AB15" s="414"/>
      <c r="AC15" s="458">
        <v>478</v>
      </c>
      <c r="AD15" s="459"/>
      <c r="AE15" s="459"/>
      <c r="AF15" s="459"/>
      <c r="AG15" s="501"/>
      <c r="AH15" s="458">
        <v>513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509032</v>
      </c>
      <c r="BO15" s="371"/>
      <c r="BP15" s="371"/>
      <c r="BQ15" s="371"/>
      <c r="BR15" s="371"/>
      <c r="BS15" s="371"/>
      <c r="BT15" s="371"/>
      <c r="BU15" s="372"/>
      <c r="BV15" s="370">
        <v>500016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29.5</v>
      </c>
      <c r="AD16" s="495"/>
      <c r="AE16" s="495"/>
      <c r="AF16" s="495"/>
      <c r="AG16" s="496"/>
      <c r="AH16" s="494">
        <v>27.5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2056648</v>
      </c>
      <c r="BO16" s="408"/>
      <c r="BP16" s="408"/>
      <c r="BQ16" s="408"/>
      <c r="BR16" s="408"/>
      <c r="BS16" s="408"/>
      <c r="BT16" s="408"/>
      <c r="BU16" s="409"/>
      <c r="BV16" s="407">
        <v>2049958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872</v>
      </c>
      <c r="AD17" s="459"/>
      <c r="AE17" s="459"/>
      <c r="AF17" s="459"/>
      <c r="AG17" s="501"/>
      <c r="AH17" s="458">
        <v>972</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640195</v>
      </c>
      <c r="BO17" s="408"/>
      <c r="BP17" s="408"/>
      <c r="BQ17" s="408"/>
      <c r="BR17" s="408"/>
      <c r="BS17" s="408"/>
      <c r="BT17" s="408"/>
      <c r="BU17" s="409"/>
      <c r="BV17" s="407">
        <v>628834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66.52</v>
      </c>
      <c r="M18" s="531"/>
      <c r="N18" s="531"/>
      <c r="O18" s="531"/>
      <c r="P18" s="531"/>
      <c r="Q18" s="531"/>
      <c r="R18" s="532"/>
      <c r="S18" s="532"/>
      <c r="T18" s="532"/>
      <c r="U18" s="532"/>
      <c r="V18" s="533"/>
      <c r="W18" s="425"/>
      <c r="X18" s="426"/>
      <c r="Y18" s="426"/>
      <c r="Z18" s="426"/>
      <c r="AA18" s="426"/>
      <c r="AB18" s="417"/>
      <c r="AC18" s="534">
        <v>53.8</v>
      </c>
      <c r="AD18" s="535"/>
      <c r="AE18" s="535"/>
      <c r="AF18" s="535"/>
      <c r="AG18" s="536"/>
      <c r="AH18" s="534">
        <v>52.1</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1804122</v>
      </c>
      <c r="BO18" s="408"/>
      <c r="BP18" s="408"/>
      <c r="BQ18" s="408"/>
      <c r="BR18" s="408"/>
      <c r="BS18" s="408"/>
      <c r="BT18" s="408"/>
      <c r="BU18" s="409"/>
      <c r="BV18" s="407">
        <v>1752005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48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2577633</v>
      </c>
      <c r="BO19" s="408"/>
      <c r="BP19" s="408"/>
      <c r="BQ19" s="408"/>
      <c r="BR19" s="408"/>
      <c r="BS19" s="408"/>
      <c r="BT19" s="408"/>
      <c r="BU19" s="409"/>
      <c r="BV19" s="407">
        <v>2586028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1110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2661836</v>
      </c>
      <c r="BO22" s="371"/>
      <c r="BP22" s="371"/>
      <c r="BQ22" s="371"/>
      <c r="BR22" s="371"/>
      <c r="BS22" s="371"/>
      <c r="BT22" s="371"/>
      <c r="BU22" s="372"/>
      <c r="BV22" s="370">
        <v>2246921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2647094</v>
      </c>
      <c r="BO23" s="408"/>
      <c r="BP23" s="408"/>
      <c r="BQ23" s="408"/>
      <c r="BR23" s="408"/>
      <c r="BS23" s="408"/>
      <c r="BT23" s="408"/>
      <c r="BU23" s="409"/>
      <c r="BV23" s="407">
        <v>2228494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5690</v>
      </c>
      <c r="R24" s="459"/>
      <c r="S24" s="459"/>
      <c r="T24" s="459"/>
      <c r="U24" s="459"/>
      <c r="V24" s="501"/>
      <c r="W24" s="553"/>
      <c r="X24" s="554"/>
      <c r="Y24" s="555"/>
      <c r="Z24" s="457" t="s">
        <v>161</v>
      </c>
      <c r="AA24" s="437"/>
      <c r="AB24" s="437"/>
      <c r="AC24" s="437"/>
      <c r="AD24" s="437"/>
      <c r="AE24" s="437"/>
      <c r="AF24" s="437"/>
      <c r="AG24" s="438"/>
      <c r="AH24" s="458">
        <v>81</v>
      </c>
      <c r="AI24" s="459"/>
      <c r="AJ24" s="459"/>
      <c r="AK24" s="459"/>
      <c r="AL24" s="501"/>
      <c r="AM24" s="458">
        <v>247050</v>
      </c>
      <c r="AN24" s="459"/>
      <c r="AO24" s="459"/>
      <c r="AP24" s="459"/>
      <c r="AQ24" s="459"/>
      <c r="AR24" s="501"/>
      <c r="AS24" s="458">
        <v>3050</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1695396</v>
      </c>
      <c r="BO24" s="408"/>
      <c r="BP24" s="408"/>
      <c r="BQ24" s="408"/>
      <c r="BR24" s="408"/>
      <c r="BS24" s="408"/>
      <c r="BT24" s="408"/>
      <c r="BU24" s="409"/>
      <c r="BV24" s="407">
        <v>1190201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4910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203671</v>
      </c>
      <c r="BO25" s="371"/>
      <c r="BP25" s="371"/>
      <c r="BQ25" s="371"/>
      <c r="BR25" s="371"/>
      <c r="BS25" s="371"/>
      <c r="BT25" s="371"/>
      <c r="BU25" s="372"/>
      <c r="BV25" s="370">
        <v>256561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4460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2480</v>
      </c>
      <c r="R27" s="459"/>
      <c r="S27" s="459"/>
      <c r="T27" s="459"/>
      <c r="U27" s="459"/>
      <c r="V27" s="501"/>
      <c r="W27" s="553"/>
      <c r="X27" s="554"/>
      <c r="Y27" s="555"/>
      <c r="Z27" s="457" t="s">
        <v>170</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431</v>
      </c>
      <c r="BO27" s="527"/>
      <c r="BP27" s="527"/>
      <c r="BQ27" s="527"/>
      <c r="BR27" s="527"/>
      <c r="BS27" s="527"/>
      <c r="BT27" s="527"/>
      <c r="BU27" s="528"/>
      <c r="BV27" s="526">
        <v>431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1980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1931355</v>
      </c>
      <c r="BO28" s="371"/>
      <c r="BP28" s="371"/>
      <c r="BQ28" s="371"/>
      <c r="BR28" s="371"/>
      <c r="BS28" s="371"/>
      <c r="BT28" s="371"/>
      <c r="BU28" s="372"/>
      <c r="BV28" s="370">
        <v>1648861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8</v>
      </c>
      <c r="M29" s="459"/>
      <c r="N29" s="459"/>
      <c r="O29" s="459"/>
      <c r="P29" s="501"/>
      <c r="Q29" s="458">
        <v>1760</v>
      </c>
      <c r="R29" s="459"/>
      <c r="S29" s="459"/>
      <c r="T29" s="459"/>
      <c r="U29" s="459"/>
      <c r="V29" s="501"/>
      <c r="W29" s="556"/>
      <c r="X29" s="557"/>
      <c r="Y29" s="558"/>
      <c r="Z29" s="457" t="s">
        <v>176</v>
      </c>
      <c r="AA29" s="437"/>
      <c r="AB29" s="437"/>
      <c r="AC29" s="437"/>
      <c r="AD29" s="437"/>
      <c r="AE29" s="437"/>
      <c r="AF29" s="437"/>
      <c r="AG29" s="438"/>
      <c r="AH29" s="458">
        <v>81</v>
      </c>
      <c r="AI29" s="459"/>
      <c r="AJ29" s="459"/>
      <c r="AK29" s="459"/>
      <c r="AL29" s="501"/>
      <c r="AM29" s="458">
        <v>247050</v>
      </c>
      <c r="AN29" s="459"/>
      <c r="AO29" s="459"/>
      <c r="AP29" s="459"/>
      <c r="AQ29" s="459"/>
      <c r="AR29" s="501"/>
      <c r="AS29" s="458">
        <v>3050</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127974</v>
      </c>
      <c r="BO29" s="408"/>
      <c r="BP29" s="408"/>
      <c r="BQ29" s="408"/>
      <c r="BR29" s="408"/>
      <c r="BS29" s="408"/>
      <c r="BT29" s="408"/>
      <c r="BU29" s="409"/>
      <c r="BV29" s="407">
        <v>126772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98.9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428445</v>
      </c>
      <c r="BO30" s="527"/>
      <c r="BP30" s="527"/>
      <c r="BQ30" s="527"/>
      <c r="BR30" s="527"/>
      <c r="BS30" s="527"/>
      <c r="BT30" s="527"/>
      <c r="BU30" s="528"/>
      <c r="BV30" s="526">
        <v>360126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簡易水道特別会計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基幹水利施設管理特別会計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国民健康保険（診療施設勘定）特別会計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下水道事業特別会計</v>
      </c>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介護保険（保険事業勘定）特別会計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介護保険（介護サービス事業勘定）特別会計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0MSBFZLSD/91CHgOz1SrrMqqI3N2BbaWoJToHIulHcFVmZuvbGFwR2vHeBDNnVCjG95ozWmeS+1tSxjQjTPxPQ==" saltValue="u3LHOdvhtYuz2dVVgXQf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431033</v>
      </c>
      <c r="S5" s="613"/>
      <c r="T5" s="613"/>
      <c r="U5" s="613"/>
      <c r="V5" s="613"/>
      <c r="W5" s="613"/>
      <c r="X5" s="613"/>
      <c r="Y5" s="614"/>
      <c r="Z5" s="615">
        <v>11.1</v>
      </c>
      <c r="AA5" s="615"/>
      <c r="AB5" s="615"/>
      <c r="AC5" s="615"/>
      <c r="AD5" s="616">
        <v>431033</v>
      </c>
      <c r="AE5" s="616"/>
      <c r="AF5" s="616"/>
      <c r="AG5" s="616"/>
      <c r="AH5" s="616"/>
      <c r="AI5" s="616"/>
      <c r="AJ5" s="616"/>
      <c r="AK5" s="616"/>
      <c r="AL5" s="617">
        <v>19.7</v>
      </c>
      <c r="AM5" s="618"/>
      <c r="AN5" s="618"/>
      <c r="AO5" s="619"/>
      <c r="AP5" s="609" t="s">
        <v>215</v>
      </c>
      <c r="AQ5" s="610"/>
      <c r="AR5" s="610"/>
      <c r="AS5" s="610"/>
      <c r="AT5" s="610"/>
      <c r="AU5" s="610"/>
      <c r="AV5" s="610"/>
      <c r="AW5" s="610"/>
      <c r="AX5" s="610"/>
      <c r="AY5" s="610"/>
      <c r="AZ5" s="610"/>
      <c r="BA5" s="610"/>
      <c r="BB5" s="610"/>
      <c r="BC5" s="610"/>
      <c r="BD5" s="610"/>
      <c r="BE5" s="610"/>
      <c r="BF5" s="611"/>
      <c r="BG5" s="623">
        <v>431033</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48337</v>
      </c>
      <c r="S6" s="624"/>
      <c r="T6" s="624"/>
      <c r="U6" s="624"/>
      <c r="V6" s="624"/>
      <c r="W6" s="624"/>
      <c r="X6" s="624"/>
      <c r="Y6" s="625"/>
      <c r="Z6" s="626">
        <v>1.2</v>
      </c>
      <c r="AA6" s="626"/>
      <c r="AB6" s="626"/>
      <c r="AC6" s="626"/>
      <c r="AD6" s="627">
        <v>48337</v>
      </c>
      <c r="AE6" s="627"/>
      <c r="AF6" s="627"/>
      <c r="AG6" s="627"/>
      <c r="AH6" s="627"/>
      <c r="AI6" s="627"/>
      <c r="AJ6" s="627"/>
      <c r="AK6" s="627"/>
      <c r="AL6" s="628">
        <v>2.2000000000000002</v>
      </c>
      <c r="AM6" s="629"/>
      <c r="AN6" s="629"/>
      <c r="AO6" s="630"/>
      <c r="AP6" s="620" t="s">
        <v>220</v>
      </c>
      <c r="AQ6" s="621"/>
      <c r="AR6" s="621"/>
      <c r="AS6" s="621"/>
      <c r="AT6" s="621"/>
      <c r="AU6" s="621"/>
      <c r="AV6" s="621"/>
      <c r="AW6" s="621"/>
      <c r="AX6" s="621"/>
      <c r="AY6" s="621"/>
      <c r="AZ6" s="621"/>
      <c r="BA6" s="621"/>
      <c r="BB6" s="621"/>
      <c r="BC6" s="621"/>
      <c r="BD6" s="621"/>
      <c r="BE6" s="621"/>
      <c r="BF6" s="622"/>
      <c r="BG6" s="623">
        <v>431033</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49106</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49106</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128</v>
      </c>
      <c r="S7" s="624"/>
      <c r="T7" s="624"/>
      <c r="U7" s="624"/>
      <c r="V7" s="624"/>
      <c r="W7" s="624"/>
      <c r="X7" s="624"/>
      <c r="Y7" s="625"/>
      <c r="Z7" s="626">
        <v>0</v>
      </c>
      <c r="AA7" s="626"/>
      <c r="AB7" s="626"/>
      <c r="AC7" s="626"/>
      <c r="AD7" s="627">
        <v>128</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136174</v>
      </c>
      <c r="BH7" s="624"/>
      <c r="BI7" s="624"/>
      <c r="BJ7" s="624"/>
      <c r="BK7" s="624"/>
      <c r="BL7" s="624"/>
      <c r="BM7" s="624"/>
      <c r="BN7" s="625"/>
      <c r="BO7" s="626">
        <v>31.6</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820507</v>
      </c>
      <c r="CS7" s="624"/>
      <c r="CT7" s="624"/>
      <c r="CU7" s="624"/>
      <c r="CV7" s="624"/>
      <c r="CW7" s="624"/>
      <c r="CX7" s="624"/>
      <c r="CY7" s="625"/>
      <c r="CZ7" s="626">
        <v>22.2</v>
      </c>
      <c r="DA7" s="626"/>
      <c r="DB7" s="626"/>
      <c r="DC7" s="626"/>
      <c r="DD7" s="632">
        <v>19762</v>
      </c>
      <c r="DE7" s="624"/>
      <c r="DF7" s="624"/>
      <c r="DG7" s="624"/>
      <c r="DH7" s="624"/>
      <c r="DI7" s="624"/>
      <c r="DJ7" s="624"/>
      <c r="DK7" s="624"/>
      <c r="DL7" s="624"/>
      <c r="DM7" s="624"/>
      <c r="DN7" s="624"/>
      <c r="DO7" s="624"/>
      <c r="DP7" s="625"/>
      <c r="DQ7" s="632">
        <v>729728</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3632</v>
      </c>
      <c r="S8" s="624"/>
      <c r="T8" s="624"/>
      <c r="U8" s="624"/>
      <c r="V8" s="624"/>
      <c r="W8" s="624"/>
      <c r="X8" s="624"/>
      <c r="Y8" s="625"/>
      <c r="Z8" s="626">
        <v>0.1</v>
      </c>
      <c r="AA8" s="626"/>
      <c r="AB8" s="626"/>
      <c r="AC8" s="626"/>
      <c r="AD8" s="627">
        <v>3632</v>
      </c>
      <c r="AE8" s="627"/>
      <c r="AF8" s="627"/>
      <c r="AG8" s="627"/>
      <c r="AH8" s="627"/>
      <c r="AI8" s="627"/>
      <c r="AJ8" s="627"/>
      <c r="AK8" s="627"/>
      <c r="AL8" s="628">
        <v>0.2</v>
      </c>
      <c r="AM8" s="629"/>
      <c r="AN8" s="629"/>
      <c r="AO8" s="630"/>
      <c r="AP8" s="620" t="s">
        <v>226</v>
      </c>
      <c r="AQ8" s="621"/>
      <c r="AR8" s="621"/>
      <c r="AS8" s="621"/>
      <c r="AT8" s="621"/>
      <c r="AU8" s="621"/>
      <c r="AV8" s="621"/>
      <c r="AW8" s="621"/>
      <c r="AX8" s="621"/>
      <c r="AY8" s="621"/>
      <c r="AZ8" s="621"/>
      <c r="BA8" s="621"/>
      <c r="BB8" s="621"/>
      <c r="BC8" s="621"/>
      <c r="BD8" s="621"/>
      <c r="BE8" s="621"/>
      <c r="BF8" s="622"/>
      <c r="BG8" s="623">
        <v>5418</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1295747</v>
      </c>
      <c r="CS8" s="624"/>
      <c r="CT8" s="624"/>
      <c r="CU8" s="624"/>
      <c r="CV8" s="624"/>
      <c r="CW8" s="624"/>
      <c r="CX8" s="624"/>
      <c r="CY8" s="625"/>
      <c r="CZ8" s="626">
        <v>35</v>
      </c>
      <c r="DA8" s="626"/>
      <c r="DB8" s="626"/>
      <c r="DC8" s="626"/>
      <c r="DD8" s="632">
        <v>647337</v>
      </c>
      <c r="DE8" s="624"/>
      <c r="DF8" s="624"/>
      <c r="DG8" s="624"/>
      <c r="DH8" s="624"/>
      <c r="DI8" s="624"/>
      <c r="DJ8" s="624"/>
      <c r="DK8" s="624"/>
      <c r="DL8" s="624"/>
      <c r="DM8" s="624"/>
      <c r="DN8" s="624"/>
      <c r="DO8" s="624"/>
      <c r="DP8" s="625"/>
      <c r="DQ8" s="632">
        <v>424618</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3970</v>
      </c>
      <c r="S9" s="624"/>
      <c r="T9" s="624"/>
      <c r="U9" s="624"/>
      <c r="V9" s="624"/>
      <c r="W9" s="624"/>
      <c r="X9" s="624"/>
      <c r="Y9" s="625"/>
      <c r="Z9" s="626">
        <v>0.1</v>
      </c>
      <c r="AA9" s="626"/>
      <c r="AB9" s="626"/>
      <c r="AC9" s="626"/>
      <c r="AD9" s="627">
        <v>3970</v>
      </c>
      <c r="AE9" s="627"/>
      <c r="AF9" s="627"/>
      <c r="AG9" s="627"/>
      <c r="AH9" s="627"/>
      <c r="AI9" s="627"/>
      <c r="AJ9" s="627"/>
      <c r="AK9" s="627"/>
      <c r="AL9" s="628">
        <v>0.2</v>
      </c>
      <c r="AM9" s="629"/>
      <c r="AN9" s="629"/>
      <c r="AO9" s="630"/>
      <c r="AP9" s="620" t="s">
        <v>229</v>
      </c>
      <c r="AQ9" s="621"/>
      <c r="AR9" s="621"/>
      <c r="AS9" s="621"/>
      <c r="AT9" s="621"/>
      <c r="AU9" s="621"/>
      <c r="AV9" s="621"/>
      <c r="AW9" s="621"/>
      <c r="AX9" s="621"/>
      <c r="AY9" s="621"/>
      <c r="AZ9" s="621"/>
      <c r="BA9" s="621"/>
      <c r="BB9" s="621"/>
      <c r="BC9" s="621"/>
      <c r="BD9" s="621"/>
      <c r="BE9" s="621"/>
      <c r="BF9" s="622"/>
      <c r="BG9" s="623">
        <v>113389</v>
      </c>
      <c r="BH9" s="624"/>
      <c r="BI9" s="624"/>
      <c r="BJ9" s="624"/>
      <c r="BK9" s="624"/>
      <c r="BL9" s="624"/>
      <c r="BM9" s="624"/>
      <c r="BN9" s="625"/>
      <c r="BO9" s="626">
        <v>26.3</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402599</v>
      </c>
      <c r="CS9" s="624"/>
      <c r="CT9" s="624"/>
      <c r="CU9" s="624"/>
      <c r="CV9" s="624"/>
      <c r="CW9" s="624"/>
      <c r="CX9" s="624"/>
      <c r="CY9" s="625"/>
      <c r="CZ9" s="626">
        <v>10.9</v>
      </c>
      <c r="DA9" s="626"/>
      <c r="DB9" s="626"/>
      <c r="DC9" s="626"/>
      <c r="DD9" s="632">
        <v>1958</v>
      </c>
      <c r="DE9" s="624"/>
      <c r="DF9" s="624"/>
      <c r="DG9" s="624"/>
      <c r="DH9" s="624"/>
      <c r="DI9" s="624"/>
      <c r="DJ9" s="624"/>
      <c r="DK9" s="624"/>
      <c r="DL9" s="624"/>
      <c r="DM9" s="624"/>
      <c r="DN9" s="624"/>
      <c r="DO9" s="624"/>
      <c r="DP9" s="625"/>
      <c r="DQ9" s="632">
        <v>310582</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6907</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73171</v>
      </c>
      <c r="S11" s="624"/>
      <c r="T11" s="624"/>
      <c r="U11" s="624"/>
      <c r="V11" s="624"/>
      <c r="W11" s="624"/>
      <c r="X11" s="624"/>
      <c r="Y11" s="625"/>
      <c r="Z11" s="628">
        <v>1.9</v>
      </c>
      <c r="AA11" s="629"/>
      <c r="AB11" s="629"/>
      <c r="AC11" s="635"/>
      <c r="AD11" s="632">
        <v>73171</v>
      </c>
      <c r="AE11" s="624"/>
      <c r="AF11" s="624"/>
      <c r="AG11" s="624"/>
      <c r="AH11" s="624"/>
      <c r="AI11" s="624"/>
      <c r="AJ11" s="624"/>
      <c r="AK11" s="625"/>
      <c r="AL11" s="628">
        <v>3.4</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10460</v>
      </c>
      <c r="BH11" s="624"/>
      <c r="BI11" s="624"/>
      <c r="BJ11" s="624"/>
      <c r="BK11" s="624"/>
      <c r="BL11" s="624"/>
      <c r="BM11" s="624"/>
      <c r="BN11" s="625"/>
      <c r="BO11" s="626">
        <v>2.4</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221929</v>
      </c>
      <c r="CS11" s="624"/>
      <c r="CT11" s="624"/>
      <c r="CU11" s="624"/>
      <c r="CV11" s="624"/>
      <c r="CW11" s="624"/>
      <c r="CX11" s="624"/>
      <c r="CY11" s="625"/>
      <c r="CZ11" s="626">
        <v>6</v>
      </c>
      <c r="DA11" s="626"/>
      <c r="DB11" s="626"/>
      <c r="DC11" s="626"/>
      <c r="DD11" s="632">
        <v>4353</v>
      </c>
      <c r="DE11" s="624"/>
      <c r="DF11" s="624"/>
      <c r="DG11" s="624"/>
      <c r="DH11" s="624"/>
      <c r="DI11" s="624"/>
      <c r="DJ11" s="624"/>
      <c r="DK11" s="624"/>
      <c r="DL11" s="624"/>
      <c r="DM11" s="624"/>
      <c r="DN11" s="624"/>
      <c r="DO11" s="624"/>
      <c r="DP11" s="625"/>
      <c r="DQ11" s="632">
        <v>106526</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60644</v>
      </c>
      <c r="S12" s="624"/>
      <c r="T12" s="624"/>
      <c r="U12" s="624"/>
      <c r="V12" s="624"/>
      <c r="W12" s="624"/>
      <c r="X12" s="624"/>
      <c r="Y12" s="625"/>
      <c r="Z12" s="626">
        <v>1.6</v>
      </c>
      <c r="AA12" s="626"/>
      <c r="AB12" s="626"/>
      <c r="AC12" s="626"/>
      <c r="AD12" s="627">
        <v>60644</v>
      </c>
      <c r="AE12" s="627"/>
      <c r="AF12" s="627"/>
      <c r="AG12" s="627"/>
      <c r="AH12" s="627"/>
      <c r="AI12" s="627"/>
      <c r="AJ12" s="627"/>
      <c r="AK12" s="627"/>
      <c r="AL12" s="628">
        <v>2.8</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274261</v>
      </c>
      <c r="BH12" s="624"/>
      <c r="BI12" s="624"/>
      <c r="BJ12" s="624"/>
      <c r="BK12" s="624"/>
      <c r="BL12" s="624"/>
      <c r="BM12" s="624"/>
      <c r="BN12" s="625"/>
      <c r="BO12" s="626">
        <v>63.6</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63845</v>
      </c>
      <c r="CS12" s="624"/>
      <c r="CT12" s="624"/>
      <c r="CU12" s="624"/>
      <c r="CV12" s="624"/>
      <c r="CW12" s="624"/>
      <c r="CX12" s="624"/>
      <c r="CY12" s="625"/>
      <c r="CZ12" s="626">
        <v>1.7</v>
      </c>
      <c r="DA12" s="626"/>
      <c r="DB12" s="626"/>
      <c r="DC12" s="626"/>
      <c r="DD12" s="632">
        <v>15093</v>
      </c>
      <c r="DE12" s="624"/>
      <c r="DF12" s="624"/>
      <c r="DG12" s="624"/>
      <c r="DH12" s="624"/>
      <c r="DI12" s="624"/>
      <c r="DJ12" s="624"/>
      <c r="DK12" s="624"/>
      <c r="DL12" s="624"/>
      <c r="DM12" s="624"/>
      <c r="DN12" s="624"/>
      <c r="DO12" s="624"/>
      <c r="DP12" s="625"/>
      <c r="DQ12" s="632">
        <v>53482</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274261</v>
      </c>
      <c r="BH13" s="624"/>
      <c r="BI13" s="624"/>
      <c r="BJ13" s="624"/>
      <c r="BK13" s="624"/>
      <c r="BL13" s="624"/>
      <c r="BM13" s="624"/>
      <c r="BN13" s="625"/>
      <c r="BO13" s="626">
        <v>63.6</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123939</v>
      </c>
      <c r="CS13" s="624"/>
      <c r="CT13" s="624"/>
      <c r="CU13" s="624"/>
      <c r="CV13" s="624"/>
      <c r="CW13" s="624"/>
      <c r="CX13" s="624"/>
      <c r="CY13" s="625"/>
      <c r="CZ13" s="626">
        <v>3.3</v>
      </c>
      <c r="DA13" s="626"/>
      <c r="DB13" s="626"/>
      <c r="DC13" s="626"/>
      <c r="DD13" s="632">
        <v>52810</v>
      </c>
      <c r="DE13" s="624"/>
      <c r="DF13" s="624"/>
      <c r="DG13" s="624"/>
      <c r="DH13" s="624"/>
      <c r="DI13" s="624"/>
      <c r="DJ13" s="624"/>
      <c r="DK13" s="624"/>
      <c r="DL13" s="624"/>
      <c r="DM13" s="624"/>
      <c r="DN13" s="624"/>
      <c r="DO13" s="624"/>
      <c r="DP13" s="625"/>
      <c r="DQ13" s="632">
        <v>81217</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981</v>
      </c>
      <c r="S14" s="624"/>
      <c r="T14" s="624"/>
      <c r="U14" s="624"/>
      <c r="V14" s="624"/>
      <c r="W14" s="624"/>
      <c r="X14" s="624"/>
      <c r="Y14" s="625"/>
      <c r="Z14" s="626">
        <v>0</v>
      </c>
      <c r="AA14" s="626"/>
      <c r="AB14" s="626"/>
      <c r="AC14" s="626"/>
      <c r="AD14" s="627">
        <v>981</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17624</v>
      </c>
      <c r="BH14" s="624"/>
      <c r="BI14" s="624"/>
      <c r="BJ14" s="624"/>
      <c r="BK14" s="624"/>
      <c r="BL14" s="624"/>
      <c r="BM14" s="624"/>
      <c r="BN14" s="625"/>
      <c r="BO14" s="626">
        <v>4.0999999999999996</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126656</v>
      </c>
      <c r="CS14" s="624"/>
      <c r="CT14" s="624"/>
      <c r="CU14" s="624"/>
      <c r="CV14" s="624"/>
      <c r="CW14" s="624"/>
      <c r="CX14" s="624"/>
      <c r="CY14" s="625"/>
      <c r="CZ14" s="626">
        <v>3.4</v>
      </c>
      <c r="DA14" s="626"/>
      <c r="DB14" s="626"/>
      <c r="DC14" s="626"/>
      <c r="DD14" s="632">
        <v>6992</v>
      </c>
      <c r="DE14" s="624"/>
      <c r="DF14" s="624"/>
      <c r="DG14" s="624"/>
      <c r="DH14" s="624"/>
      <c r="DI14" s="624"/>
      <c r="DJ14" s="624"/>
      <c r="DK14" s="624"/>
      <c r="DL14" s="624"/>
      <c r="DM14" s="624"/>
      <c r="DN14" s="624"/>
      <c r="DO14" s="624"/>
      <c r="DP14" s="625"/>
      <c r="DQ14" s="632">
        <v>124703</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2974</v>
      </c>
      <c r="BH15" s="624"/>
      <c r="BI15" s="624"/>
      <c r="BJ15" s="624"/>
      <c r="BK15" s="624"/>
      <c r="BL15" s="624"/>
      <c r="BM15" s="624"/>
      <c r="BN15" s="625"/>
      <c r="BO15" s="626">
        <v>0.7</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267544</v>
      </c>
      <c r="CS15" s="624"/>
      <c r="CT15" s="624"/>
      <c r="CU15" s="624"/>
      <c r="CV15" s="624"/>
      <c r="CW15" s="624"/>
      <c r="CX15" s="624"/>
      <c r="CY15" s="625"/>
      <c r="CZ15" s="626">
        <v>7.2</v>
      </c>
      <c r="DA15" s="626"/>
      <c r="DB15" s="626"/>
      <c r="DC15" s="626"/>
      <c r="DD15" s="632">
        <v>10703</v>
      </c>
      <c r="DE15" s="624"/>
      <c r="DF15" s="624"/>
      <c r="DG15" s="624"/>
      <c r="DH15" s="624"/>
      <c r="DI15" s="624"/>
      <c r="DJ15" s="624"/>
      <c r="DK15" s="624"/>
      <c r="DL15" s="624"/>
      <c r="DM15" s="624"/>
      <c r="DN15" s="624"/>
      <c r="DO15" s="624"/>
      <c r="DP15" s="625"/>
      <c r="DQ15" s="632">
        <v>243401</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7190</v>
      </c>
      <c r="S16" s="624"/>
      <c r="T16" s="624"/>
      <c r="U16" s="624"/>
      <c r="V16" s="624"/>
      <c r="W16" s="624"/>
      <c r="X16" s="624"/>
      <c r="Y16" s="625"/>
      <c r="Z16" s="626">
        <v>0.2</v>
      </c>
      <c r="AA16" s="626"/>
      <c r="AB16" s="626"/>
      <c r="AC16" s="626"/>
      <c r="AD16" s="627">
        <v>7190</v>
      </c>
      <c r="AE16" s="627"/>
      <c r="AF16" s="627"/>
      <c r="AG16" s="627"/>
      <c r="AH16" s="627"/>
      <c r="AI16" s="627"/>
      <c r="AJ16" s="627"/>
      <c r="AK16" s="627"/>
      <c r="AL16" s="628">
        <v>0.3</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81795</v>
      </c>
      <c r="CS16" s="624"/>
      <c r="CT16" s="624"/>
      <c r="CU16" s="624"/>
      <c r="CV16" s="624"/>
      <c r="CW16" s="624"/>
      <c r="CX16" s="624"/>
      <c r="CY16" s="625"/>
      <c r="CZ16" s="626">
        <v>2.2000000000000002</v>
      </c>
      <c r="DA16" s="626"/>
      <c r="DB16" s="626"/>
      <c r="DC16" s="626"/>
      <c r="DD16" s="632" t="s">
        <v>122</v>
      </c>
      <c r="DE16" s="624"/>
      <c r="DF16" s="624"/>
      <c r="DG16" s="624"/>
      <c r="DH16" s="624"/>
      <c r="DI16" s="624"/>
      <c r="DJ16" s="624"/>
      <c r="DK16" s="624"/>
      <c r="DL16" s="624"/>
      <c r="DM16" s="624"/>
      <c r="DN16" s="624"/>
      <c r="DO16" s="624"/>
      <c r="DP16" s="625"/>
      <c r="DQ16" s="632">
        <v>26781</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4255</v>
      </c>
      <c r="S17" s="624"/>
      <c r="T17" s="624"/>
      <c r="U17" s="624"/>
      <c r="V17" s="624"/>
      <c r="W17" s="624"/>
      <c r="X17" s="624"/>
      <c r="Y17" s="625"/>
      <c r="Z17" s="626">
        <v>0.1</v>
      </c>
      <c r="AA17" s="626"/>
      <c r="AB17" s="626"/>
      <c r="AC17" s="626"/>
      <c r="AD17" s="627">
        <v>4255</v>
      </c>
      <c r="AE17" s="627"/>
      <c r="AF17" s="627"/>
      <c r="AG17" s="627"/>
      <c r="AH17" s="627"/>
      <c r="AI17" s="627"/>
      <c r="AJ17" s="627"/>
      <c r="AK17" s="627"/>
      <c r="AL17" s="628">
        <v>0.2</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247081</v>
      </c>
      <c r="CS17" s="624"/>
      <c r="CT17" s="624"/>
      <c r="CU17" s="624"/>
      <c r="CV17" s="624"/>
      <c r="CW17" s="624"/>
      <c r="CX17" s="624"/>
      <c r="CY17" s="625"/>
      <c r="CZ17" s="626">
        <v>6.7</v>
      </c>
      <c r="DA17" s="626"/>
      <c r="DB17" s="626"/>
      <c r="DC17" s="626"/>
      <c r="DD17" s="632" t="s">
        <v>122</v>
      </c>
      <c r="DE17" s="624"/>
      <c r="DF17" s="624"/>
      <c r="DG17" s="624"/>
      <c r="DH17" s="624"/>
      <c r="DI17" s="624"/>
      <c r="DJ17" s="624"/>
      <c r="DK17" s="624"/>
      <c r="DL17" s="624"/>
      <c r="DM17" s="624"/>
      <c r="DN17" s="624"/>
      <c r="DO17" s="624"/>
      <c r="DP17" s="625"/>
      <c r="DQ17" s="632">
        <v>246725</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393</v>
      </c>
      <c r="S18" s="624"/>
      <c r="T18" s="624"/>
      <c r="U18" s="624"/>
      <c r="V18" s="624"/>
      <c r="W18" s="624"/>
      <c r="X18" s="624"/>
      <c r="Y18" s="625"/>
      <c r="Z18" s="626">
        <v>0</v>
      </c>
      <c r="AA18" s="626"/>
      <c r="AB18" s="626"/>
      <c r="AC18" s="626"/>
      <c r="AD18" s="627">
        <v>393</v>
      </c>
      <c r="AE18" s="627"/>
      <c r="AF18" s="627"/>
      <c r="AG18" s="627"/>
      <c r="AH18" s="627"/>
      <c r="AI18" s="627"/>
      <c r="AJ18" s="627"/>
      <c r="AK18" s="627"/>
      <c r="AL18" s="628">
        <v>0</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393</v>
      </c>
      <c r="S19" s="624"/>
      <c r="T19" s="624"/>
      <c r="U19" s="624"/>
      <c r="V19" s="624"/>
      <c r="W19" s="624"/>
      <c r="X19" s="624"/>
      <c r="Y19" s="625"/>
      <c r="Z19" s="626">
        <v>0</v>
      </c>
      <c r="AA19" s="626"/>
      <c r="AB19" s="626"/>
      <c r="AC19" s="626"/>
      <c r="AD19" s="627">
        <v>393</v>
      </c>
      <c r="AE19" s="627"/>
      <c r="AF19" s="627"/>
      <c r="AG19" s="627"/>
      <c r="AH19" s="627"/>
      <c r="AI19" s="627"/>
      <c r="AJ19" s="627"/>
      <c r="AK19" s="627"/>
      <c r="AL19" s="628">
        <v>0</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3700748</v>
      </c>
      <c r="CS20" s="624"/>
      <c r="CT20" s="624"/>
      <c r="CU20" s="624"/>
      <c r="CV20" s="624"/>
      <c r="CW20" s="624"/>
      <c r="CX20" s="624"/>
      <c r="CY20" s="625"/>
      <c r="CZ20" s="626">
        <v>100</v>
      </c>
      <c r="DA20" s="626"/>
      <c r="DB20" s="626"/>
      <c r="DC20" s="626"/>
      <c r="DD20" s="632">
        <v>759008</v>
      </c>
      <c r="DE20" s="624"/>
      <c r="DF20" s="624"/>
      <c r="DG20" s="624"/>
      <c r="DH20" s="624"/>
      <c r="DI20" s="624"/>
      <c r="DJ20" s="624"/>
      <c r="DK20" s="624"/>
      <c r="DL20" s="624"/>
      <c r="DM20" s="624"/>
      <c r="DN20" s="624"/>
      <c r="DO20" s="624"/>
      <c r="DP20" s="625"/>
      <c r="DQ20" s="632">
        <v>2396869</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1777755</v>
      </c>
      <c r="S21" s="624"/>
      <c r="T21" s="624"/>
      <c r="U21" s="624"/>
      <c r="V21" s="624"/>
      <c r="W21" s="624"/>
      <c r="X21" s="624"/>
      <c r="Y21" s="625"/>
      <c r="Z21" s="626">
        <v>45.8</v>
      </c>
      <c r="AA21" s="626"/>
      <c r="AB21" s="626"/>
      <c r="AC21" s="626"/>
      <c r="AD21" s="627">
        <v>1547188</v>
      </c>
      <c r="AE21" s="627"/>
      <c r="AF21" s="627"/>
      <c r="AG21" s="627"/>
      <c r="AH21" s="627"/>
      <c r="AI21" s="627"/>
      <c r="AJ21" s="627"/>
      <c r="AK21" s="627"/>
      <c r="AL21" s="628">
        <v>70.900000000000006</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1547188</v>
      </c>
      <c r="S22" s="624"/>
      <c r="T22" s="624"/>
      <c r="U22" s="624"/>
      <c r="V22" s="624"/>
      <c r="W22" s="624"/>
      <c r="X22" s="624"/>
      <c r="Y22" s="625"/>
      <c r="Z22" s="626">
        <v>39.9</v>
      </c>
      <c r="AA22" s="626"/>
      <c r="AB22" s="626"/>
      <c r="AC22" s="626"/>
      <c r="AD22" s="627">
        <v>1547188</v>
      </c>
      <c r="AE22" s="627"/>
      <c r="AF22" s="627"/>
      <c r="AG22" s="627"/>
      <c r="AH22" s="627"/>
      <c r="AI22" s="627"/>
      <c r="AJ22" s="627"/>
      <c r="AK22" s="627"/>
      <c r="AL22" s="628">
        <v>70.900000000000006</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230567</v>
      </c>
      <c r="S23" s="624"/>
      <c r="T23" s="624"/>
      <c r="U23" s="624"/>
      <c r="V23" s="624"/>
      <c r="W23" s="624"/>
      <c r="X23" s="624"/>
      <c r="Y23" s="625"/>
      <c r="Z23" s="626">
        <v>5.9</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2" t="s">
        <v>274</v>
      </c>
      <c r="DM23" s="653"/>
      <c r="DN23" s="653"/>
      <c r="DO23" s="653"/>
      <c r="DP23" s="653"/>
      <c r="DQ23" s="653"/>
      <c r="DR23" s="653"/>
      <c r="DS23" s="653"/>
      <c r="DT23" s="653"/>
      <c r="DU23" s="653"/>
      <c r="DV23" s="654"/>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1181210</v>
      </c>
      <c r="CS24" s="613"/>
      <c r="CT24" s="613"/>
      <c r="CU24" s="613"/>
      <c r="CV24" s="613"/>
      <c r="CW24" s="613"/>
      <c r="CX24" s="613"/>
      <c r="CY24" s="614"/>
      <c r="CZ24" s="617">
        <v>31.9</v>
      </c>
      <c r="DA24" s="618"/>
      <c r="DB24" s="618"/>
      <c r="DC24" s="634"/>
      <c r="DD24" s="655">
        <v>953237</v>
      </c>
      <c r="DE24" s="613"/>
      <c r="DF24" s="613"/>
      <c r="DG24" s="613"/>
      <c r="DH24" s="613"/>
      <c r="DI24" s="613"/>
      <c r="DJ24" s="613"/>
      <c r="DK24" s="614"/>
      <c r="DL24" s="655">
        <v>880073</v>
      </c>
      <c r="DM24" s="613"/>
      <c r="DN24" s="613"/>
      <c r="DO24" s="613"/>
      <c r="DP24" s="613"/>
      <c r="DQ24" s="613"/>
      <c r="DR24" s="613"/>
      <c r="DS24" s="613"/>
      <c r="DT24" s="613"/>
      <c r="DU24" s="613"/>
      <c r="DV24" s="614"/>
      <c r="DW24" s="617">
        <v>40.1</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2411489</v>
      </c>
      <c r="S25" s="624"/>
      <c r="T25" s="624"/>
      <c r="U25" s="624"/>
      <c r="V25" s="624"/>
      <c r="W25" s="624"/>
      <c r="X25" s="624"/>
      <c r="Y25" s="625"/>
      <c r="Z25" s="626">
        <v>62.1</v>
      </c>
      <c r="AA25" s="626"/>
      <c r="AB25" s="626"/>
      <c r="AC25" s="626"/>
      <c r="AD25" s="627">
        <v>2180922</v>
      </c>
      <c r="AE25" s="627"/>
      <c r="AF25" s="627"/>
      <c r="AG25" s="627"/>
      <c r="AH25" s="627"/>
      <c r="AI25" s="627"/>
      <c r="AJ25" s="627"/>
      <c r="AK25" s="627"/>
      <c r="AL25" s="628">
        <v>99.9</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748223</v>
      </c>
      <c r="CS25" s="644"/>
      <c r="CT25" s="644"/>
      <c r="CU25" s="644"/>
      <c r="CV25" s="644"/>
      <c r="CW25" s="644"/>
      <c r="CX25" s="644"/>
      <c r="CY25" s="645"/>
      <c r="CZ25" s="628">
        <v>20.2</v>
      </c>
      <c r="DA25" s="656"/>
      <c r="DB25" s="656"/>
      <c r="DC25" s="658"/>
      <c r="DD25" s="632">
        <v>672735</v>
      </c>
      <c r="DE25" s="644"/>
      <c r="DF25" s="644"/>
      <c r="DG25" s="644"/>
      <c r="DH25" s="644"/>
      <c r="DI25" s="644"/>
      <c r="DJ25" s="644"/>
      <c r="DK25" s="645"/>
      <c r="DL25" s="632">
        <v>613471</v>
      </c>
      <c r="DM25" s="644"/>
      <c r="DN25" s="644"/>
      <c r="DO25" s="644"/>
      <c r="DP25" s="644"/>
      <c r="DQ25" s="644"/>
      <c r="DR25" s="644"/>
      <c r="DS25" s="644"/>
      <c r="DT25" s="644"/>
      <c r="DU25" s="644"/>
      <c r="DV25" s="645"/>
      <c r="DW25" s="628">
        <v>28</v>
      </c>
      <c r="DX25" s="656"/>
      <c r="DY25" s="656"/>
      <c r="DZ25" s="656"/>
      <c r="EA25" s="656"/>
      <c r="EB25" s="656"/>
      <c r="EC25" s="657"/>
    </row>
    <row r="26" spans="2:133" ht="11.25" customHeight="1" x14ac:dyDescent="0.15">
      <c r="B26" s="620" t="s">
        <v>282</v>
      </c>
      <c r="C26" s="621"/>
      <c r="D26" s="621"/>
      <c r="E26" s="621"/>
      <c r="F26" s="621"/>
      <c r="G26" s="621"/>
      <c r="H26" s="621"/>
      <c r="I26" s="621"/>
      <c r="J26" s="621"/>
      <c r="K26" s="621"/>
      <c r="L26" s="621"/>
      <c r="M26" s="621"/>
      <c r="N26" s="621"/>
      <c r="O26" s="621"/>
      <c r="P26" s="621"/>
      <c r="Q26" s="622"/>
      <c r="R26" s="623">
        <v>661</v>
      </c>
      <c r="S26" s="624"/>
      <c r="T26" s="624"/>
      <c r="U26" s="624"/>
      <c r="V26" s="624"/>
      <c r="W26" s="624"/>
      <c r="X26" s="624"/>
      <c r="Y26" s="625"/>
      <c r="Z26" s="626">
        <v>0</v>
      </c>
      <c r="AA26" s="626"/>
      <c r="AB26" s="626"/>
      <c r="AC26" s="626"/>
      <c r="AD26" s="627">
        <v>661</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458229</v>
      </c>
      <c r="CS26" s="624"/>
      <c r="CT26" s="624"/>
      <c r="CU26" s="624"/>
      <c r="CV26" s="624"/>
      <c r="CW26" s="624"/>
      <c r="CX26" s="624"/>
      <c r="CY26" s="625"/>
      <c r="CZ26" s="628">
        <v>12.4</v>
      </c>
      <c r="DA26" s="656"/>
      <c r="DB26" s="656"/>
      <c r="DC26" s="658"/>
      <c r="DD26" s="632">
        <v>398745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285</v>
      </c>
      <c r="C27" s="621"/>
      <c r="D27" s="621"/>
      <c r="E27" s="621"/>
      <c r="F27" s="621"/>
      <c r="G27" s="621"/>
      <c r="H27" s="621"/>
      <c r="I27" s="621"/>
      <c r="J27" s="621"/>
      <c r="K27" s="621"/>
      <c r="L27" s="621"/>
      <c r="M27" s="621"/>
      <c r="N27" s="621"/>
      <c r="O27" s="621"/>
      <c r="P27" s="621"/>
      <c r="Q27" s="622"/>
      <c r="R27" s="623">
        <v>36732</v>
      </c>
      <c r="S27" s="624"/>
      <c r="T27" s="624"/>
      <c r="U27" s="624"/>
      <c r="V27" s="624"/>
      <c r="W27" s="624"/>
      <c r="X27" s="624"/>
      <c r="Y27" s="625"/>
      <c r="Z27" s="626">
        <v>0.9</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431033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185906</v>
      </c>
      <c r="CS27" s="644"/>
      <c r="CT27" s="644"/>
      <c r="CU27" s="644"/>
      <c r="CV27" s="644"/>
      <c r="CW27" s="644"/>
      <c r="CX27" s="644"/>
      <c r="CY27" s="645"/>
      <c r="CZ27" s="628">
        <v>5</v>
      </c>
      <c r="DA27" s="656"/>
      <c r="DB27" s="656"/>
      <c r="DC27" s="658"/>
      <c r="DD27" s="632">
        <v>33777</v>
      </c>
      <c r="DE27" s="644"/>
      <c r="DF27" s="644"/>
      <c r="DG27" s="644"/>
      <c r="DH27" s="644"/>
      <c r="DI27" s="644"/>
      <c r="DJ27" s="644"/>
      <c r="DK27" s="645"/>
      <c r="DL27" s="632">
        <v>19877</v>
      </c>
      <c r="DM27" s="644"/>
      <c r="DN27" s="644"/>
      <c r="DO27" s="644"/>
      <c r="DP27" s="644"/>
      <c r="DQ27" s="644"/>
      <c r="DR27" s="644"/>
      <c r="DS27" s="644"/>
      <c r="DT27" s="644"/>
      <c r="DU27" s="644"/>
      <c r="DV27" s="645"/>
      <c r="DW27" s="628">
        <v>0.9</v>
      </c>
      <c r="DX27" s="656"/>
      <c r="DY27" s="656"/>
      <c r="DZ27" s="656"/>
      <c r="EA27" s="656"/>
      <c r="EB27" s="656"/>
      <c r="EC27" s="657"/>
    </row>
    <row r="28" spans="2:133" ht="11.25" customHeight="1" x14ac:dyDescent="0.15">
      <c r="B28" s="620" t="s">
        <v>288</v>
      </c>
      <c r="C28" s="621"/>
      <c r="D28" s="621"/>
      <c r="E28" s="621"/>
      <c r="F28" s="621"/>
      <c r="G28" s="621"/>
      <c r="H28" s="621"/>
      <c r="I28" s="621"/>
      <c r="J28" s="621"/>
      <c r="K28" s="621"/>
      <c r="L28" s="621"/>
      <c r="M28" s="621"/>
      <c r="N28" s="621"/>
      <c r="O28" s="621"/>
      <c r="P28" s="621"/>
      <c r="Q28" s="622"/>
      <c r="R28" s="623">
        <v>8008</v>
      </c>
      <c r="S28" s="624"/>
      <c r="T28" s="624"/>
      <c r="U28" s="624"/>
      <c r="V28" s="624"/>
      <c r="W28" s="624"/>
      <c r="X28" s="624"/>
      <c r="Y28" s="625"/>
      <c r="Z28" s="626">
        <v>0.2</v>
      </c>
      <c r="AA28" s="626"/>
      <c r="AB28" s="626"/>
      <c r="AC28" s="626"/>
      <c r="AD28" s="627">
        <v>430</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247081</v>
      </c>
      <c r="CS28" s="624"/>
      <c r="CT28" s="624"/>
      <c r="CU28" s="624"/>
      <c r="CV28" s="624"/>
      <c r="CW28" s="624"/>
      <c r="CX28" s="624"/>
      <c r="CY28" s="625"/>
      <c r="CZ28" s="628">
        <v>6.7</v>
      </c>
      <c r="DA28" s="656"/>
      <c r="DB28" s="656"/>
      <c r="DC28" s="658"/>
      <c r="DD28" s="632">
        <v>246725</v>
      </c>
      <c r="DE28" s="624"/>
      <c r="DF28" s="624"/>
      <c r="DG28" s="624"/>
      <c r="DH28" s="624"/>
      <c r="DI28" s="624"/>
      <c r="DJ28" s="624"/>
      <c r="DK28" s="625"/>
      <c r="DL28" s="632">
        <v>246725</v>
      </c>
      <c r="DM28" s="624"/>
      <c r="DN28" s="624"/>
      <c r="DO28" s="624"/>
      <c r="DP28" s="624"/>
      <c r="DQ28" s="624"/>
      <c r="DR28" s="624"/>
      <c r="DS28" s="624"/>
      <c r="DT28" s="624"/>
      <c r="DU28" s="624"/>
      <c r="DV28" s="625"/>
      <c r="DW28" s="628">
        <v>11.3</v>
      </c>
      <c r="DX28" s="656"/>
      <c r="DY28" s="656"/>
      <c r="DZ28" s="656"/>
      <c r="EA28" s="656"/>
      <c r="EB28" s="656"/>
      <c r="EC28" s="657"/>
    </row>
    <row r="29" spans="2:133" ht="11.25" customHeight="1" x14ac:dyDescent="0.15">
      <c r="B29" s="620" t="s">
        <v>290</v>
      </c>
      <c r="C29" s="621"/>
      <c r="D29" s="621"/>
      <c r="E29" s="621"/>
      <c r="F29" s="621"/>
      <c r="G29" s="621"/>
      <c r="H29" s="621"/>
      <c r="I29" s="621"/>
      <c r="J29" s="621"/>
      <c r="K29" s="621"/>
      <c r="L29" s="621"/>
      <c r="M29" s="621"/>
      <c r="N29" s="621"/>
      <c r="O29" s="621"/>
      <c r="P29" s="621"/>
      <c r="Q29" s="622"/>
      <c r="R29" s="623">
        <v>2230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247081</v>
      </c>
      <c r="CS29" s="644"/>
      <c r="CT29" s="644"/>
      <c r="CU29" s="644"/>
      <c r="CV29" s="644"/>
      <c r="CW29" s="644"/>
      <c r="CX29" s="644"/>
      <c r="CY29" s="645"/>
      <c r="CZ29" s="628">
        <v>6.7</v>
      </c>
      <c r="DA29" s="656"/>
      <c r="DB29" s="656"/>
      <c r="DC29" s="658"/>
      <c r="DD29" s="632">
        <v>246725</v>
      </c>
      <c r="DE29" s="644"/>
      <c r="DF29" s="644"/>
      <c r="DG29" s="644"/>
      <c r="DH29" s="644"/>
      <c r="DI29" s="644"/>
      <c r="DJ29" s="644"/>
      <c r="DK29" s="645"/>
      <c r="DL29" s="632">
        <v>246725</v>
      </c>
      <c r="DM29" s="644"/>
      <c r="DN29" s="644"/>
      <c r="DO29" s="644"/>
      <c r="DP29" s="644"/>
      <c r="DQ29" s="644"/>
      <c r="DR29" s="644"/>
      <c r="DS29" s="644"/>
      <c r="DT29" s="644"/>
      <c r="DU29" s="644"/>
      <c r="DV29" s="645"/>
      <c r="DW29" s="628">
        <v>11.3</v>
      </c>
      <c r="DX29" s="656"/>
      <c r="DY29" s="656"/>
      <c r="DZ29" s="656"/>
      <c r="EA29" s="656"/>
      <c r="EB29" s="656"/>
      <c r="EC29" s="657"/>
    </row>
    <row r="30" spans="2:133" ht="11.25" customHeight="1" x14ac:dyDescent="0.15">
      <c r="B30" s="620" t="s">
        <v>292</v>
      </c>
      <c r="C30" s="621"/>
      <c r="D30" s="621"/>
      <c r="E30" s="621"/>
      <c r="F30" s="621"/>
      <c r="G30" s="621"/>
      <c r="H30" s="621"/>
      <c r="I30" s="621"/>
      <c r="J30" s="621"/>
      <c r="K30" s="621"/>
      <c r="L30" s="621"/>
      <c r="M30" s="621"/>
      <c r="N30" s="621"/>
      <c r="O30" s="621"/>
      <c r="P30" s="621"/>
      <c r="Q30" s="622"/>
      <c r="R30" s="623">
        <v>289496</v>
      </c>
      <c r="S30" s="624"/>
      <c r="T30" s="624"/>
      <c r="U30" s="624"/>
      <c r="V30" s="624"/>
      <c r="W30" s="624"/>
      <c r="X30" s="624"/>
      <c r="Y30" s="625"/>
      <c r="Z30" s="626">
        <v>7.5</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243587</v>
      </c>
      <c r="CS30" s="624"/>
      <c r="CT30" s="624"/>
      <c r="CU30" s="624"/>
      <c r="CV30" s="624"/>
      <c r="CW30" s="624"/>
      <c r="CX30" s="624"/>
      <c r="CY30" s="625"/>
      <c r="CZ30" s="628">
        <v>6.6</v>
      </c>
      <c r="DA30" s="656"/>
      <c r="DB30" s="656"/>
      <c r="DC30" s="658"/>
      <c r="DD30" s="632">
        <v>243292</v>
      </c>
      <c r="DE30" s="624"/>
      <c r="DF30" s="624"/>
      <c r="DG30" s="624"/>
      <c r="DH30" s="624"/>
      <c r="DI30" s="624"/>
      <c r="DJ30" s="624"/>
      <c r="DK30" s="625"/>
      <c r="DL30" s="632">
        <v>243292</v>
      </c>
      <c r="DM30" s="624"/>
      <c r="DN30" s="624"/>
      <c r="DO30" s="624"/>
      <c r="DP30" s="624"/>
      <c r="DQ30" s="624"/>
      <c r="DR30" s="624"/>
      <c r="DS30" s="624"/>
      <c r="DT30" s="624"/>
      <c r="DU30" s="624"/>
      <c r="DV30" s="625"/>
      <c r="DW30" s="628">
        <v>11.1</v>
      </c>
      <c r="DX30" s="656"/>
      <c r="DY30" s="656"/>
      <c r="DZ30" s="656"/>
      <c r="EA30" s="656"/>
      <c r="EB30" s="656"/>
      <c r="EC30" s="657"/>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98.8</v>
      </c>
      <c r="BH31" s="667"/>
      <c r="BI31" s="667"/>
      <c r="BJ31" s="667"/>
      <c r="BK31" s="667"/>
      <c r="BL31" s="667"/>
      <c r="BM31" s="618">
        <v>95.5</v>
      </c>
      <c r="BN31" s="667"/>
      <c r="BO31" s="667"/>
      <c r="BP31" s="667"/>
      <c r="BQ31" s="668"/>
      <c r="BR31" s="670">
        <v>98.9</v>
      </c>
      <c r="BS31" s="667"/>
      <c r="BT31" s="667"/>
      <c r="BU31" s="667"/>
      <c r="BV31" s="667"/>
      <c r="BW31" s="667"/>
      <c r="BX31" s="618">
        <v>96</v>
      </c>
      <c r="BY31" s="667"/>
      <c r="BZ31" s="667"/>
      <c r="CA31" s="667"/>
      <c r="CB31" s="668"/>
      <c r="CD31" s="663"/>
      <c r="CE31" s="664"/>
      <c r="CF31" s="620" t="s">
        <v>299</v>
      </c>
      <c r="CG31" s="621"/>
      <c r="CH31" s="621"/>
      <c r="CI31" s="621"/>
      <c r="CJ31" s="621"/>
      <c r="CK31" s="621"/>
      <c r="CL31" s="621"/>
      <c r="CM31" s="621"/>
      <c r="CN31" s="621"/>
      <c r="CO31" s="621"/>
      <c r="CP31" s="621"/>
      <c r="CQ31" s="622"/>
      <c r="CR31" s="623">
        <v>3494</v>
      </c>
      <c r="CS31" s="644"/>
      <c r="CT31" s="644"/>
      <c r="CU31" s="644"/>
      <c r="CV31" s="644"/>
      <c r="CW31" s="644"/>
      <c r="CX31" s="644"/>
      <c r="CY31" s="645"/>
      <c r="CZ31" s="628">
        <v>0.1</v>
      </c>
      <c r="DA31" s="656"/>
      <c r="DB31" s="656"/>
      <c r="DC31" s="658"/>
      <c r="DD31" s="632">
        <v>3433</v>
      </c>
      <c r="DE31" s="644"/>
      <c r="DF31" s="644"/>
      <c r="DG31" s="644"/>
      <c r="DH31" s="644"/>
      <c r="DI31" s="644"/>
      <c r="DJ31" s="644"/>
      <c r="DK31" s="645"/>
      <c r="DL31" s="632">
        <v>3433</v>
      </c>
      <c r="DM31" s="644"/>
      <c r="DN31" s="644"/>
      <c r="DO31" s="644"/>
      <c r="DP31" s="644"/>
      <c r="DQ31" s="644"/>
      <c r="DR31" s="644"/>
      <c r="DS31" s="644"/>
      <c r="DT31" s="644"/>
      <c r="DU31" s="644"/>
      <c r="DV31" s="645"/>
      <c r="DW31" s="628">
        <v>0.2</v>
      </c>
      <c r="DX31" s="656"/>
      <c r="DY31" s="656"/>
      <c r="DZ31" s="656"/>
      <c r="EA31" s="656"/>
      <c r="EB31" s="656"/>
      <c r="EC31" s="657"/>
    </row>
    <row r="32" spans="2:133" ht="11.25" customHeight="1" x14ac:dyDescent="0.15">
      <c r="B32" s="620" t="s">
        <v>300</v>
      </c>
      <c r="C32" s="621"/>
      <c r="D32" s="621"/>
      <c r="E32" s="621"/>
      <c r="F32" s="621"/>
      <c r="G32" s="621"/>
      <c r="H32" s="621"/>
      <c r="I32" s="621"/>
      <c r="J32" s="621"/>
      <c r="K32" s="621"/>
      <c r="L32" s="621"/>
      <c r="M32" s="621"/>
      <c r="N32" s="621"/>
      <c r="O32" s="621"/>
      <c r="P32" s="621"/>
      <c r="Q32" s="622"/>
      <c r="R32" s="623">
        <v>236850</v>
      </c>
      <c r="S32" s="624"/>
      <c r="T32" s="624"/>
      <c r="U32" s="624"/>
      <c r="V32" s="624"/>
      <c r="W32" s="624"/>
      <c r="X32" s="624"/>
      <c r="Y32" s="625"/>
      <c r="Z32" s="626">
        <v>6.1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99.3</v>
      </c>
      <c r="BH32" s="644"/>
      <c r="BI32" s="644"/>
      <c r="BJ32" s="644"/>
      <c r="BK32" s="644"/>
      <c r="BL32" s="644"/>
      <c r="BM32" s="629">
        <v>96.8</v>
      </c>
      <c r="BN32" s="644"/>
      <c r="BO32" s="644"/>
      <c r="BP32" s="644"/>
      <c r="BQ32" s="669"/>
      <c r="BR32" s="680">
        <v>98.9</v>
      </c>
      <c r="BS32" s="644"/>
      <c r="BT32" s="644"/>
      <c r="BU32" s="644"/>
      <c r="BV32" s="644"/>
      <c r="BW32" s="644"/>
      <c r="BX32" s="629">
        <v>96.6</v>
      </c>
      <c r="BY32" s="644"/>
      <c r="BZ32" s="644"/>
      <c r="CA32" s="644"/>
      <c r="CB32" s="669"/>
      <c r="CD32" s="665"/>
      <c r="CE32" s="666"/>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304</v>
      </c>
      <c r="C33" s="621"/>
      <c r="D33" s="621"/>
      <c r="E33" s="621"/>
      <c r="F33" s="621"/>
      <c r="G33" s="621"/>
      <c r="H33" s="621"/>
      <c r="I33" s="621"/>
      <c r="J33" s="621"/>
      <c r="K33" s="621"/>
      <c r="L33" s="621"/>
      <c r="M33" s="621"/>
      <c r="N33" s="621"/>
      <c r="O33" s="621"/>
      <c r="P33" s="621"/>
      <c r="Q33" s="622"/>
      <c r="R33" s="623">
        <v>8954</v>
      </c>
      <c r="S33" s="624"/>
      <c r="T33" s="624"/>
      <c r="U33" s="624"/>
      <c r="V33" s="624"/>
      <c r="W33" s="624"/>
      <c r="X33" s="624"/>
      <c r="Y33" s="625"/>
      <c r="Z33" s="626">
        <v>0.2</v>
      </c>
      <c r="AA33" s="626"/>
      <c r="AB33" s="626"/>
      <c r="AC33" s="626"/>
      <c r="AD33" s="627">
        <v>600</v>
      </c>
      <c r="AE33" s="627"/>
      <c r="AF33" s="627"/>
      <c r="AG33" s="627"/>
      <c r="AH33" s="627"/>
      <c r="AI33" s="627"/>
      <c r="AJ33" s="627"/>
      <c r="AK33" s="627"/>
      <c r="AL33" s="628">
        <v>0</v>
      </c>
      <c r="AM33" s="629"/>
      <c r="AN33" s="629"/>
      <c r="AO33" s="630"/>
      <c r="AP33" s="675"/>
      <c r="AQ33" s="676"/>
      <c r="AR33" s="676"/>
      <c r="AS33" s="676"/>
      <c r="AT33" s="679"/>
      <c r="AU33" s="219"/>
      <c r="AV33" s="219"/>
      <c r="AW33" s="219"/>
      <c r="AX33" s="646" t="s">
        <v>305</v>
      </c>
      <c r="AY33" s="647"/>
      <c r="AZ33" s="647"/>
      <c r="BA33" s="647"/>
      <c r="BB33" s="647"/>
      <c r="BC33" s="647"/>
      <c r="BD33" s="647"/>
      <c r="BE33" s="647"/>
      <c r="BF33" s="648"/>
      <c r="BG33" s="681">
        <v>98.6</v>
      </c>
      <c r="BH33" s="682"/>
      <c r="BI33" s="682"/>
      <c r="BJ33" s="682"/>
      <c r="BK33" s="682"/>
      <c r="BL33" s="682"/>
      <c r="BM33" s="683">
        <v>95</v>
      </c>
      <c r="BN33" s="682"/>
      <c r="BO33" s="682"/>
      <c r="BP33" s="682"/>
      <c r="BQ33" s="684"/>
      <c r="BR33" s="681">
        <v>98.9</v>
      </c>
      <c r="BS33" s="682"/>
      <c r="BT33" s="682"/>
      <c r="BU33" s="682"/>
      <c r="BV33" s="682"/>
      <c r="BW33" s="682"/>
      <c r="BX33" s="683">
        <v>95.9</v>
      </c>
      <c r="BY33" s="682"/>
      <c r="BZ33" s="682"/>
      <c r="CA33" s="682"/>
      <c r="CB33" s="684"/>
      <c r="CD33" s="620" t="s">
        <v>306</v>
      </c>
      <c r="CE33" s="621"/>
      <c r="CF33" s="621"/>
      <c r="CG33" s="621"/>
      <c r="CH33" s="621"/>
      <c r="CI33" s="621"/>
      <c r="CJ33" s="621"/>
      <c r="CK33" s="621"/>
      <c r="CL33" s="621"/>
      <c r="CM33" s="621"/>
      <c r="CN33" s="621"/>
      <c r="CO33" s="621"/>
      <c r="CP33" s="621"/>
      <c r="CQ33" s="622"/>
      <c r="CR33" s="623">
        <v>1678735</v>
      </c>
      <c r="CS33" s="644"/>
      <c r="CT33" s="644"/>
      <c r="CU33" s="644"/>
      <c r="CV33" s="644"/>
      <c r="CW33" s="644"/>
      <c r="CX33" s="644"/>
      <c r="CY33" s="645"/>
      <c r="CZ33" s="628">
        <v>45.4</v>
      </c>
      <c r="DA33" s="656"/>
      <c r="DB33" s="656"/>
      <c r="DC33" s="658"/>
      <c r="DD33" s="632">
        <v>1307476</v>
      </c>
      <c r="DE33" s="644"/>
      <c r="DF33" s="644"/>
      <c r="DG33" s="644"/>
      <c r="DH33" s="644"/>
      <c r="DI33" s="644"/>
      <c r="DJ33" s="644"/>
      <c r="DK33" s="645"/>
      <c r="DL33" s="632">
        <v>924049</v>
      </c>
      <c r="DM33" s="644"/>
      <c r="DN33" s="644"/>
      <c r="DO33" s="644"/>
      <c r="DP33" s="644"/>
      <c r="DQ33" s="644"/>
      <c r="DR33" s="644"/>
      <c r="DS33" s="644"/>
      <c r="DT33" s="644"/>
      <c r="DU33" s="644"/>
      <c r="DV33" s="645"/>
      <c r="DW33" s="628">
        <v>42.1</v>
      </c>
      <c r="DX33" s="656"/>
      <c r="DY33" s="656"/>
      <c r="DZ33" s="656"/>
      <c r="EA33" s="656"/>
      <c r="EB33" s="656"/>
      <c r="EC33" s="657"/>
    </row>
    <row r="34" spans="2:133" ht="11.25" customHeight="1" x14ac:dyDescent="0.15">
      <c r="B34" s="620" t="s">
        <v>307</v>
      </c>
      <c r="C34" s="621"/>
      <c r="D34" s="621"/>
      <c r="E34" s="621"/>
      <c r="F34" s="621"/>
      <c r="G34" s="621"/>
      <c r="H34" s="621"/>
      <c r="I34" s="621"/>
      <c r="J34" s="621"/>
      <c r="K34" s="621"/>
      <c r="L34" s="621"/>
      <c r="M34" s="621"/>
      <c r="N34" s="621"/>
      <c r="O34" s="621"/>
      <c r="P34" s="621"/>
      <c r="Q34" s="622"/>
      <c r="R34" s="623">
        <v>40494</v>
      </c>
      <c r="S34" s="624"/>
      <c r="T34" s="624"/>
      <c r="U34" s="624"/>
      <c r="V34" s="624"/>
      <c r="W34" s="624"/>
      <c r="X34" s="624"/>
      <c r="Y34" s="625"/>
      <c r="Z34" s="626">
        <v>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565855</v>
      </c>
      <c r="CS34" s="624"/>
      <c r="CT34" s="624"/>
      <c r="CU34" s="624"/>
      <c r="CV34" s="624"/>
      <c r="CW34" s="624"/>
      <c r="CX34" s="624"/>
      <c r="CY34" s="625"/>
      <c r="CZ34" s="628">
        <v>15.3</v>
      </c>
      <c r="DA34" s="656"/>
      <c r="DB34" s="656"/>
      <c r="DC34" s="658"/>
      <c r="DD34" s="632">
        <v>395263</v>
      </c>
      <c r="DE34" s="624"/>
      <c r="DF34" s="624"/>
      <c r="DG34" s="624"/>
      <c r="DH34" s="624"/>
      <c r="DI34" s="624"/>
      <c r="DJ34" s="624"/>
      <c r="DK34" s="625"/>
      <c r="DL34" s="632">
        <v>324798</v>
      </c>
      <c r="DM34" s="624"/>
      <c r="DN34" s="624"/>
      <c r="DO34" s="624"/>
      <c r="DP34" s="624"/>
      <c r="DQ34" s="624"/>
      <c r="DR34" s="624"/>
      <c r="DS34" s="624"/>
      <c r="DT34" s="624"/>
      <c r="DU34" s="624"/>
      <c r="DV34" s="625"/>
      <c r="DW34" s="628">
        <v>14.8</v>
      </c>
      <c r="DX34" s="656"/>
      <c r="DY34" s="656"/>
      <c r="DZ34" s="656"/>
      <c r="EA34" s="656"/>
      <c r="EB34" s="656"/>
      <c r="EC34" s="657"/>
    </row>
    <row r="35" spans="2:133" ht="11.25" customHeight="1" x14ac:dyDescent="0.15">
      <c r="B35" s="620" t="s">
        <v>309</v>
      </c>
      <c r="C35" s="621"/>
      <c r="D35" s="621"/>
      <c r="E35" s="621"/>
      <c r="F35" s="621"/>
      <c r="G35" s="621"/>
      <c r="H35" s="621"/>
      <c r="I35" s="621"/>
      <c r="J35" s="621"/>
      <c r="K35" s="621"/>
      <c r="L35" s="621"/>
      <c r="M35" s="621"/>
      <c r="N35" s="621"/>
      <c r="O35" s="621"/>
      <c r="P35" s="621"/>
      <c r="Q35" s="622"/>
      <c r="R35" s="623">
        <v>1210</v>
      </c>
      <c r="S35" s="624"/>
      <c r="T35" s="624"/>
      <c r="U35" s="624"/>
      <c r="V35" s="624"/>
      <c r="W35" s="624"/>
      <c r="X35" s="624"/>
      <c r="Y35" s="625"/>
      <c r="Z35" s="626">
        <v>0</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1663</v>
      </c>
      <c r="CS35" s="644"/>
      <c r="CT35" s="644"/>
      <c r="CU35" s="644"/>
      <c r="CV35" s="644"/>
      <c r="CW35" s="644"/>
      <c r="CX35" s="644"/>
      <c r="CY35" s="645"/>
      <c r="CZ35" s="628">
        <v>0</v>
      </c>
      <c r="DA35" s="656"/>
      <c r="DB35" s="656"/>
      <c r="DC35" s="658"/>
      <c r="DD35" s="632">
        <v>1663</v>
      </c>
      <c r="DE35" s="644"/>
      <c r="DF35" s="644"/>
      <c r="DG35" s="644"/>
      <c r="DH35" s="644"/>
      <c r="DI35" s="644"/>
      <c r="DJ35" s="644"/>
      <c r="DK35" s="645"/>
      <c r="DL35" s="632">
        <v>1663</v>
      </c>
      <c r="DM35" s="644"/>
      <c r="DN35" s="644"/>
      <c r="DO35" s="644"/>
      <c r="DP35" s="644"/>
      <c r="DQ35" s="644"/>
      <c r="DR35" s="644"/>
      <c r="DS35" s="644"/>
      <c r="DT35" s="644"/>
      <c r="DU35" s="644"/>
      <c r="DV35" s="645"/>
      <c r="DW35" s="628">
        <v>0.1</v>
      </c>
      <c r="DX35" s="656"/>
      <c r="DY35" s="656"/>
      <c r="DZ35" s="656"/>
      <c r="EA35" s="656"/>
      <c r="EB35" s="656"/>
      <c r="EC35" s="657"/>
    </row>
    <row r="36" spans="2:133" ht="11.25" customHeight="1" x14ac:dyDescent="0.15">
      <c r="B36" s="620" t="s">
        <v>313</v>
      </c>
      <c r="C36" s="621"/>
      <c r="D36" s="621"/>
      <c r="E36" s="621"/>
      <c r="F36" s="621"/>
      <c r="G36" s="621"/>
      <c r="H36" s="621"/>
      <c r="I36" s="621"/>
      <c r="J36" s="621"/>
      <c r="K36" s="621"/>
      <c r="L36" s="621"/>
      <c r="M36" s="621"/>
      <c r="N36" s="621"/>
      <c r="O36" s="621"/>
      <c r="P36" s="621"/>
      <c r="Q36" s="622"/>
      <c r="R36" s="623">
        <v>136120</v>
      </c>
      <c r="S36" s="624"/>
      <c r="T36" s="624"/>
      <c r="U36" s="624"/>
      <c r="V36" s="624"/>
      <c r="W36" s="624"/>
      <c r="X36" s="624"/>
      <c r="Y36" s="625"/>
      <c r="Z36" s="626">
        <v>3.5</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419857</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2772</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475135</v>
      </c>
      <c r="CS36" s="624"/>
      <c r="CT36" s="624"/>
      <c r="CU36" s="624"/>
      <c r="CV36" s="624"/>
      <c r="CW36" s="624"/>
      <c r="CX36" s="624"/>
      <c r="CY36" s="625"/>
      <c r="CZ36" s="628">
        <v>12.8</v>
      </c>
      <c r="DA36" s="656"/>
      <c r="DB36" s="656"/>
      <c r="DC36" s="658"/>
      <c r="DD36" s="632">
        <v>339551</v>
      </c>
      <c r="DE36" s="624"/>
      <c r="DF36" s="624"/>
      <c r="DG36" s="624"/>
      <c r="DH36" s="624"/>
      <c r="DI36" s="624"/>
      <c r="DJ36" s="624"/>
      <c r="DK36" s="625"/>
      <c r="DL36" s="632">
        <v>289883</v>
      </c>
      <c r="DM36" s="624"/>
      <c r="DN36" s="624"/>
      <c r="DO36" s="624"/>
      <c r="DP36" s="624"/>
      <c r="DQ36" s="624"/>
      <c r="DR36" s="624"/>
      <c r="DS36" s="624"/>
      <c r="DT36" s="624"/>
      <c r="DU36" s="624"/>
      <c r="DV36" s="625"/>
      <c r="DW36" s="628">
        <v>13.2</v>
      </c>
      <c r="DX36" s="656"/>
      <c r="DY36" s="656"/>
      <c r="DZ36" s="656"/>
      <c r="EA36" s="656"/>
      <c r="EB36" s="656"/>
      <c r="EC36" s="657"/>
    </row>
    <row r="37" spans="2:133" ht="11.25" customHeight="1" x14ac:dyDescent="0.15">
      <c r="B37" s="620" t="s">
        <v>317</v>
      </c>
      <c r="C37" s="621"/>
      <c r="D37" s="621"/>
      <c r="E37" s="621"/>
      <c r="F37" s="621"/>
      <c r="G37" s="621"/>
      <c r="H37" s="621"/>
      <c r="I37" s="621"/>
      <c r="J37" s="621"/>
      <c r="K37" s="621"/>
      <c r="L37" s="621"/>
      <c r="M37" s="621"/>
      <c r="N37" s="621"/>
      <c r="O37" s="621"/>
      <c r="P37" s="621"/>
      <c r="Q37" s="622"/>
      <c r="R37" s="623">
        <v>50766</v>
      </c>
      <c r="S37" s="624"/>
      <c r="T37" s="624"/>
      <c r="U37" s="624"/>
      <c r="V37" s="624"/>
      <c r="W37" s="624"/>
      <c r="X37" s="624"/>
      <c r="Y37" s="625"/>
      <c r="Z37" s="626">
        <v>1.3</v>
      </c>
      <c r="AA37" s="626"/>
      <c r="AB37" s="626"/>
      <c r="AC37" s="626"/>
      <c r="AD37" s="627">
        <v>2</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119592</v>
      </c>
      <c r="BA37" s="624"/>
      <c r="BB37" s="624"/>
      <c r="BC37" s="624"/>
      <c r="BD37" s="644"/>
      <c r="BE37" s="644"/>
      <c r="BF37" s="669"/>
      <c r="BG37" s="620" t="s">
        <v>319</v>
      </c>
      <c r="BH37" s="621"/>
      <c r="BI37" s="621"/>
      <c r="BJ37" s="621"/>
      <c r="BK37" s="621"/>
      <c r="BL37" s="621"/>
      <c r="BM37" s="621"/>
      <c r="BN37" s="621"/>
      <c r="BO37" s="621"/>
      <c r="BP37" s="621"/>
      <c r="BQ37" s="621"/>
      <c r="BR37" s="621"/>
      <c r="BS37" s="621"/>
      <c r="BT37" s="621"/>
      <c r="BU37" s="622"/>
      <c r="BV37" s="623">
        <v>1176</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173675</v>
      </c>
      <c r="CS37" s="644"/>
      <c r="CT37" s="644"/>
      <c r="CU37" s="644"/>
      <c r="CV37" s="644"/>
      <c r="CW37" s="644"/>
      <c r="CX37" s="644"/>
      <c r="CY37" s="645"/>
      <c r="CZ37" s="628">
        <v>4.7</v>
      </c>
      <c r="DA37" s="656"/>
      <c r="DB37" s="656"/>
      <c r="DC37" s="658"/>
      <c r="DD37" s="632">
        <v>120486</v>
      </c>
      <c r="DE37" s="644"/>
      <c r="DF37" s="644"/>
      <c r="DG37" s="644"/>
      <c r="DH37" s="644"/>
      <c r="DI37" s="644"/>
      <c r="DJ37" s="644"/>
      <c r="DK37" s="645"/>
      <c r="DL37" s="632">
        <v>115276</v>
      </c>
      <c r="DM37" s="644"/>
      <c r="DN37" s="644"/>
      <c r="DO37" s="644"/>
      <c r="DP37" s="644"/>
      <c r="DQ37" s="644"/>
      <c r="DR37" s="644"/>
      <c r="DS37" s="644"/>
      <c r="DT37" s="644"/>
      <c r="DU37" s="644"/>
      <c r="DV37" s="645"/>
      <c r="DW37" s="628">
        <v>5.3</v>
      </c>
      <c r="DX37" s="656"/>
      <c r="DY37" s="656"/>
      <c r="DZ37" s="656"/>
      <c r="EA37" s="656"/>
      <c r="EB37" s="656"/>
      <c r="EC37" s="657"/>
    </row>
    <row r="38" spans="2:133" ht="11.25" customHeight="1" x14ac:dyDescent="0.15">
      <c r="B38" s="620" t="s">
        <v>321</v>
      </c>
      <c r="C38" s="621"/>
      <c r="D38" s="621"/>
      <c r="E38" s="621"/>
      <c r="F38" s="621"/>
      <c r="G38" s="621"/>
      <c r="H38" s="621"/>
      <c r="I38" s="621"/>
      <c r="J38" s="621"/>
      <c r="K38" s="621"/>
      <c r="L38" s="621"/>
      <c r="M38" s="621"/>
      <c r="N38" s="621"/>
      <c r="O38" s="621"/>
      <c r="P38" s="621"/>
      <c r="Q38" s="622"/>
      <c r="R38" s="623">
        <v>658502</v>
      </c>
      <c r="S38" s="624"/>
      <c r="T38" s="624"/>
      <c r="U38" s="624"/>
      <c r="V38" s="624"/>
      <c r="W38" s="624"/>
      <c r="X38" s="624"/>
      <c r="Y38" s="625"/>
      <c r="Z38" s="626">
        <v>17</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21413</v>
      </c>
      <c r="BA38" s="624"/>
      <c r="BB38" s="624"/>
      <c r="BC38" s="624"/>
      <c r="BD38" s="644"/>
      <c r="BE38" s="644"/>
      <c r="BF38" s="669"/>
      <c r="BG38" s="620" t="s">
        <v>323</v>
      </c>
      <c r="BH38" s="621"/>
      <c r="BI38" s="621"/>
      <c r="BJ38" s="621"/>
      <c r="BK38" s="621"/>
      <c r="BL38" s="621"/>
      <c r="BM38" s="621"/>
      <c r="BN38" s="621"/>
      <c r="BO38" s="621"/>
      <c r="BP38" s="621"/>
      <c r="BQ38" s="621"/>
      <c r="BR38" s="621"/>
      <c r="BS38" s="621"/>
      <c r="BT38" s="621"/>
      <c r="BU38" s="622"/>
      <c r="BV38" s="623">
        <v>479</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419857</v>
      </c>
      <c r="CS38" s="624"/>
      <c r="CT38" s="624"/>
      <c r="CU38" s="624"/>
      <c r="CV38" s="624"/>
      <c r="CW38" s="624"/>
      <c r="CX38" s="624"/>
      <c r="CY38" s="625"/>
      <c r="CZ38" s="628">
        <v>11.3</v>
      </c>
      <c r="DA38" s="656"/>
      <c r="DB38" s="656"/>
      <c r="DC38" s="658"/>
      <c r="DD38" s="632">
        <v>378985</v>
      </c>
      <c r="DE38" s="624"/>
      <c r="DF38" s="624"/>
      <c r="DG38" s="624"/>
      <c r="DH38" s="624"/>
      <c r="DI38" s="624"/>
      <c r="DJ38" s="624"/>
      <c r="DK38" s="625"/>
      <c r="DL38" s="632">
        <v>307705</v>
      </c>
      <c r="DM38" s="624"/>
      <c r="DN38" s="624"/>
      <c r="DO38" s="624"/>
      <c r="DP38" s="624"/>
      <c r="DQ38" s="624"/>
      <c r="DR38" s="624"/>
      <c r="DS38" s="624"/>
      <c r="DT38" s="624"/>
      <c r="DU38" s="624"/>
      <c r="DV38" s="625"/>
      <c r="DW38" s="628">
        <v>14</v>
      </c>
      <c r="DX38" s="656"/>
      <c r="DY38" s="656"/>
      <c r="DZ38" s="656"/>
      <c r="EA38" s="656"/>
      <c r="EB38" s="656"/>
      <c r="EC38" s="657"/>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44"/>
      <c r="BE39" s="644"/>
      <c r="BF39" s="669"/>
      <c r="BG39" s="620" t="s">
        <v>327</v>
      </c>
      <c r="BH39" s="621"/>
      <c r="BI39" s="621"/>
      <c r="BJ39" s="621"/>
      <c r="BK39" s="621"/>
      <c r="BL39" s="621"/>
      <c r="BM39" s="621"/>
      <c r="BN39" s="621"/>
      <c r="BO39" s="621"/>
      <c r="BP39" s="621"/>
      <c r="BQ39" s="621"/>
      <c r="BR39" s="621"/>
      <c r="BS39" s="621"/>
      <c r="BT39" s="621"/>
      <c r="BU39" s="622"/>
      <c r="BV39" s="623">
        <v>810</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216225</v>
      </c>
      <c r="CS39" s="644"/>
      <c r="CT39" s="644"/>
      <c r="CU39" s="644"/>
      <c r="CV39" s="644"/>
      <c r="CW39" s="644"/>
      <c r="CX39" s="644"/>
      <c r="CY39" s="645"/>
      <c r="CZ39" s="628">
        <v>5.8</v>
      </c>
      <c r="DA39" s="656"/>
      <c r="DB39" s="656"/>
      <c r="DC39" s="658"/>
      <c r="DD39" s="632">
        <v>192014</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329</v>
      </c>
      <c r="C40" s="621"/>
      <c r="D40" s="621"/>
      <c r="E40" s="621"/>
      <c r="F40" s="621"/>
      <c r="G40" s="621"/>
      <c r="H40" s="621"/>
      <c r="I40" s="621"/>
      <c r="J40" s="621"/>
      <c r="K40" s="621"/>
      <c r="L40" s="621"/>
      <c r="M40" s="621"/>
      <c r="N40" s="621"/>
      <c r="O40" s="621"/>
      <c r="P40" s="621"/>
      <c r="Q40" s="622"/>
      <c r="R40" s="623">
        <v>10202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44"/>
      <c r="BE40" s="644"/>
      <c r="BF40" s="669"/>
      <c r="BG40" s="673" t="s">
        <v>331</v>
      </c>
      <c r="BH40" s="674"/>
      <c r="BI40" s="674"/>
      <c r="BJ40" s="674"/>
      <c r="BK40" s="674"/>
      <c r="BL40" s="223"/>
      <c r="BM40" s="621" t="s">
        <v>332</v>
      </c>
      <c r="BN40" s="621"/>
      <c r="BO40" s="621"/>
      <c r="BP40" s="621"/>
      <c r="BQ40" s="621"/>
      <c r="BR40" s="621"/>
      <c r="BS40" s="621"/>
      <c r="BT40" s="621"/>
      <c r="BU40" s="622"/>
      <c r="BV40" s="623">
        <v>96</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334</v>
      </c>
      <c r="C41" s="647"/>
      <c r="D41" s="647"/>
      <c r="E41" s="647"/>
      <c r="F41" s="647"/>
      <c r="G41" s="647"/>
      <c r="H41" s="647"/>
      <c r="I41" s="647"/>
      <c r="J41" s="647"/>
      <c r="K41" s="647"/>
      <c r="L41" s="647"/>
      <c r="M41" s="647"/>
      <c r="N41" s="647"/>
      <c r="O41" s="647"/>
      <c r="P41" s="647"/>
      <c r="Q41" s="648"/>
      <c r="R41" s="695">
        <v>3881512</v>
      </c>
      <c r="S41" s="696"/>
      <c r="T41" s="696"/>
      <c r="U41" s="696"/>
      <c r="V41" s="696"/>
      <c r="W41" s="696"/>
      <c r="X41" s="696"/>
      <c r="Y41" s="700"/>
      <c r="Z41" s="701">
        <v>100</v>
      </c>
      <c r="AA41" s="701"/>
      <c r="AB41" s="701"/>
      <c r="AC41" s="701"/>
      <c r="AD41" s="702">
        <v>2182615</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98911</v>
      </c>
      <c r="BA41" s="624"/>
      <c r="BB41" s="624"/>
      <c r="BC41" s="624"/>
      <c r="BD41" s="644"/>
      <c r="BE41" s="644"/>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179941</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454</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840803</v>
      </c>
      <c r="CS42" s="644"/>
      <c r="CT42" s="644"/>
      <c r="CU42" s="644"/>
      <c r="CV42" s="644"/>
      <c r="CW42" s="644"/>
      <c r="CX42" s="644"/>
      <c r="CY42" s="645"/>
      <c r="CZ42" s="628">
        <v>22.7</v>
      </c>
      <c r="DA42" s="656"/>
      <c r="DB42" s="656"/>
      <c r="DC42" s="658"/>
      <c r="DD42" s="632">
        <v>136156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33373</v>
      </c>
      <c r="CS43" s="644"/>
      <c r="CT43" s="644"/>
      <c r="CU43" s="644"/>
      <c r="CV43" s="644"/>
      <c r="CW43" s="644"/>
      <c r="CX43" s="644"/>
      <c r="CY43" s="645"/>
      <c r="CZ43" s="628">
        <v>0.9</v>
      </c>
      <c r="DA43" s="656"/>
      <c r="DB43" s="656"/>
      <c r="DC43" s="658"/>
      <c r="DD43" s="632">
        <v>29273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759008</v>
      </c>
      <c r="CS44" s="624"/>
      <c r="CT44" s="624"/>
      <c r="CU44" s="624"/>
      <c r="CV44" s="624"/>
      <c r="CW44" s="624"/>
      <c r="CX44" s="624"/>
      <c r="CY44" s="625"/>
      <c r="CZ44" s="628">
        <v>20.5</v>
      </c>
      <c r="DA44" s="629"/>
      <c r="DB44" s="629"/>
      <c r="DC44" s="635"/>
      <c r="DD44" s="632">
        <v>109375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620081</v>
      </c>
      <c r="CS45" s="644"/>
      <c r="CT45" s="644"/>
      <c r="CU45" s="644"/>
      <c r="CV45" s="644"/>
      <c r="CW45" s="644"/>
      <c r="CX45" s="644"/>
      <c r="CY45" s="645"/>
      <c r="CZ45" s="628">
        <v>16.8</v>
      </c>
      <c r="DA45" s="656"/>
      <c r="DB45" s="656"/>
      <c r="DC45" s="658"/>
      <c r="DD45" s="632">
        <v>19097</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129881</v>
      </c>
      <c r="CS46" s="624"/>
      <c r="CT46" s="624"/>
      <c r="CU46" s="624"/>
      <c r="CV46" s="624"/>
      <c r="CW46" s="624"/>
      <c r="CX46" s="624"/>
      <c r="CY46" s="625"/>
      <c r="CZ46" s="628">
        <v>3.5</v>
      </c>
      <c r="DA46" s="629"/>
      <c r="DB46" s="629"/>
      <c r="DC46" s="635"/>
      <c r="DD46" s="632">
        <v>82894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81795</v>
      </c>
      <c r="CS47" s="644"/>
      <c r="CT47" s="644"/>
      <c r="CU47" s="644"/>
      <c r="CV47" s="644"/>
      <c r="CW47" s="644"/>
      <c r="CX47" s="644"/>
      <c r="CY47" s="645"/>
      <c r="CZ47" s="628">
        <v>2.2000000000000002</v>
      </c>
      <c r="DA47" s="656"/>
      <c r="DB47" s="656"/>
      <c r="DC47" s="658"/>
      <c r="DD47" s="632">
        <v>26781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3700748</v>
      </c>
      <c r="CS49" s="682"/>
      <c r="CT49" s="682"/>
      <c r="CU49" s="682"/>
      <c r="CV49" s="682"/>
      <c r="CW49" s="682"/>
      <c r="CX49" s="682"/>
      <c r="CY49" s="711"/>
      <c r="CZ49" s="703">
        <v>100</v>
      </c>
      <c r="DA49" s="712"/>
      <c r="DB49" s="712"/>
      <c r="DC49" s="713"/>
      <c r="DD49" s="714">
        <v>2396869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5wC3nX0hN4FPPKoMXSiosF7wo2+GVncAXSuYE0dwWSE54WrITrQCCN5RKEEKE0QsFGuIt3nA1TRaejSqUTpI4A==" saltValue="ftOIhUgdY7Cf3MqNZ6KTt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173</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t="s">
        <v>122</v>
      </c>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173</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3</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t="s">
        <v>122</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0</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v>20</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t="s">
        <v>122</v>
      </c>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v>10</v>
      </c>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v>3</v>
      </c>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293</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293</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293</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236860</v>
      </c>
      <c r="AB110" s="900"/>
      <c r="AC110" s="900"/>
      <c r="AD110" s="900"/>
      <c r="AE110" s="901"/>
      <c r="AF110" s="902">
        <v>235741</v>
      </c>
      <c r="AG110" s="900"/>
      <c r="AH110" s="900"/>
      <c r="AI110" s="900"/>
      <c r="AJ110" s="901"/>
      <c r="AK110" s="902">
        <v>247081</v>
      </c>
      <c r="AL110" s="900"/>
      <c r="AM110" s="900"/>
      <c r="AN110" s="900"/>
      <c r="AO110" s="901"/>
      <c r="AP110" s="903">
        <v>12.8</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2393470</v>
      </c>
      <c r="BR110" s="931"/>
      <c r="BS110" s="931"/>
      <c r="BT110" s="931"/>
      <c r="BU110" s="931"/>
      <c r="BV110" s="931">
        <v>2246922</v>
      </c>
      <c r="BW110" s="931"/>
      <c r="BX110" s="931"/>
      <c r="BY110" s="931"/>
      <c r="BZ110" s="931"/>
      <c r="CA110" s="931">
        <v>2661836</v>
      </c>
      <c r="CB110" s="931"/>
      <c r="CC110" s="931"/>
      <c r="CD110" s="931"/>
      <c r="CE110" s="931"/>
      <c r="CF110" s="944">
        <v>137.9</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967851</v>
      </c>
      <c r="BR112" s="926"/>
      <c r="BS112" s="926"/>
      <c r="BT112" s="926"/>
      <c r="BU112" s="926"/>
      <c r="BV112" s="926">
        <v>1286009</v>
      </c>
      <c r="BW112" s="926"/>
      <c r="BX112" s="926"/>
      <c r="BY112" s="926"/>
      <c r="BZ112" s="926"/>
      <c r="CA112" s="926">
        <v>1301429</v>
      </c>
      <c r="CB112" s="926"/>
      <c r="CC112" s="926"/>
      <c r="CD112" s="926"/>
      <c r="CE112" s="926"/>
      <c r="CF112" s="920">
        <v>67.400000000000006</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89041</v>
      </c>
      <c r="AB113" s="938"/>
      <c r="AC113" s="938"/>
      <c r="AD113" s="938"/>
      <c r="AE113" s="939"/>
      <c r="AF113" s="940">
        <v>86909</v>
      </c>
      <c r="AG113" s="938"/>
      <c r="AH113" s="938"/>
      <c r="AI113" s="938"/>
      <c r="AJ113" s="939"/>
      <c r="AK113" s="940">
        <v>80293</v>
      </c>
      <c r="AL113" s="938"/>
      <c r="AM113" s="938"/>
      <c r="AN113" s="938"/>
      <c r="AO113" s="939"/>
      <c r="AP113" s="941">
        <v>4.2</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60277</v>
      </c>
      <c r="BR113" s="926"/>
      <c r="BS113" s="926"/>
      <c r="BT113" s="926"/>
      <c r="BU113" s="926"/>
      <c r="BV113" s="926">
        <v>63259</v>
      </c>
      <c r="BW113" s="926"/>
      <c r="BX113" s="926"/>
      <c r="BY113" s="926"/>
      <c r="BZ113" s="926"/>
      <c r="CA113" s="926">
        <v>60180</v>
      </c>
      <c r="CB113" s="926"/>
      <c r="CC113" s="926"/>
      <c r="CD113" s="926"/>
      <c r="CE113" s="926"/>
      <c r="CF113" s="920">
        <v>3.1</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9530</v>
      </c>
      <c r="AB114" s="959"/>
      <c r="AC114" s="959"/>
      <c r="AD114" s="959"/>
      <c r="AE114" s="960"/>
      <c r="AF114" s="961">
        <v>10144</v>
      </c>
      <c r="AG114" s="959"/>
      <c r="AH114" s="959"/>
      <c r="AI114" s="959"/>
      <c r="AJ114" s="960"/>
      <c r="AK114" s="961">
        <v>8344</v>
      </c>
      <c r="AL114" s="959"/>
      <c r="AM114" s="959"/>
      <c r="AN114" s="959"/>
      <c r="AO114" s="960"/>
      <c r="AP114" s="962">
        <v>0.4</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603986</v>
      </c>
      <c r="BR114" s="926"/>
      <c r="BS114" s="926"/>
      <c r="BT114" s="926"/>
      <c r="BU114" s="926"/>
      <c r="BV114" s="926">
        <v>542792</v>
      </c>
      <c r="BW114" s="926"/>
      <c r="BX114" s="926"/>
      <c r="BY114" s="926"/>
      <c r="BZ114" s="926"/>
      <c r="CA114" s="926">
        <v>549445</v>
      </c>
      <c r="CB114" s="926"/>
      <c r="CC114" s="926"/>
      <c r="CD114" s="926"/>
      <c r="CE114" s="926"/>
      <c r="CF114" s="920">
        <v>28.5</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335431</v>
      </c>
      <c r="AB117" s="979"/>
      <c r="AC117" s="979"/>
      <c r="AD117" s="979"/>
      <c r="AE117" s="980"/>
      <c r="AF117" s="981">
        <v>332794</v>
      </c>
      <c r="AG117" s="979"/>
      <c r="AH117" s="979"/>
      <c r="AI117" s="979"/>
      <c r="AJ117" s="980"/>
      <c r="AK117" s="981">
        <v>335718</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293</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442</v>
      </c>
      <c r="BP119" s="1005"/>
      <c r="BQ119" s="999">
        <v>4025584</v>
      </c>
      <c r="BR119" s="1000"/>
      <c r="BS119" s="1000"/>
      <c r="BT119" s="1000"/>
      <c r="BU119" s="1000"/>
      <c r="BV119" s="1000">
        <v>4138982</v>
      </c>
      <c r="BW119" s="1000"/>
      <c r="BX119" s="1000"/>
      <c r="BY119" s="1000"/>
      <c r="BZ119" s="1000"/>
      <c r="CA119" s="1000">
        <v>4572890</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1941471</v>
      </c>
      <c r="BR120" s="931"/>
      <c r="BS120" s="931"/>
      <c r="BT120" s="931"/>
      <c r="BU120" s="931"/>
      <c r="BV120" s="931">
        <v>2216202</v>
      </c>
      <c r="BW120" s="931"/>
      <c r="BX120" s="931"/>
      <c r="BY120" s="931"/>
      <c r="BZ120" s="931"/>
      <c r="CA120" s="931">
        <v>2571445</v>
      </c>
      <c r="CB120" s="931"/>
      <c r="CC120" s="931"/>
      <c r="CD120" s="931"/>
      <c r="CE120" s="931"/>
      <c r="CF120" s="944">
        <v>133.19999999999999</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881760</v>
      </c>
      <c r="DH120" s="931"/>
      <c r="DI120" s="931"/>
      <c r="DJ120" s="931"/>
      <c r="DK120" s="931"/>
      <c r="DL120" s="931">
        <v>1227980</v>
      </c>
      <c r="DM120" s="931"/>
      <c r="DN120" s="931"/>
      <c r="DO120" s="931"/>
      <c r="DP120" s="931"/>
      <c r="DQ120" s="931">
        <v>1261654</v>
      </c>
      <c r="DR120" s="931"/>
      <c r="DS120" s="931"/>
      <c r="DT120" s="931"/>
      <c r="DU120" s="931"/>
      <c r="DV120" s="932">
        <v>65.3</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500</v>
      </c>
      <c r="BR121" s="926"/>
      <c r="BS121" s="926"/>
      <c r="BT121" s="926"/>
      <c r="BU121" s="926"/>
      <c r="BV121" s="926">
        <v>265</v>
      </c>
      <c r="BW121" s="926"/>
      <c r="BX121" s="926"/>
      <c r="BY121" s="926"/>
      <c r="BZ121" s="926"/>
      <c r="CA121" s="926">
        <v>295</v>
      </c>
      <c r="CB121" s="926"/>
      <c r="CC121" s="926"/>
      <c r="CD121" s="926"/>
      <c r="CE121" s="926"/>
      <c r="CF121" s="920">
        <v>0</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86091</v>
      </c>
      <c r="DH121" s="926"/>
      <c r="DI121" s="926"/>
      <c r="DJ121" s="926"/>
      <c r="DK121" s="926"/>
      <c r="DL121" s="926">
        <v>58029</v>
      </c>
      <c r="DM121" s="926"/>
      <c r="DN121" s="926"/>
      <c r="DO121" s="926"/>
      <c r="DP121" s="926"/>
      <c r="DQ121" s="926">
        <v>39775</v>
      </c>
      <c r="DR121" s="926"/>
      <c r="DS121" s="926"/>
      <c r="DT121" s="926"/>
      <c r="DU121" s="926"/>
      <c r="DV121" s="927">
        <v>2.1</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2640110</v>
      </c>
      <c r="BR122" s="1000"/>
      <c r="BS122" s="1000"/>
      <c r="BT122" s="1000"/>
      <c r="BU122" s="1000"/>
      <c r="BV122" s="1000">
        <v>2679972</v>
      </c>
      <c r="BW122" s="1000"/>
      <c r="BX122" s="1000"/>
      <c r="BY122" s="1000"/>
      <c r="BZ122" s="1000"/>
      <c r="CA122" s="1000">
        <v>3056822</v>
      </c>
      <c r="CB122" s="1000"/>
      <c r="CC122" s="1000"/>
      <c r="CD122" s="1000"/>
      <c r="CE122" s="1000"/>
      <c r="CF122" s="1017">
        <v>158.30000000000001</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450</v>
      </c>
      <c r="BP123" s="1005"/>
      <c r="BQ123" s="1063">
        <v>4582081</v>
      </c>
      <c r="BR123" s="1064"/>
      <c r="BS123" s="1064"/>
      <c r="BT123" s="1064"/>
      <c r="BU123" s="1064"/>
      <c r="BV123" s="1064">
        <v>4896439</v>
      </c>
      <c r="BW123" s="1064"/>
      <c r="BX123" s="1064"/>
      <c r="BY123" s="1064"/>
      <c r="BZ123" s="1064"/>
      <c r="CA123" s="1064">
        <v>5628562</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500</v>
      </c>
      <c r="AB128" s="1046"/>
      <c r="AC128" s="1046"/>
      <c r="AD128" s="1046"/>
      <c r="AE128" s="1047"/>
      <c r="AF128" s="1048">
        <v>265</v>
      </c>
      <c r="AG128" s="1046"/>
      <c r="AH128" s="1046"/>
      <c r="AI128" s="1046"/>
      <c r="AJ128" s="1047"/>
      <c r="AK128" s="1048">
        <v>356</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2266572</v>
      </c>
      <c r="AB129" s="959"/>
      <c r="AC129" s="959"/>
      <c r="AD129" s="959"/>
      <c r="AE129" s="960"/>
      <c r="AF129" s="961">
        <v>2203665</v>
      </c>
      <c r="AG129" s="959"/>
      <c r="AH129" s="959"/>
      <c r="AI129" s="959"/>
      <c r="AJ129" s="960"/>
      <c r="AK129" s="961">
        <v>2197585</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262444</v>
      </c>
      <c r="AB130" s="959"/>
      <c r="AC130" s="959"/>
      <c r="AD130" s="959"/>
      <c r="AE130" s="960"/>
      <c r="AF130" s="961">
        <v>258925</v>
      </c>
      <c r="AG130" s="959"/>
      <c r="AH130" s="959"/>
      <c r="AI130" s="959"/>
      <c r="AJ130" s="960"/>
      <c r="AK130" s="961">
        <v>266811</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3.6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2004128</v>
      </c>
      <c r="AB131" s="986"/>
      <c r="AC131" s="986"/>
      <c r="AD131" s="986"/>
      <c r="AE131" s="987"/>
      <c r="AF131" s="985">
        <v>1944740</v>
      </c>
      <c r="AG131" s="986"/>
      <c r="AH131" s="986"/>
      <c r="AI131" s="986"/>
      <c r="AJ131" s="987"/>
      <c r="AK131" s="985">
        <v>1930774</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3.6168847500000001</v>
      </c>
      <c r="AB132" s="1097"/>
      <c r="AC132" s="1097"/>
      <c r="AD132" s="1097"/>
      <c r="AE132" s="1098"/>
      <c r="AF132" s="1099">
        <v>3.7847732860000001</v>
      </c>
      <c r="AG132" s="1097"/>
      <c r="AH132" s="1097"/>
      <c r="AI132" s="1097"/>
      <c r="AJ132" s="1098"/>
      <c r="AK132" s="1099">
        <v>3.5504414290000001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3.9</v>
      </c>
      <c r="AB133" s="1080"/>
      <c r="AC133" s="1080"/>
      <c r="AD133" s="1080"/>
      <c r="AE133" s="1081"/>
      <c r="AF133" s="1079">
        <v>3.8</v>
      </c>
      <c r="AG133" s="1080"/>
      <c r="AH133" s="1080"/>
      <c r="AI133" s="1080"/>
      <c r="AJ133" s="1081"/>
      <c r="AK133" s="1079">
        <v>3.6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BO1KinEkMQoO8LcUeXUDbm7d9TSSYPe2fcJmmGRFBeQbnujCo6zDsXVzzCfJbHj34pNdPHmaAobWMDDDCLOKg==" saltValue="lIwwBdK++irwaH/zEAQP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NjN2KRM0RJGqCdp+ZItPBAzwpDvQmGtvg5hZlsGLvCQIjHj5qsv1DbE/ipmTZ2pdgY5vd72+BT8NeRMGMHmmw==" saltValue="/NgsUZ6pBwrC8s5zor+w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qNtughneU7X7gxxvASmMo0OT+yk2uP3kCPBB/cAEO/TIzzebAWHAhFqdl/B9FwDN2b9SnY/wr3HgDSDVoIu+Q==" saltValue="8k50yTGFPHkImnAruBSZ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748223</v>
      </c>
      <c r="AP9" s="281">
        <v>239049</v>
      </c>
      <c r="AQ9" s="282">
        <v>243450</v>
      </c>
      <c r="AR9" s="283">
        <v>-1.8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82740</v>
      </c>
      <c r="AP10" s="284">
        <v>26435</v>
      </c>
      <c r="AQ10" s="285">
        <v>36828</v>
      </c>
      <c r="AR10" s="286">
        <v>-28.2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9382</v>
      </c>
      <c r="AP13" s="284">
        <v>2997</v>
      </c>
      <c r="AQ13" s="285">
        <v>11862</v>
      </c>
      <c r="AR13" s="286">
        <v>-74.7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33373</v>
      </c>
      <c r="AP14" s="284">
        <v>10662</v>
      </c>
      <c r="AQ14" s="285">
        <v>4647</v>
      </c>
      <c r="AR14" s="286">
        <v>129.4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-76508</v>
      </c>
      <c r="AP15" s="284">
        <v>-24443</v>
      </c>
      <c r="AQ15" s="285">
        <v>-13358</v>
      </c>
      <c r="AR15" s="286">
        <v>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797210</v>
      </c>
      <c r="AP16" s="284">
        <v>254700</v>
      </c>
      <c r="AQ16" s="285">
        <v>286004</v>
      </c>
      <c r="AR16" s="286">
        <v>-10.9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25.88</v>
      </c>
      <c r="AP21" s="298">
        <v>24.25</v>
      </c>
      <c r="AQ21" s="299">
        <v>1.63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98.9</v>
      </c>
      <c r="AP22" s="303">
        <v>95.4</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247081</v>
      </c>
      <c r="AP32" s="312">
        <v>78940</v>
      </c>
      <c r="AQ32" s="313">
        <v>167387</v>
      </c>
      <c r="AR32" s="314">
        <v>-52.8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80293</v>
      </c>
      <c r="AP35" s="312">
        <v>25653</v>
      </c>
      <c r="AQ35" s="313">
        <v>34589</v>
      </c>
      <c r="AR35" s="314">
        <v>-25.8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8344</v>
      </c>
      <c r="AP36" s="312">
        <v>2666</v>
      </c>
      <c r="AQ36" s="313">
        <v>2508</v>
      </c>
      <c r="AR36" s="314">
        <v>6.3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1525</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-356</v>
      </c>
      <c r="AP39" s="312">
        <v>-114</v>
      </c>
      <c r="AQ39" s="313">
        <v>-7489</v>
      </c>
      <c r="AR39" s="314">
        <v>-98.5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-266811</v>
      </c>
      <c r="AP40" s="312">
        <v>-85243</v>
      </c>
      <c r="AQ40" s="313">
        <v>-138932</v>
      </c>
      <c r="AR40" s="314">
        <v>-38.6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68551</v>
      </c>
      <c r="AP41" s="312">
        <v>21901</v>
      </c>
      <c r="AQ41" s="313">
        <v>59636</v>
      </c>
      <c r="AR41" s="314">
        <v>-63.3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285853</v>
      </c>
      <c r="AN51" s="334">
        <v>82355</v>
      </c>
      <c r="AO51" s="335">
        <v>-23.5</v>
      </c>
      <c r="AP51" s="336">
        <v>268375</v>
      </c>
      <c r="AQ51" s="337">
        <v>-1.2</v>
      </c>
      <c r="AR51" s="338">
        <v>-22.3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182946</v>
      </c>
      <c r="AN52" s="342">
        <v>52707</v>
      </c>
      <c r="AO52" s="343">
        <v>-44.1</v>
      </c>
      <c r="AP52" s="344">
        <v>119602</v>
      </c>
      <c r="AQ52" s="345">
        <v>1.5</v>
      </c>
      <c r="AR52" s="346">
        <v>-45.6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440066</v>
      </c>
      <c r="AN53" s="334">
        <v>130274</v>
      </c>
      <c r="AO53" s="335">
        <v>58.2</v>
      </c>
      <c r="AP53" s="336">
        <v>301035</v>
      </c>
      <c r="AQ53" s="337">
        <v>12.2</v>
      </c>
      <c r="AR53" s="338">
        <v>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308799</v>
      </c>
      <c r="AN54" s="342">
        <v>91415</v>
      </c>
      <c r="AO54" s="343">
        <v>73.400000000000006</v>
      </c>
      <c r="AP54" s="344">
        <v>154376</v>
      </c>
      <c r="AQ54" s="345">
        <v>29.1</v>
      </c>
      <c r="AR54" s="346">
        <v>44.3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760676</v>
      </c>
      <c r="AN55" s="334">
        <v>230020</v>
      </c>
      <c r="AO55" s="335">
        <v>76.599999999999994</v>
      </c>
      <c r="AP55" s="336">
        <v>277467</v>
      </c>
      <c r="AQ55" s="337">
        <v>-7.8</v>
      </c>
      <c r="AR55" s="338">
        <v>84.4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217074</v>
      </c>
      <c r="AN56" s="342">
        <v>65641</v>
      </c>
      <c r="AO56" s="343">
        <v>-28.2</v>
      </c>
      <c r="AP56" s="344">
        <v>128378</v>
      </c>
      <c r="AQ56" s="345">
        <v>-16.8</v>
      </c>
      <c r="AR56" s="346">
        <v>-11.4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319837</v>
      </c>
      <c r="AN57" s="334">
        <v>99082</v>
      </c>
      <c r="AO57" s="335">
        <v>-56.9</v>
      </c>
      <c r="AP57" s="336">
        <v>282256</v>
      </c>
      <c r="AQ57" s="337">
        <v>1.7</v>
      </c>
      <c r="AR57" s="338">
        <v>-58.6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103916</v>
      </c>
      <c r="AN58" s="342">
        <v>32192</v>
      </c>
      <c r="AO58" s="343">
        <v>-51</v>
      </c>
      <c r="AP58" s="344">
        <v>145453</v>
      </c>
      <c r="AQ58" s="345">
        <v>13.3</v>
      </c>
      <c r="AR58" s="346">
        <v>-64.3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759008</v>
      </c>
      <c r="AN59" s="334">
        <v>242495</v>
      </c>
      <c r="AO59" s="335">
        <v>144.69999999999999</v>
      </c>
      <c r="AP59" s="336">
        <v>295341</v>
      </c>
      <c r="AQ59" s="337">
        <v>4.5999999999999996</v>
      </c>
      <c r="AR59" s="338">
        <v>140.1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129881</v>
      </c>
      <c r="AN60" s="342">
        <v>41496</v>
      </c>
      <c r="AO60" s="343">
        <v>28.9</v>
      </c>
      <c r="AP60" s="344">
        <v>137402</v>
      </c>
      <c r="AQ60" s="345">
        <v>-5.5</v>
      </c>
      <c r="AR60" s="346">
        <v>34.4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513088</v>
      </c>
      <c r="AN61" s="349">
        <v>156845</v>
      </c>
      <c r="AO61" s="350">
        <v>39.799999999999997</v>
      </c>
      <c r="AP61" s="351">
        <v>284895</v>
      </c>
      <c r="AQ61" s="352">
        <v>1.9</v>
      </c>
      <c r="AR61" s="338">
        <v>37.9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188523</v>
      </c>
      <c r="AN62" s="342">
        <v>56690</v>
      </c>
      <c r="AO62" s="343">
        <v>-4.2</v>
      </c>
      <c r="AP62" s="344">
        <v>137042</v>
      </c>
      <c r="AQ62" s="345">
        <v>4.3</v>
      </c>
      <c r="AR62" s="346">
        <v>-8.5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n4nONyIcaK5wSdLCoW1OMhEg7jdF3eCwPoijBEnjvG5DSCJwMFlwuSvtCGGBgHUezXZqDAemXBlf+Hpy2u4Iw==" saltValue="J4UOc0Bee1MjzC7O2F0O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Jn/BflE2VbV4Al6ZjoyATWtCqrLxzXCtT34oal7W/Dwbox7xrvwQWYo5wsQryrXat0+KsA3lTYQ2DmmyZDCNuw==" saltValue="sK257J7thZ9E29vXxkmv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GDRgg/Czdrtgh7PzJ2iwCuBxBr1xVPiwySt7LTTvJAeYuh5Z7W7UAK0U44jk1cekkEAhDviSyPBbpMqMmMj6Jw==" saltValue="mOjLEfyGlcppNgZNWCSb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56.21</v>
      </c>
      <c r="G47" s="12">
        <v>58.86</v>
      </c>
      <c r="H47" s="12">
        <v>64.06</v>
      </c>
      <c r="I47" s="12">
        <v>74.819999999999993</v>
      </c>
      <c r="J47" s="13">
        <v>87.89</v>
      </c>
    </row>
    <row r="48" spans="2:10" ht="57.75" customHeight="1" x14ac:dyDescent="0.15">
      <c r="B48" s="14"/>
      <c r="C48" s="1141" t="s">
        <v>4</v>
      </c>
      <c r="D48" s="1141"/>
      <c r="E48" s="1142"/>
      <c r="F48" s="15">
        <v>9.18</v>
      </c>
      <c r="G48" s="16">
        <v>11.49</v>
      </c>
      <c r="H48" s="16">
        <v>8.2899999999999991</v>
      </c>
      <c r="I48" s="16">
        <v>12.39</v>
      </c>
      <c r="J48" s="17">
        <v>7.89</v>
      </c>
    </row>
    <row r="49" spans="2:10" ht="57.75" customHeight="1" thickBot="1" x14ac:dyDescent="0.2">
      <c r="B49" s="18"/>
      <c r="C49" s="1143" t="s">
        <v>5</v>
      </c>
      <c r="D49" s="1143"/>
      <c r="E49" s="1144"/>
      <c r="F49" s="19">
        <v>5.52</v>
      </c>
      <c r="G49" s="20">
        <v>5.2</v>
      </c>
      <c r="H49" s="20">
        <v>4.12</v>
      </c>
      <c r="I49" s="20">
        <v>8.49</v>
      </c>
      <c r="J49" s="21">
        <v>2.08</v>
      </c>
    </row>
    <row r="50" spans="2:10" x14ac:dyDescent="0.15"/>
  </sheetData>
  <sheetProtection algorithmName="SHA-512" hashValue="r3U4NH5oKbt6lKakoPkXb7Xawf4i193HEL4n5LTt8ncwxim4xatvbHanDkcAMzKGCtzDr9Jdoy7MuluZhuNfTw==" saltValue="ecx9Q7Zsm8BCSKQO+zZy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9.18</v>
      </c>
      <c r="G34" s="33">
        <v>11.49</v>
      </c>
      <c r="H34" s="33">
        <v>8.2899999999999991</v>
      </c>
      <c r="I34" s="33">
        <v>12.39</v>
      </c>
      <c r="J34" s="34">
        <v>7.88</v>
      </c>
      <c r="K34" s="22"/>
      <c r="L34" s="22"/>
      <c r="M34" s="22"/>
      <c r="N34" s="22"/>
      <c r="O34" s="22"/>
      <c r="P34" s="22"/>
    </row>
    <row r="35" spans="1:16" ht="39" customHeight="1" x14ac:dyDescent="0.15">
      <c r="A35" s="22"/>
      <c r="B35" s="35"/>
      <c r="C35" s="1145" t="s">
        <v>532</v>
      </c>
      <c r="D35" s="1146"/>
      <c r="E35" s="1147"/>
      <c r="F35" s="36">
        <v>0.21</v>
      </c>
      <c r="G35" s="37">
        <v>0.65</v>
      </c>
      <c r="H35" s="37">
        <v>0.97</v>
      </c>
      <c r="I35" s="37">
        <v>0.51</v>
      </c>
      <c r="J35" s="38">
        <v>0.91</v>
      </c>
      <c r="K35" s="22"/>
      <c r="L35" s="22"/>
      <c r="M35" s="22"/>
      <c r="N35" s="22"/>
      <c r="O35" s="22"/>
      <c r="P35" s="22"/>
    </row>
    <row r="36" spans="1:16" ht="39" customHeight="1" x14ac:dyDescent="0.15">
      <c r="A36" s="22"/>
      <c r="B36" s="35"/>
      <c r="C36" s="1145" t="s">
        <v>533</v>
      </c>
      <c r="D36" s="1146"/>
      <c r="E36" s="1147"/>
      <c r="F36" s="36">
        <v>0</v>
      </c>
      <c r="G36" s="37">
        <v>0</v>
      </c>
      <c r="H36" s="37">
        <v>0</v>
      </c>
      <c r="I36" s="37">
        <v>0</v>
      </c>
      <c r="J36" s="38">
        <v>0.45</v>
      </c>
      <c r="K36" s="22"/>
      <c r="L36" s="22"/>
      <c r="M36" s="22"/>
      <c r="N36" s="22"/>
      <c r="O36" s="22"/>
      <c r="P36" s="22"/>
    </row>
    <row r="37" spans="1:16" ht="39" customHeight="1" x14ac:dyDescent="0.15">
      <c r="A37" s="22"/>
      <c r="B37" s="35"/>
      <c r="C37" s="1145" t="s">
        <v>534</v>
      </c>
      <c r="D37" s="1146"/>
      <c r="E37" s="1147"/>
      <c r="F37" s="36">
        <v>0</v>
      </c>
      <c r="G37" s="37">
        <v>0</v>
      </c>
      <c r="H37" s="37">
        <v>0</v>
      </c>
      <c r="I37" s="37">
        <v>0.43</v>
      </c>
      <c r="J37" s="38">
        <v>0.13</v>
      </c>
      <c r="K37" s="22"/>
      <c r="L37" s="22"/>
      <c r="M37" s="22"/>
      <c r="N37" s="22"/>
      <c r="O37" s="22"/>
      <c r="P37" s="22"/>
    </row>
    <row r="38" spans="1:16" ht="39" customHeight="1" x14ac:dyDescent="0.15">
      <c r="A38" s="22"/>
      <c r="B38" s="35"/>
      <c r="C38" s="1145" t="s">
        <v>535</v>
      </c>
      <c r="D38" s="1146"/>
      <c r="E38" s="1147"/>
      <c r="F38" s="36">
        <v>0</v>
      </c>
      <c r="G38" s="37">
        <v>0</v>
      </c>
      <c r="H38" s="37">
        <v>0.34</v>
      </c>
      <c r="I38" s="37">
        <v>0.01</v>
      </c>
      <c r="J38" s="38">
        <v>0.12</v>
      </c>
      <c r="K38" s="22"/>
      <c r="L38" s="22"/>
      <c r="M38" s="22"/>
      <c r="N38" s="22"/>
      <c r="O38" s="22"/>
      <c r="P38" s="22"/>
    </row>
    <row r="39" spans="1:16" ht="39" customHeight="1" x14ac:dyDescent="0.15">
      <c r="A39" s="22"/>
      <c r="B39" s="35"/>
      <c r="C39" s="1145" t="s">
        <v>536</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537</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538</v>
      </c>
      <c r="D41" s="1146"/>
      <c r="E41" s="1147"/>
      <c r="F41" s="36">
        <v>0</v>
      </c>
      <c r="G41" s="37">
        <v>0</v>
      </c>
      <c r="H41" s="37">
        <v>0</v>
      </c>
      <c r="I41" s="37" t="s">
        <v>539</v>
      </c>
      <c r="J41" s="38">
        <v>0</v>
      </c>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OQa4sI9J98jQwjEZe0DgPhmfJ+fvzeeydMfP9Wo/15dDMudux1ewlucKkc/8wJttFeXQMJ+SHEEl8c8EjPP7w==" saltValue="U9aqWbzP/ljJkBExK92w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196</v>
      </c>
      <c r="L45" s="60">
        <v>217</v>
      </c>
      <c r="M45" s="60">
        <v>237</v>
      </c>
      <c r="N45" s="60">
        <v>236</v>
      </c>
      <c r="O45" s="61">
        <v>247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96</v>
      </c>
      <c r="L48" s="64">
        <v>93</v>
      </c>
      <c r="M48" s="64">
        <v>89</v>
      </c>
      <c r="N48" s="64">
        <v>87</v>
      </c>
      <c r="O48" s="65">
        <v>80</v>
      </c>
      <c r="P48" s="48"/>
      <c r="Q48" s="48"/>
      <c r="R48" s="48"/>
      <c r="S48" s="48"/>
      <c r="T48" s="48"/>
      <c r="U48" s="48"/>
    </row>
    <row r="49" spans="1:21" ht="30.75" customHeight="1" x14ac:dyDescent="0.15">
      <c r="A49" s="48"/>
      <c r="B49" s="1155"/>
      <c r="C49" s="1156"/>
      <c r="D49" s="62"/>
      <c r="E49" s="1161" t="s">
        <v>14</v>
      </c>
      <c r="F49" s="1161"/>
      <c r="G49" s="1161"/>
      <c r="H49" s="1161"/>
      <c r="I49" s="1161"/>
      <c r="J49" s="1162"/>
      <c r="K49" s="63">
        <v>12</v>
      </c>
      <c r="L49" s="64">
        <v>12</v>
      </c>
      <c r="M49" s="64">
        <v>10</v>
      </c>
      <c r="N49" s="64">
        <v>10</v>
      </c>
      <c r="O49" s="65">
        <v>8</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236</v>
      </c>
      <c r="L52" s="64">
        <v>245</v>
      </c>
      <c r="M52" s="64">
        <v>264</v>
      </c>
      <c r="N52" s="64">
        <v>259</v>
      </c>
      <c r="O52" s="65">
        <v>266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68</v>
      </c>
      <c r="L53" s="69">
        <v>77</v>
      </c>
      <c r="M53" s="69">
        <v>72</v>
      </c>
      <c r="N53" s="69">
        <v>74</v>
      </c>
      <c r="O53" s="70">
        <v>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AYRGPDzOdhbi7/kP0N8nAAGggXVBUty631n8dHQ2Cc0NANXdkGSy87UjQClPq6DD0G9I7ujfm9dQvriMTLXxg==" saltValue="HBrMvYL5W6L2GHgUJxBD9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2303</v>
      </c>
      <c r="J41" s="356">
        <v>2296</v>
      </c>
      <c r="K41" s="356">
        <v>2393</v>
      </c>
      <c r="L41" s="356">
        <v>2247</v>
      </c>
      <c r="M41" s="357">
        <v>2662</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617</v>
      </c>
      <c r="J43" s="359">
        <v>816</v>
      </c>
      <c r="K43" s="359">
        <v>968</v>
      </c>
      <c r="L43" s="359">
        <v>1286</v>
      </c>
      <c r="M43" s="360">
        <v>1301</v>
      </c>
    </row>
    <row r="44" spans="2:13" ht="27.75" customHeight="1" x14ac:dyDescent="0.15">
      <c r="B44" s="1186"/>
      <c r="C44" s="1187"/>
      <c r="D44" s="106"/>
      <c r="E44" s="1192" t="s">
        <v>34</v>
      </c>
      <c r="F44" s="1192"/>
      <c r="G44" s="1192"/>
      <c r="H44" s="1193"/>
      <c r="I44" s="358">
        <v>108</v>
      </c>
      <c r="J44" s="359">
        <v>96</v>
      </c>
      <c r="K44" s="359">
        <v>60</v>
      </c>
      <c r="L44" s="359">
        <v>63</v>
      </c>
      <c r="M44" s="360">
        <v>60</v>
      </c>
    </row>
    <row r="45" spans="2:13" ht="27.75" customHeight="1" x14ac:dyDescent="0.15">
      <c r="B45" s="1186"/>
      <c r="C45" s="1187"/>
      <c r="D45" s="106"/>
      <c r="E45" s="1192" t="s">
        <v>35</v>
      </c>
      <c r="F45" s="1192"/>
      <c r="G45" s="1192"/>
      <c r="H45" s="1193"/>
      <c r="I45" s="358">
        <v>681</v>
      </c>
      <c r="J45" s="359">
        <v>653</v>
      </c>
      <c r="K45" s="359">
        <v>604</v>
      </c>
      <c r="L45" s="359">
        <v>543</v>
      </c>
      <c r="M45" s="360">
        <v>549</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1506</v>
      </c>
      <c r="J50" s="359">
        <v>1627</v>
      </c>
      <c r="K50" s="359">
        <v>1941</v>
      </c>
      <c r="L50" s="359">
        <v>2216</v>
      </c>
      <c r="M50" s="360">
        <v>2571</v>
      </c>
    </row>
    <row r="51" spans="2:13" ht="27.75" customHeight="1" x14ac:dyDescent="0.15">
      <c r="B51" s="1186"/>
      <c r="C51" s="1187"/>
      <c r="D51" s="106"/>
      <c r="E51" s="1192" t="s">
        <v>42</v>
      </c>
      <c r="F51" s="1192"/>
      <c r="G51" s="1192"/>
      <c r="H51" s="1193"/>
      <c r="I51" s="358">
        <v>0</v>
      </c>
      <c r="J51" s="359">
        <v>0</v>
      </c>
      <c r="K51" s="359">
        <v>1</v>
      </c>
      <c r="L51" s="359">
        <v>0</v>
      </c>
      <c r="M51" s="360">
        <v>0</v>
      </c>
    </row>
    <row r="52" spans="2:13" ht="27.75" customHeight="1" x14ac:dyDescent="0.15">
      <c r="B52" s="1188"/>
      <c r="C52" s="1189"/>
      <c r="D52" s="106"/>
      <c r="E52" s="1192" t="s">
        <v>43</v>
      </c>
      <c r="F52" s="1192"/>
      <c r="G52" s="1192"/>
      <c r="H52" s="1193"/>
      <c r="I52" s="358">
        <v>2595</v>
      </c>
      <c r="J52" s="359">
        <v>2596</v>
      </c>
      <c r="K52" s="359">
        <v>2640</v>
      </c>
      <c r="L52" s="359">
        <v>2680</v>
      </c>
      <c r="M52" s="360">
        <v>3057</v>
      </c>
    </row>
    <row r="53" spans="2:13" ht="27.75" customHeight="1" thickBot="1" x14ac:dyDescent="0.2">
      <c r="B53" s="1199" t="s">
        <v>19</v>
      </c>
      <c r="C53" s="1200"/>
      <c r="D53" s="110"/>
      <c r="E53" s="1201" t="s">
        <v>44</v>
      </c>
      <c r="F53" s="1201"/>
      <c r="G53" s="1201"/>
      <c r="H53" s="1202"/>
      <c r="I53" s="361">
        <v>-391</v>
      </c>
      <c r="J53" s="362">
        <v>-362</v>
      </c>
      <c r="K53" s="362">
        <v>-556</v>
      </c>
      <c r="L53" s="362">
        <v>-757</v>
      </c>
      <c r="M53" s="363">
        <v>-1056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psza9nrvjXqULY6mG68drHzE5vuom1Od5bFevjZLjTTJP772bqRHIP1tC9H5w5WP4zaV9JjRxcwiow+DoFUFg==" saltValue="gqTQtHRZ5QHTw4kA7/uk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1452</v>
      </c>
      <c r="G55" s="122">
        <v>1649</v>
      </c>
      <c r="H55" s="123">
        <v>1931</v>
      </c>
    </row>
    <row r="56" spans="2:8" ht="52.5" customHeight="1" x14ac:dyDescent="0.15">
      <c r="B56" s="124"/>
      <c r="C56" s="1213" t="s">
        <v>47</v>
      </c>
      <c r="D56" s="1213"/>
      <c r="E56" s="1214"/>
      <c r="F56" s="125">
        <v>127</v>
      </c>
      <c r="G56" s="125">
        <v>127</v>
      </c>
      <c r="H56" s="126">
        <v>128</v>
      </c>
    </row>
    <row r="57" spans="2:8" ht="53.25" customHeight="1" x14ac:dyDescent="0.15">
      <c r="B57" s="124"/>
      <c r="C57" s="1215" t="s">
        <v>48</v>
      </c>
      <c r="D57" s="1215"/>
      <c r="E57" s="1216"/>
      <c r="F57" s="127">
        <v>292</v>
      </c>
      <c r="G57" s="127">
        <v>360</v>
      </c>
      <c r="H57" s="128">
        <v>428</v>
      </c>
    </row>
    <row r="58" spans="2:8" ht="45.75" customHeight="1" x14ac:dyDescent="0.15">
      <c r="B58" s="129"/>
      <c r="C58" s="1203" t="s">
        <v>547</v>
      </c>
      <c r="D58" s="1204"/>
      <c r="E58" s="1205"/>
      <c r="F58" s="130">
        <v>153</v>
      </c>
      <c r="G58" s="130">
        <v>153</v>
      </c>
      <c r="H58" s="131">
        <v>153</v>
      </c>
    </row>
    <row r="59" spans="2:8" ht="45.75" customHeight="1" x14ac:dyDescent="0.15">
      <c r="B59" s="129"/>
      <c r="C59" s="1203" t="s">
        <v>548</v>
      </c>
      <c r="D59" s="1204"/>
      <c r="E59" s="1205"/>
      <c r="F59" s="130">
        <v>50</v>
      </c>
      <c r="G59" s="130">
        <v>100</v>
      </c>
      <c r="H59" s="131">
        <v>150</v>
      </c>
    </row>
    <row r="60" spans="2:8" ht="45.75" customHeight="1" x14ac:dyDescent="0.15">
      <c r="B60" s="129"/>
      <c r="C60" s="1203" t="s">
        <v>549</v>
      </c>
      <c r="D60" s="1204"/>
      <c r="E60" s="1205"/>
      <c r="F60" s="130">
        <v>22</v>
      </c>
      <c r="G60" s="130">
        <v>38</v>
      </c>
      <c r="H60" s="131">
        <v>56</v>
      </c>
    </row>
    <row r="61" spans="2:8" ht="45.75" customHeight="1" x14ac:dyDescent="0.15">
      <c r="B61" s="129"/>
      <c r="C61" s="1203" t="s">
        <v>550</v>
      </c>
      <c r="D61" s="1204"/>
      <c r="E61" s="1205"/>
      <c r="F61" s="130">
        <v>49</v>
      </c>
      <c r="G61" s="130">
        <v>49</v>
      </c>
      <c r="H61" s="131">
        <v>49</v>
      </c>
    </row>
    <row r="62" spans="2:8" ht="45.75" customHeight="1" thickBot="1" x14ac:dyDescent="0.2">
      <c r="B62" s="132"/>
      <c r="C62" s="1206" t="s">
        <v>551</v>
      </c>
      <c r="D62" s="1207"/>
      <c r="E62" s="1208"/>
      <c r="F62" s="133">
        <v>10</v>
      </c>
      <c r="G62" s="133">
        <v>10</v>
      </c>
      <c r="H62" s="134">
        <v>10</v>
      </c>
    </row>
    <row r="63" spans="2:8" ht="52.5" customHeight="1" thickBot="1" x14ac:dyDescent="0.2">
      <c r="B63" s="135"/>
      <c r="C63" s="1209" t="s">
        <v>49</v>
      </c>
      <c r="D63" s="1209"/>
      <c r="E63" s="1210"/>
      <c r="F63" s="136">
        <v>1871</v>
      </c>
      <c r="G63" s="136">
        <v>2136</v>
      </c>
      <c r="H63" s="137">
        <v>2488</v>
      </c>
    </row>
    <row r="64" spans="2:8" x14ac:dyDescent="0.15"/>
  </sheetData>
  <sheetProtection algorithmName="SHA-512" hashValue="xRzyME0su8iRXTAPwZI7YBKqIwG8aLdT1d8fFS29e6NjkedJYVC1VJ2DflYwkZM6apS/+zUFVHBRByRMXszC6w==" saltValue="61ffmAaLNJrhLbaZaQWD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82355</v>
      </c>
      <c r="E3" s="156"/>
      <c r="F3" s="157">
        <v>268375</v>
      </c>
      <c r="G3" s="158"/>
      <c r="H3" s="159"/>
    </row>
    <row r="4" spans="1:8" x14ac:dyDescent="0.15">
      <c r="A4" s="160"/>
      <c r="B4" s="161"/>
      <c r="C4" s="162"/>
      <c r="D4" s="163">
        <v>52707</v>
      </c>
      <c r="E4" s="164"/>
      <c r="F4" s="165">
        <v>119602</v>
      </c>
      <c r="G4" s="166"/>
      <c r="H4" s="167"/>
    </row>
    <row r="5" spans="1:8" x14ac:dyDescent="0.15">
      <c r="A5" s="148" t="s">
        <v>520</v>
      </c>
      <c r="B5" s="153"/>
      <c r="C5" s="154"/>
      <c r="D5" s="155">
        <v>130274</v>
      </c>
      <c r="E5" s="156"/>
      <c r="F5" s="157">
        <v>301035</v>
      </c>
      <c r="G5" s="158"/>
      <c r="H5" s="159"/>
    </row>
    <row r="6" spans="1:8" x14ac:dyDescent="0.15">
      <c r="A6" s="160"/>
      <c r="B6" s="161"/>
      <c r="C6" s="162"/>
      <c r="D6" s="163">
        <v>91415</v>
      </c>
      <c r="E6" s="164"/>
      <c r="F6" s="165">
        <v>154376</v>
      </c>
      <c r="G6" s="166"/>
      <c r="H6" s="167"/>
    </row>
    <row r="7" spans="1:8" x14ac:dyDescent="0.15">
      <c r="A7" s="148" t="s">
        <v>521</v>
      </c>
      <c r="B7" s="153"/>
      <c r="C7" s="154"/>
      <c r="D7" s="155">
        <v>230020</v>
      </c>
      <c r="E7" s="156"/>
      <c r="F7" s="157">
        <v>277467</v>
      </c>
      <c r="G7" s="158"/>
      <c r="H7" s="159"/>
    </row>
    <row r="8" spans="1:8" x14ac:dyDescent="0.15">
      <c r="A8" s="160"/>
      <c r="B8" s="161"/>
      <c r="C8" s="162"/>
      <c r="D8" s="163">
        <v>65641</v>
      </c>
      <c r="E8" s="164"/>
      <c r="F8" s="165">
        <v>128378</v>
      </c>
      <c r="G8" s="166"/>
      <c r="H8" s="167"/>
    </row>
    <row r="9" spans="1:8" x14ac:dyDescent="0.15">
      <c r="A9" s="148" t="s">
        <v>522</v>
      </c>
      <c r="B9" s="153"/>
      <c r="C9" s="154"/>
      <c r="D9" s="155">
        <v>99082</v>
      </c>
      <c r="E9" s="156"/>
      <c r="F9" s="157">
        <v>282256</v>
      </c>
      <c r="G9" s="158"/>
      <c r="H9" s="159"/>
    </row>
    <row r="10" spans="1:8" x14ac:dyDescent="0.15">
      <c r="A10" s="160"/>
      <c r="B10" s="161"/>
      <c r="C10" s="162"/>
      <c r="D10" s="163">
        <v>32192</v>
      </c>
      <c r="E10" s="164"/>
      <c r="F10" s="165">
        <v>145453</v>
      </c>
      <c r="G10" s="166"/>
      <c r="H10" s="167"/>
    </row>
    <row r="11" spans="1:8" x14ac:dyDescent="0.15">
      <c r="A11" s="148" t="s">
        <v>523</v>
      </c>
      <c r="B11" s="153"/>
      <c r="C11" s="154"/>
      <c r="D11" s="155">
        <v>242495</v>
      </c>
      <c r="E11" s="156"/>
      <c r="F11" s="157">
        <v>295341</v>
      </c>
      <c r="G11" s="158"/>
      <c r="H11" s="159"/>
    </row>
    <row r="12" spans="1:8" x14ac:dyDescent="0.15">
      <c r="A12" s="160"/>
      <c r="B12" s="161"/>
      <c r="C12" s="168"/>
      <c r="D12" s="163">
        <v>41496</v>
      </c>
      <c r="E12" s="164"/>
      <c r="F12" s="165">
        <v>137402</v>
      </c>
      <c r="G12" s="166"/>
      <c r="H12" s="167"/>
    </row>
    <row r="13" spans="1:8" x14ac:dyDescent="0.15">
      <c r="A13" s="148"/>
      <c r="B13" s="153"/>
      <c r="C13" s="169"/>
      <c r="D13" s="170">
        <v>156845</v>
      </c>
      <c r="E13" s="171"/>
      <c r="F13" s="172">
        <v>284895</v>
      </c>
      <c r="G13" s="173"/>
      <c r="H13" s="159"/>
    </row>
    <row r="14" spans="1:8" x14ac:dyDescent="0.15">
      <c r="A14" s="160"/>
      <c r="B14" s="161"/>
      <c r="C14" s="162"/>
      <c r="D14" s="163">
        <v>56690</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9.18</v>
      </c>
      <c r="C19" s="174">
        <f>ROUND(VALUE(SUBSTITUTE(実質収支比率等に係る経年分析!G$48,"▲","-")),2)</f>
        <v>11.49</v>
      </c>
      <c r="D19" s="174">
        <f>ROUND(VALUE(SUBSTITUTE(実質収支比率等に係る経年分析!H$48,"▲","-")),2)</f>
        <v>8.2899999999999991</v>
      </c>
      <c r="E19" s="174">
        <f>ROUND(VALUE(SUBSTITUTE(実質収支比率等に係る経年分析!I$48,"▲","-")),2)</f>
        <v>12.39</v>
      </c>
      <c r="F19" s="174">
        <f>ROUND(VALUE(SUBSTITUTE(実質収支比率等に係る経年分析!J$48,"▲","-")),2)</f>
        <v>7.89</v>
      </c>
    </row>
    <row r="20" spans="1:11" x14ac:dyDescent="0.15">
      <c r="A20" s="174" t="s">
        <v>53</v>
      </c>
      <c r="B20" s="174">
        <f>ROUND(VALUE(SUBSTITUTE(実質収支比率等に係る経年分析!F$47,"▲","-")),2)</f>
        <v>56.21</v>
      </c>
      <c r="C20" s="174">
        <f>ROUND(VALUE(SUBSTITUTE(実質収支比率等に係る経年分析!G$47,"▲","-")),2)</f>
        <v>58.86</v>
      </c>
      <c r="D20" s="174">
        <f>ROUND(VALUE(SUBSTITUTE(実質収支比率等に係る経年分析!H$47,"▲","-")),2)</f>
        <v>64.06</v>
      </c>
      <c r="E20" s="174">
        <f>ROUND(VALUE(SUBSTITUTE(実質収支比率等に係る経年分析!I$47,"▲","-")),2)</f>
        <v>74.819999999999993</v>
      </c>
      <c r="F20" s="174">
        <f>ROUND(VALUE(SUBSTITUTE(実質収支比率等に係る経年分析!J$47,"▲","-")),2)</f>
        <v>87.89</v>
      </c>
    </row>
    <row r="21" spans="1:11" x14ac:dyDescent="0.15">
      <c r="A21" s="174" t="s">
        <v>54</v>
      </c>
      <c r="B21" s="174">
        <f>IF(ISNUMBER(VALUE(SUBSTITUTE(実質収支比率等に係る経年分析!F$49,"▲","-"))),ROUND(VALUE(SUBSTITUTE(実質収支比率等に係る経年分析!F$49,"▲","-")),2),NA())</f>
        <v>5.52</v>
      </c>
      <c r="C21" s="174">
        <f>IF(ISNUMBER(VALUE(SUBSTITUTE(実質収支比率等に係る経年分析!G$49,"▲","-"))),ROUND(VALUE(SUBSTITUTE(実質収支比率等に係る経年分析!G$49,"▲","-")),2),NA())</f>
        <v>5.2</v>
      </c>
      <c r="D21" s="174">
        <f>IF(ISNUMBER(VALUE(SUBSTITUTE(実質収支比率等に係る経年分析!H$49,"▲","-"))),ROUND(VALUE(SUBSTITUTE(実質収支比率等に係る経年分析!H$49,"▲","-")),2),NA())</f>
        <v>4.12</v>
      </c>
      <c r="E21" s="174">
        <f>IF(ISNUMBER(VALUE(SUBSTITUTE(実質収支比率等に係る経年分析!I$49,"▲","-"))),ROUND(VALUE(SUBSTITUTE(実質収支比率等に係る経年分析!I$49,"▲","-")),2),NA())</f>
        <v>8.49</v>
      </c>
      <c r="F21" s="174">
        <f>IF(ISNUMBER(VALUE(SUBSTITUTE(実質収支比率等に係る経年分析!J$49,"▲","-"))),ROUND(VALUE(SUBSTITUTE(実質収支比率等に係る経年分析!J$49,"▲","-")),2),NA())</f>
        <v>2.08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国民健康保険（診療施設勘定）特別会計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f>IF(ROUND(VALUE(SUBSTITUTE(連結実質赤字比率に係る赤字・黒字の構成分析!I$41,"▲", "-")), 2) &lt; 0, ABS(ROUND(VALUE(SUBSTITUTE(連結実質赤字比率に係る赤字・黒字の構成分析!I$41,"▲", "-")), 2)), NA())</f>
        <v>0.42</v>
      </c>
      <c r="I29" s="175" t="e">
        <f>IF(ROUND(VALUE(SUBSTITUTE(連結実質赤字比率に係る赤字・黒字の構成分析!I$41,"▲", "-")), 2) &gt;= 0, ABS(ROUND(VALUE(SUBSTITUTE(連結実質赤字比率に係る赤字・黒字の構成分析!I$41,"▲", "-")), 2)), NA())</f>
        <v>#N/A</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基幹水利施設管理特別会計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0.13</v>
      </c>
    </row>
    <row r="34" spans="1:16" x14ac:dyDescent="0.15">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15">
      <c r="A35" s="175" t="str">
        <f>IF(連結実質赤字比率に係る赤字・黒字の構成分析!C$35="",NA(),連結実質赤字比率に係る赤字・黒字の構成分析!C$35)</f>
        <v>介護保険（保険事業勘定）特別会計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8.2899999999999991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236</v>
      </c>
      <c r="E42" s="176"/>
      <c r="F42" s="176"/>
      <c r="G42" s="176">
        <f>'実質公債費比率（分子）の構造'!L$52</f>
        <v>245</v>
      </c>
      <c r="H42" s="176"/>
      <c r="I42" s="176"/>
      <c r="J42" s="176">
        <f>'実質公債費比率（分子）の構造'!M$52</f>
        <v>264</v>
      </c>
      <c r="K42" s="176"/>
      <c r="L42" s="176"/>
      <c r="M42" s="176">
        <f>'実質公債費比率（分子）の構造'!N$52</f>
        <v>259</v>
      </c>
      <c r="N42" s="176"/>
      <c r="O42" s="176"/>
      <c r="P42" s="176">
        <f>'実質公債費比率（分子）の構造'!O$52</f>
        <v>266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12</v>
      </c>
      <c r="C45" s="176"/>
      <c r="D45" s="176"/>
      <c r="E45" s="176">
        <f>'実質公債費比率（分子）の構造'!L$49</f>
        <v>12</v>
      </c>
      <c r="F45" s="176"/>
      <c r="G45" s="176"/>
      <c r="H45" s="176">
        <f>'実質公債費比率（分子）の構造'!M$49</f>
        <v>10</v>
      </c>
      <c r="I45" s="176"/>
      <c r="J45" s="176"/>
      <c r="K45" s="176">
        <f>'実質公債費比率（分子）の構造'!N$49</f>
        <v>10</v>
      </c>
      <c r="L45" s="176"/>
      <c r="M45" s="176"/>
      <c r="N45" s="176">
        <f>'実質公債費比率（分子）の構造'!O$49</f>
        <v>8</v>
      </c>
      <c r="O45" s="176"/>
      <c r="P45" s="176"/>
    </row>
    <row r="46" spans="1:16" x14ac:dyDescent="0.15">
      <c r="A46" s="176" t="s">
        <v>64</v>
      </c>
      <c r="B46" s="176">
        <f>'実質公債費比率（分子）の構造'!K$48</f>
        <v>96</v>
      </c>
      <c r="C46" s="176"/>
      <c r="D46" s="176"/>
      <c r="E46" s="176">
        <f>'実質公債費比率（分子）の構造'!L$48</f>
        <v>93</v>
      </c>
      <c r="F46" s="176"/>
      <c r="G46" s="176"/>
      <c r="H46" s="176">
        <f>'実質公債費比率（分子）の構造'!M$48</f>
        <v>89</v>
      </c>
      <c r="I46" s="176"/>
      <c r="J46" s="176"/>
      <c r="K46" s="176">
        <f>'実質公債費比率（分子）の構造'!N$48</f>
        <v>87</v>
      </c>
      <c r="L46" s="176"/>
      <c r="M46" s="176"/>
      <c r="N46" s="176">
        <f>'実質公債費比率（分子）の構造'!O$48</f>
        <v>80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196</v>
      </c>
      <c r="C49" s="176"/>
      <c r="D49" s="176"/>
      <c r="E49" s="176">
        <f>'実質公債費比率（分子）の構造'!L$45</f>
        <v>217</v>
      </c>
      <c r="F49" s="176"/>
      <c r="G49" s="176"/>
      <c r="H49" s="176">
        <f>'実質公債費比率（分子）の構造'!M$45</f>
        <v>237</v>
      </c>
      <c r="I49" s="176"/>
      <c r="J49" s="176"/>
      <c r="K49" s="176">
        <f>'実質公債費比率（分子）の構造'!N$45</f>
        <v>236</v>
      </c>
      <c r="L49" s="176"/>
      <c r="M49" s="176"/>
      <c r="N49" s="176">
        <f>'実質公債費比率（分子）の構造'!O$45</f>
        <v>247</v>
      </c>
      <c r="O49" s="176"/>
      <c r="P49" s="176"/>
    </row>
    <row r="50" spans="1:16" x14ac:dyDescent="0.15">
      <c r="A50" s="176" t="s">
        <v>67</v>
      </c>
      <c r="B50" s="176" t="e">
        <f>NA()</f>
        <v>#N/A</v>
      </c>
      <c r="C50" s="176">
        <f>IF(ISNUMBER('実質公債費比率（分子）の構造'!K$53),'実質公債費比率（分子）の構造'!K$53,NA())</f>
        <v>68</v>
      </c>
      <c r="D50" s="176" t="e">
        <f>NA()</f>
        <v>#N/A</v>
      </c>
      <c r="E50" s="176" t="e">
        <f>NA()</f>
        <v>#N/A</v>
      </c>
      <c r="F50" s="176">
        <f>IF(ISNUMBER('実質公債費比率（分子）の構造'!L$53),'実質公債費比率（分子）の構造'!L$53,NA())</f>
        <v>77</v>
      </c>
      <c r="G50" s="176" t="e">
        <f>NA()</f>
        <v>#N/A</v>
      </c>
      <c r="H50" s="176" t="e">
        <f>NA()</f>
        <v>#N/A</v>
      </c>
      <c r="I50" s="176">
        <f>IF(ISNUMBER('実質公債費比率（分子）の構造'!M$53),'実質公債費比率（分子）の構造'!M$53,NA())</f>
        <v>72</v>
      </c>
      <c r="J50" s="176" t="e">
        <f>NA()</f>
        <v>#N/A</v>
      </c>
      <c r="K50" s="176" t="e">
        <f>NA()</f>
        <v>#N/A</v>
      </c>
      <c r="L50" s="176">
        <f>IF(ISNUMBER('実質公債費比率（分子）の構造'!N$53),'実質公債費比率（分子）の構造'!N$53,NA())</f>
        <v>74</v>
      </c>
      <c r="M50" s="176" t="e">
        <f>NA()</f>
        <v>#N/A</v>
      </c>
      <c r="N50" s="176" t="e">
        <f>NA()</f>
        <v>#N/A</v>
      </c>
      <c r="O50" s="176">
        <f>IF(ISNUMBER('実質公債費比率（分子）の構造'!O$53),'実質公債費比率（分子）の構造'!O$53,NA())</f>
        <v>69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2595</v>
      </c>
      <c r="E56" s="175"/>
      <c r="F56" s="175"/>
      <c r="G56" s="175">
        <f>'将来負担比率（分子）の構造'!J$52</f>
        <v>2596</v>
      </c>
      <c r="H56" s="175"/>
      <c r="I56" s="175"/>
      <c r="J56" s="175">
        <f>'将来負担比率（分子）の構造'!K$52</f>
        <v>2640</v>
      </c>
      <c r="K56" s="175"/>
      <c r="L56" s="175"/>
      <c r="M56" s="175">
        <f>'将来負担比率（分子）の構造'!L$52</f>
        <v>2680</v>
      </c>
      <c r="N56" s="175"/>
      <c r="O56" s="175"/>
      <c r="P56" s="175">
        <f>'将来負担比率（分子）の構造'!M$52</f>
        <v>3057</v>
      </c>
    </row>
    <row r="57" spans="1:16" x14ac:dyDescent="0.15">
      <c r="A57" s="175" t="s">
        <v>42</v>
      </c>
      <c r="B57" s="175"/>
      <c r="C57" s="175"/>
      <c r="D57" s="175">
        <f>'将来負担比率（分子）の構造'!I$51</f>
        <v>0</v>
      </c>
      <c r="E57" s="175"/>
      <c r="F57" s="175"/>
      <c r="G57" s="175">
        <f>'将来負担比率（分子）の構造'!J$51</f>
        <v>0</v>
      </c>
      <c r="H57" s="175"/>
      <c r="I57" s="175"/>
      <c r="J57" s="175">
        <f>'将来負担比率（分子）の構造'!K$51</f>
        <v>1</v>
      </c>
      <c r="K57" s="175"/>
      <c r="L57" s="175"/>
      <c r="M57" s="175">
        <f>'将来負担比率（分子）の構造'!L$51</f>
        <v>0</v>
      </c>
      <c r="N57" s="175"/>
      <c r="O57" s="175"/>
      <c r="P57" s="175">
        <f>'将来負担比率（分子）の構造'!M$51</f>
        <v>0</v>
      </c>
    </row>
    <row r="58" spans="1:16" x14ac:dyDescent="0.15">
      <c r="A58" s="175" t="s">
        <v>41</v>
      </c>
      <c r="B58" s="175"/>
      <c r="C58" s="175"/>
      <c r="D58" s="175">
        <f>'将来負担比率（分子）の構造'!I$50</f>
        <v>1506</v>
      </c>
      <c r="E58" s="175"/>
      <c r="F58" s="175"/>
      <c r="G58" s="175">
        <f>'将来負担比率（分子）の構造'!J$50</f>
        <v>1627</v>
      </c>
      <c r="H58" s="175"/>
      <c r="I58" s="175"/>
      <c r="J58" s="175">
        <f>'将来負担比率（分子）の構造'!K$50</f>
        <v>1941</v>
      </c>
      <c r="K58" s="175"/>
      <c r="L58" s="175"/>
      <c r="M58" s="175">
        <f>'将来負担比率（分子）の構造'!L$50</f>
        <v>2216</v>
      </c>
      <c r="N58" s="175"/>
      <c r="O58" s="175"/>
      <c r="P58" s="175">
        <f>'将来負担比率（分子）の構造'!M$50</f>
        <v>2571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681</v>
      </c>
      <c r="C62" s="175"/>
      <c r="D62" s="175"/>
      <c r="E62" s="175">
        <f>'将来負担比率（分子）の構造'!J$45</f>
        <v>653</v>
      </c>
      <c r="F62" s="175"/>
      <c r="G62" s="175"/>
      <c r="H62" s="175">
        <f>'将来負担比率（分子）の構造'!K$45</f>
        <v>604</v>
      </c>
      <c r="I62" s="175"/>
      <c r="J62" s="175"/>
      <c r="K62" s="175">
        <f>'将来負担比率（分子）の構造'!L$45</f>
        <v>543</v>
      </c>
      <c r="L62" s="175"/>
      <c r="M62" s="175"/>
      <c r="N62" s="175">
        <f>'将来負担比率（分子）の構造'!M$45</f>
        <v>549</v>
      </c>
      <c r="O62" s="175"/>
      <c r="P62" s="175"/>
    </row>
    <row r="63" spans="1:16" x14ac:dyDescent="0.15">
      <c r="A63" s="175" t="s">
        <v>34</v>
      </c>
      <c r="B63" s="175">
        <f>'将来負担比率（分子）の構造'!I$44</f>
        <v>108</v>
      </c>
      <c r="C63" s="175"/>
      <c r="D63" s="175"/>
      <c r="E63" s="175">
        <f>'将来負担比率（分子）の構造'!J$44</f>
        <v>96</v>
      </c>
      <c r="F63" s="175"/>
      <c r="G63" s="175"/>
      <c r="H63" s="175">
        <f>'将来負担比率（分子）の構造'!K$44</f>
        <v>60</v>
      </c>
      <c r="I63" s="175"/>
      <c r="J63" s="175"/>
      <c r="K63" s="175">
        <f>'将来負担比率（分子）の構造'!L$44</f>
        <v>63</v>
      </c>
      <c r="L63" s="175"/>
      <c r="M63" s="175"/>
      <c r="N63" s="175">
        <f>'将来負担比率（分子）の構造'!M$44</f>
        <v>60</v>
      </c>
      <c r="O63" s="175"/>
      <c r="P63" s="175"/>
    </row>
    <row r="64" spans="1:16" x14ac:dyDescent="0.15">
      <c r="A64" s="175" t="s">
        <v>33</v>
      </c>
      <c r="B64" s="175">
        <f>'将来負担比率（分子）の構造'!I$43</f>
        <v>617</v>
      </c>
      <c r="C64" s="175"/>
      <c r="D64" s="175"/>
      <c r="E64" s="175">
        <f>'将来負担比率（分子）の構造'!J$43</f>
        <v>816</v>
      </c>
      <c r="F64" s="175"/>
      <c r="G64" s="175"/>
      <c r="H64" s="175">
        <f>'将来負担比率（分子）の構造'!K$43</f>
        <v>968</v>
      </c>
      <c r="I64" s="175"/>
      <c r="J64" s="175"/>
      <c r="K64" s="175">
        <f>'将来負担比率（分子）の構造'!L$43</f>
        <v>1286</v>
      </c>
      <c r="L64" s="175"/>
      <c r="M64" s="175"/>
      <c r="N64" s="175">
        <f>'将来負担比率（分子）の構造'!M$43</f>
        <v>1301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2303</v>
      </c>
      <c r="C66" s="175"/>
      <c r="D66" s="175"/>
      <c r="E66" s="175">
        <f>'将来負担比率（分子）の構造'!J$41</f>
        <v>2296</v>
      </c>
      <c r="F66" s="175"/>
      <c r="G66" s="175"/>
      <c r="H66" s="175">
        <f>'将来負担比率（分子）の構造'!K$41</f>
        <v>2393</v>
      </c>
      <c r="I66" s="175"/>
      <c r="J66" s="175"/>
      <c r="K66" s="175">
        <f>'将来負担比率（分子）の構造'!L$41</f>
        <v>2247</v>
      </c>
      <c r="L66" s="175"/>
      <c r="M66" s="175"/>
      <c r="N66" s="175">
        <f>'将来負担比率（分子）の構造'!M$41</f>
        <v>2662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1452</v>
      </c>
      <c r="C72" s="179">
        <f>基金残高に係る経年分析!G55</f>
        <v>1649</v>
      </c>
      <c r="D72" s="179">
        <f>基金残高に係る経年分析!H55</f>
        <v>1931</v>
      </c>
    </row>
    <row r="73" spans="1:16" x14ac:dyDescent="0.15">
      <c r="A73" s="178" t="s">
        <v>74</v>
      </c>
      <c r="B73" s="179">
        <f>基金残高に係る経年分析!F56</f>
        <v>127</v>
      </c>
      <c r="C73" s="179">
        <f>基金残高に係る経年分析!G56</f>
        <v>127</v>
      </c>
      <c r="D73" s="179">
        <f>基金残高に係る経年分析!H56</f>
        <v>128</v>
      </c>
    </row>
    <row r="74" spans="1:16" x14ac:dyDescent="0.15">
      <c r="A74" s="178" t="s">
        <v>75</v>
      </c>
      <c r="B74" s="179">
        <f>基金残高に係る経年分析!F57</f>
        <v>292</v>
      </c>
      <c r="C74" s="179">
        <f>基金残高に係る経年分析!G57</f>
        <v>360</v>
      </c>
      <c r="D74" s="179">
        <f>基金残高に係る経年分析!H57</f>
        <v>428</v>
      </c>
    </row>
  </sheetData>
  <sheetProtection algorithmName="SHA-512" hashValue="YKpx6cvmQh+5goMbRq0j2KOj1OezDGeMOh4WXKI2KwYeLdwCC5nk7bi9VeibS7zNKwVDwffPa78DAutq97Ruxg==" saltValue="TtOFFWEug+dyCAvlY9oD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cp:lastPrinted>2025-03-26T00:47:46Z</cp:lastPrinted>
  <dcterms:created xsi:type="dcterms:W3CDTF">2025-02-19T03:46:03Z</dcterms:created>
  <dcterms:modified xsi:type="dcterms:W3CDTF">2025-03-28T00:53:41Z</dcterms:modified>
  <cp:category/>
</cp:coreProperties>
</file>