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5F1B228E-A7DF-4452-A908-23068BC57FF6}"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U37" i="10"/>
  <c r="CO36" i="10"/>
  <c r="BW36" i="10"/>
  <c r="BE36" i="10"/>
  <c r="AM36" i="10"/>
  <c r="CO35" i="10"/>
  <c r="BW35" i="10"/>
  <c r="BE35" i="10"/>
  <c r="C35" i="10"/>
  <c r="C36" i="10" s="1"/>
  <c r="C37" i="10" s="1"/>
  <c r="C38" i="10" s="1"/>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<sst xmlns="http://schemas.openxmlformats.org/spreadsheetml/2006/main" count="1075" uniqueCount="557">
  <si>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</si>
  <si>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</si>
  <si>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</si>
  <si>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</si>
  <si>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</si>
  <si>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</si>
  <si>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</si>
  <si>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</si>
  <si>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</si>
  <si>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</si>
  <si>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</si>
  <si>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</si>
  <si>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</si>
  <si>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</si>
  <si>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</si>
  <si>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</si>
  <si>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</si>
  <si>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</si>
  <si>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</si>
  <si>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</si>
  <si>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</si>
  <si>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</si>
  <si>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</si>
  <si>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</si>
  <si>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</si>
  <si>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</si>
  <si>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</si>
  <si>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</si>
  <si>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</si>
  <si>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</si>
  <si>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</si>
  <si>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</si>
  <si>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</si>
  <si>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</si>
  <si>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</si>
  <si>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</si>
  <si>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</si>
  <si>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</si>
  <si>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</si>
  <si>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</si>
  <si>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</si>
  <si>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</si>
  <si>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</si>
  <si>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</si>
  <si>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</si>
  <si>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</si>
  <si>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</si>
  <si>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</si>
  <si>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</si>
  <si>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</si>
  <si>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</si>
  <si>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</si>
  <si>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</si>
  <si>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</si>
  <si>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</si>
  <si>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</si>
  <si>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</si>
  <si>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</si>
  <si>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</si>
  <si>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</si>
  <si>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</si>
  <si>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</si>
  <si>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</si>
  <si>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</si>
  <si>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</si>
  <si>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</si>
  <si>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</si>
  <si>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</si>
  <si>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</si>
  <si>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</si>
  <si>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</si>
  <si>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</si>
  <si>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</si>
  <si>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</si>
  <si>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</si>
  <si>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</si>
  <si>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</si>
  <si>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</si>
  <si>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</si>
  <si>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</si>
  <si>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</si>
  <si>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</si>
  <si>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</si>
  <si>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</si>
  <si>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</si>
  <si>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</si>
  <si>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</si>
  <si>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</si>
  <si>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</si>
  <si>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</si>
  <si>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</si>
  <si>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</si>
  <si>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</si>
  <si>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</si>
  <si>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</si>
  <si>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</si>
  <si>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</si>
  <si>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</si>
  <si>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</si>
  <si>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</si>
  <si>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</si>
  <si>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</si>
  <si>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</si>
  <si>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</si>
  <si>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</si>
  <si>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</si>
  <si>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</si>
  <si>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</si>
  <si>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</si>
  <si>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</si>
  <si>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</si>
  <si>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</si>
  <si>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</si>
  <si>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</si>
  <si>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</si>
  <si>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</si>
  <si>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</si>
  <si>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</si>
  <si>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</si>
  <si>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</si>
  <si>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</si>
  <si>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</si>
  <si>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</si>
  <si>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</si>
  <si>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</si>
  <si>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</si>
  <si>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</si>
  <si>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</si>
  <si>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</si>
  <si>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</si>
  <si>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</si>
  <si>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</si>
  <si>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</si>
  <si>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</si>
  <si>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</si>
  <si>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</si>
  <si>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</si>
  <si>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</si>
  <si>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</si>
  <si>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</si>
  <si>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</si>
  <si>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</si>
  <si>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</si>
  <si>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</si>
  <si>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</si>
  <si>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</si>
  <si>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</si>
  <si>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</si>
  <si>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</si>
  <si>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</si>
  <si>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</si>
  <si>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</si>
  <si>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</si>
  <si>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</si>
  <si>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</si>
  <si>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</si>
  <si>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</si>
  <si>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</si>
  <si>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</si>
  <si>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</si>
  <si>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</si>
  <si>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</si>
  <si>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</si>
  <si>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</si>
  <si>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</si>
  <si>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</si>
  <si>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</si>
  <si>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</si>
  <si>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</si>
  <si>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</si>
  <si>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</si>
  <si>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</si>
  <si>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</si>
  <si>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</si>
  <si>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</si>
  <si>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</si>
  <si>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</si>
  <si>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</si>
  <si>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</si>
  <si>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</si>
  <si>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</si>
  <si>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</si>
  <si>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</si>
  <si>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</si>
  <si>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</si>
  <si>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</si>
  <si>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</si>
  <si>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</si>
  <si>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</si>
  <si>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</si>
  <si>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</si>
  <si>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</si>
  <si>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</si>
  <si>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</si>
  <si>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</si>
  <si>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</si>
  <si>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</si>
  <si>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</si>
  <si>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</si>
  <si>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</si>
  <si>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</si>
  <si>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</si>
  <si>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</si>
  <si>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</si>
  <si>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奈良県平群町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</si>
  <si>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</si>
  <si>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</si>
  <si>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</si>
  <si>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</si>
  <si>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</si>
  <si>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</si>
  <si>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</si>
  <si>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</si>
  <si>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</si>
  <si>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</si>
  <si>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</si>
  <si>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</si>
  <si>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</si>
  <si>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</si>
  <si>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</si>
  <si>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</si>
  <si>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</si>
  <si>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</si>
  <si>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</si>
  <si>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</si>
  <si>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</si>
  <si>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</si>
  <si>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</si>
  <si>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</si>
  <si>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</si>
  <si>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</si>
  <si>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</si>
  <si>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</si>
  <si>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</si>
  <si>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</si>
  <si>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</si>
  <si>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</si>
  <si>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</si>
  <si>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</si>
  <si>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</si>
  <si>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</si>
  <si>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</si>
  <si>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</si>
  <si>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</si>
  <si>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</si>
  <si>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</si>
  <si>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</si>
  <si>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</si>
  <si>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</si>
  <si>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</si>
  <si>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</si>
  <si>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</si>
  <si>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</si>
  <si>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</si>
  <si>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</si>
  <si>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</si>
  <si>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</si>
  <si>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</si>
  <si>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</si>
  <si>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</si>
  <si>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</si>
  <si>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</si>
  <si>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</si>
  <si>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</si>
  <si>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</si>
  <si>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</si>
  <si>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</si>
  <si>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</si>
  <si>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</si>
  <si>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</si>
  <si>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</si>
  <si>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</si>
  <si>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</si>
  <si>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</si>
  <si>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</si>
  <si>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</si>
  <si>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</si>
  <si>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</si>
  <si>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</si>
  <si>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</si>
  <si>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</si>
  <si>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</si>
  <si>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</si>
  <si>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</si>
  <si>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</si>
  <si>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</si>
  <si>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</si>
  <si>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</si>
  <si>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</si>
  <si>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</si>
  <si>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</si>
  <si>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</si>
  <si>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</si>
  <si>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</si>
  <si>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</si>
  <si>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</si>
  <si>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</si>
  <si>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</si>
  <si>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</si>
  <si>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</si>
  <si>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</si>
  <si>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</si>
  <si>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</si>
  <si>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</si>
  <si>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</si>
  <si>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</si>
  <si>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</si>
  <si>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</si>
  <si>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</si>
  <si>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</si>
  <si>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</si>
  <si>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</si>
  <si>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</si>
  <si>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</si>
  <si>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</si>
  <si>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</si>
  <si>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</si>
  <si>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</si>
  <si>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</si>
  <si>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</si>
  <si>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</si>
  <si>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</si>
  <si>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</si>
  <si>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</si>
  <si>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</si>
  <si>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</si>
  <si>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</si>
  <si>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</si>
  <si>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</si>
  <si>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</si>
  <si>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</si>
  <si>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</si>
  <si>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</si>
  <si>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</si>
  <si>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</si>
  <si>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</si>
  <si>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</si>
  <si>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</si>
  <si>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</si>
  <si>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</si>
  <si>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</si>
  <si>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</si>
  <si>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</si>
  <si>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</si>
  <si>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</si>
  <si>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</si>
  <si>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</si>
  <si>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</si>
  <si>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</si>
  <si>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</si>
  <si>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</si>
  <si>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</si>
  <si>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</si>
  <si>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</si>
  <si>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</si>
  <si>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奈良県平群町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</si>
  <si>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</si>
  <si>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</si>
  <si>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</si>
  <si>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</si>
  <si>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</si>
  <si>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</si>
  <si>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</si>
  <si>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</si>
  <si>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</si>
  <si>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</si>
  <si>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</si>
  <si>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</si>
  <si>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</si>
  <si>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</si>
  <si>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</si>
  <si>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</si>
  <si>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</si>
  <si>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</si>
  <si>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</si>
  <si>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</si>
  <si>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</si>
  <si>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</si>
  <si>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</si>
  <si>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</si>
  <si>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</si>
  <si>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</si>
  <si>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</si>
  <si>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</si>
  <si>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</si>
  <si>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</si>
  <si>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</si>
  <si>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</si>
  <si>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</si>
  <si>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</si>
  <si>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</si>
  <si>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</si>
  <si>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</si>
  <si>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</si>
  <si>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</si>
  <si>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</si>
  <si>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</si>
  <si>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</si>
  <si>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</si>
  <si>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</si>
  <si>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</si>
  <si>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</si>
  <si>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</si>
  <si>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</si>
  <si>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</si>
  <si>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</si>
  <si>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</si>
  <si>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</si>
  <si>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</si>
  <si>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</si>
  <si>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</si>
  <si>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</si>
  <si>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</si>
  <si>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</si>
  <si>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</si>
  <si>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</si>
  <si>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</si>
  <si>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</si>
  <si>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</si>
  <si>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</si>
  <si>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</si>
  <si>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</si>
  <si>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</si>
  <si>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</si>
  <si>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</si>
  <si>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</si>
  <si>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</si>
  <si>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</si>
  <si>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</si>
  <si>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</si>
  <si>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</si>
  <si>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</si>
  <si>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</si>
  <si>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</si>
  <si>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</si>
  <si>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</si>
  <si>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</si>
  <si>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</si>
  <si>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</si>
  <si>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</si>
  <si>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</si>
  <si>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</si>
  <si>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</si>
  <si>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</si>
  <si>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</si>
  <si>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</si>
  <si>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</si>
  <si>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</si>
  <si>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</si>
  <si>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</si>
  <si>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</si>
  <si>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</si>
  <si>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</si>
  <si>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</si>
  <si>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</si>
  <si>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</si>
  <si>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</si>
  <si>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</si>
  <si>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</si>
  <si>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</si>
  <si>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</si>
  <si>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</si>
  <si>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</si>
  <si>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</si>
  <si>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</si>
  <si>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</si>
  <si>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</si>
  <si>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</si>
  <si>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</si>
  <si>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</si>
  <si>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</si>
  <si>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</si>
  <si>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</si>
  <si>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</si>
  <si>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</si>
  <si>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</si>
  <si>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</si>
  <si>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</si>
  <si>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</si>
  <si>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</si>
  <si>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</si>
  <si>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</si>
  <si>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</si>
  <si>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</si>
  <si>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</si>
  <si>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</si>
  <si>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</si>
  <si>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</si>
  <si>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</si>
  <si>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</si>
  <si>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</si>
  <si>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</si>
  <si>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</si>
  <si>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</si>
  <si>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</si>
  <si>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</si>
  <si>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</si>
  <si>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</si>
  <si>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</si>
  <si>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</si>
  <si>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</si>
  <si>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</si>
  <si>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</si>
  <si>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</si>
  <si>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</si>
  <si>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</si>
  <si>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</si>
  <si>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</si>
  <si>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</si>
  <si>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</si>
  <si>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</si>
  <si>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</si>
  <si>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</si>
  <si>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</si>
  <si>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</si>
  <si>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</si>
  <si>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</si>
  <si>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</si>
  <si>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</si>
  <si>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</si>
  <si>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</si>
  <si>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</si>
  <si>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</si>
  <si>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</si>
  <si>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</si>
  <si>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</si>
  <si>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</si>
  <si>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</si>
  <si>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</si>
  <si>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</si>
  <si>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</si>
  <si>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</si>
  <si>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</si>
  <si>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</si>
  <si>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</si>
  <si>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</si>
  <si>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</si>
  <si>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</si>
  <si>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国民健康保険特別会計</t>
  </si>
  <si>
    <t>住宅新築資金等貸付事業特別会計</t>
  </si>
  <si>
    <t>下水道事業会計</t>
  </si>
  <si>
    <t>学校給食費特別会計</t>
  </si>
  <si>
    <t>▲ 0.02</t>
  </si>
  <si>
    <t>後期高齢者医療特別会計</t>
  </si>
  <si>
    <t>奨学資金貸付事業特別会計</t>
  </si>
  <si>
    <t>その他会計（赤字）</t>
  </si>
  <si>
    <t>その他会計（黒字）</t>
  </si>
  <si>
    <t>R01</t>
    <phoneticPr fontId="5"/>
  </si>
  <si>
    <t>R02</t>
    <phoneticPr fontId="5"/>
  </si>
  <si>
    <t>R03</t>
    <phoneticPr fontId="5"/>
  </si>
  <si>
    <t>R04</t>
    <phoneticPr fontId="5"/>
  </si>
  <si>
    <t>R05</t>
    <phoneticPr fontId="5"/>
  </si>
  <si>
    <t>ふるさと基金</t>
    <rPh sb="4" eb="6">
      <t>キキン</t>
    </rPh>
    <phoneticPr fontId="5"/>
  </si>
  <si>
    <t>公共施設整備基金</t>
    <rPh sb="0" eb="8">
      <t>コウキョウシセツセイビキキン</t>
    </rPh>
    <phoneticPr fontId="5"/>
  </si>
  <si>
    <t>観光環境施設整備基金</t>
    <rPh sb="0" eb="10">
      <t>カンコウカンキョウシセツセイビキキン</t>
    </rPh>
    <phoneticPr fontId="5"/>
  </si>
  <si>
    <t>庁舎建設基金</t>
    <rPh sb="0" eb="6">
      <t>チョウシャケンセツキキン</t>
    </rPh>
    <phoneticPr fontId="5"/>
  </si>
  <si>
    <t>町営住宅等敷金管理運用基金</t>
    <rPh sb="0" eb="5">
      <t>チョウエイジュウタクトウ</t>
    </rPh>
    <rPh sb="5" eb="7">
      <t>シキキン</t>
    </rPh>
    <rPh sb="7" eb="9">
      <t>カンリ</t>
    </rPh>
    <rPh sb="9" eb="11">
      <t>ウンヨウ</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</si>
</sst>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EC26-46D7-AA48-B6215A9ADC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102608</c:v>
                </c:pt>
                <c:pt idx="1">
                  <c:v>35653</c:v>
                </c:pt>
                <c:pt idx="2">
                  <c:v>20712</c:v>
                </c:pt>
                <c:pt idx="3">
                  <c:v>11180</c:v>
                </c:pt>
                <c:pt idx="4">
                  <c:v>19629</c:v>
                </c:pt>
              </c:numCache>
            </c:numRef>
          </c:val>
          <c:smooth val="0"/>
          <c:extLst>
            <c:ext xmlns:c16="http://schemas.microsoft.com/office/drawing/2014/chart" uri="{C3380CC4-5D6E-409C-BE32-E72D297353CC}">
              <c16:uniqueId val="{00000001-EC26-46D7-AA48-B6215A9ADC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3.74</c:v>
                </c:pt>
                <c:pt idx="1">
                  <c:v>4.51</c:v>
                </c:pt>
                <c:pt idx="2">
                  <c:v>8.14</c:v>
                </c:pt>
                <c:pt idx="3">
                  <c:v>7.47</c:v>
                </c:pt>
                <c:pt idx="4">
                  <c:v>6.51</c:v>
                </c:pt>
              </c:numCache>
            </c:numRef>
          </c:val>
          <c:extLst>
            <c:ext xmlns:c16="http://schemas.microsoft.com/office/drawing/2014/chart" uri="{C3380CC4-5D6E-409C-BE32-E72D297353CC}">
              <c16:uniqueId val="{00000000-88E9-4A3B-839C-E22A34E3C5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3.14</c:v>
                </c:pt>
                <c:pt idx="1">
                  <c:v>2.98</c:v>
                </c:pt>
                <c:pt idx="2">
                  <c:v>5.04</c:v>
                </c:pt>
                <c:pt idx="3">
                  <c:v>10.220000000000001</c:v>
                </c:pt>
                <c:pt idx="4">
                  <c:v>11.41</c:v>
                </c:pt>
              </c:numCache>
            </c:numRef>
          </c:val>
          <c:extLst>
            <c:ext xmlns:c16="http://schemas.microsoft.com/office/drawing/2014/chart" uri="{C3380CC4-5D6E-409C-BE32-E72D297353CC}">
              <c16:uniqueId val="{00000001-88E9-4A3B-839C-E22A34E3C5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c:v>
                </c:pt>
                <c:pt idx="1">
                  <c:v>0.95</c:v>
                </c:pt>
                <c:pt idx="2">
                  <c:v>11.8</c:v>
                </c:pt>
                <c:pt idx="3">
                  <c:v>5.99</c:v>
                </c:pt>
                <c:pt idx="4">
                  <c:v>3.11</c:v>
                </c:pt>
              </c:numCache>
            </c:numRef>
          </c:val>
          <c:smooth val="0"/>
          <c:extLst>
            <c:ext xmlns:c16="http://schemas.microsoft.com/office/drawing/2014/chart" uri="{C3380CC4-5D6E-409C-BE32-E72D297353CC}">
              <c16:uniqueId val="{00000002-88E9-4A3B-839C-E22A34E3C5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#N/A</c:v>
                </c:pt>
                <c:pt idx="3">
                  <c:v>0.25</c:v>
                </c:pt>
                <c:pt idx="4">
                  <c:v>#N/A</c:v>
                </c:pt>
                <c:pt idx="5">
                  <c:v>0</c:v>
                </c:pt>
                <c:pt idx="6">
                  <c:v>#N/A</c:v>
                </c:pt>
                <c:pt idx="7">
                  <c:v>0</c:v>
                </c:pt>
                <c:pt idx="8">
                  <c:v>#N/A</c:v>
                </c:pt>
                <c:pt idx="9">
                  <c:v>0</c:v>
                </c:pt>
              </c:numCache>
            </c:numRef>
          </c:val>
          <c:extLst>
            <c:ext xmlns:c16="http://schemas.microsoft.com/office/drawing/2014/chart" uri="{C3380CC4-5D6E-409C-BE32-E72D297353CC}">
              <c16:uniqueId val="{00000000-CAD3-40CA-892A-0A3551F5C5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D3-40CA-892A-0A3551F5C535}"/>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D3-40CA-892A-0A3551F5C5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CAD3-40CA-892A-0A3551F5C535}"/>
            </c:ext>
          </c:extLst>
        </c:ser>
        <c:ser>
          <c:idx val="4"/>
          <c:order val="4"/>
          <c:tx>
            <c:strRef>
              <c:f>データシート!$A$31</c:f>
              <c:strCache>
                <c:ptCount val="1"/>
                <c:pt idx="0">
                  <c:v>学校給食費特別会計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0.02</c:v>
                </c:pt>
                <c:pt idx="1">
                  <c:v>#N/A</c:v>
                </c:pt>
                <c:pt idx="2">
                  <c:v>#N/A</c:v>
                </c:pt>
                <c:pt idx="3">
                  <c:v>0.02</c:v>
                </c:pt>
                <c:pt idx="4">
                  <c:v>#N/A</c:v>
                </c:pt>
                <c:pt idx="5">
                  <c:v>0</c:v>
                </c:pt>
                <c:pt idx="6">
                  <c:v>#N/A</c:v>
                </c:pt>
                <c:pt idx="7">
                  <c:v>0.05</c:v>
                </c:pt>
                <c:pt idx="8">
                  <c:v>#N/A</c:v>
                </c:pt>
                <c:pt idx="9">
                  <c:v>0.03</c:v>
                </c:pt>
              </c:numCache>
            </c:numRef>
          </c:val>
          <c:extLst>
            <c:ext xmlns:c16="http://schemas.microsoft.com/office/drawing/2014/chart" uri="{C3380CC4-5D6E-409C-BE32-E72D297353CC}">
              <c16:uniqueId val="{00000004-CAD3-40CA-892A-0A3551F5C53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6.04</c:v>
                </c:pt>
                <c:pt idx="2">
                  <c:v>#N/A</c:v>
                </c:pt>
                <c:pt idx="3">
                  <c:v>6.5</c:v>
                </c:pt>
                <c:pt idx="4">
                  <c:v>#N/A</c:v>
                </c:pt>
                <c:pt idx="5">
                  <c:v>6.43</c:v>
                </c:pt>
                <c:pt idx="6">
                  <c:v>#N/A</c:v>
                </c:pt>
                <c:pt idx="7">
                  <c:v>0.15</c:v>
                </c:pt>
                <c:pt idx="8">
                  <c:v>#N/A</c:v>
                </c:pt>
                <c:pt idx="9">
                  <c:v>0.23</c:v>
                </c:pt>
              </c:numCache>
            </c:numRef>
          </c:val>
          <c:extLst>
            <c:ext xmlns:c16="http://schemas.microsoft.com/office/drawing/2014/chart" uri="{C3380CC4-5D6E-409C-BE32-E72D297353CC}">
              <c16:uniqueId val="{00000005-CAD3-40CA-892A-0A3551F5C535}"/>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0.17</c:v>
                </c:pt>
                <c:pt idx="4">
                  <c:v>#N/A</c:v>
                </c:pt>
                <c:pt idx="5">
                  <c:v>0.24</c:v>
                </c:pt>
                <c:pt idx="6">
                  <c:v>#N/A</c:v>
                </c:pt>
                <c:pt idx="7">
                  <c:v>0.3</c:v>
                </c:pt>
                <c:pt idx="8">
                  <c:v>#N/A</c:v>
                </c:pt>
                <c:pt idx="9">
                  <c:v>0.39</c:v>
                </c:pt>
              </c:numCache>
            </c:numRef>
          </c:val>
          <c:extLst>
            <c:ext xmlns:c16="http://schemas.microsoft.com/office/drawing/2014/chart" uri="{C3380CC4-5D6E-409C-BE32-E72D297353CC}">
              <c16:uniqueId val="{00000006-CAD3-40CA-892A-0A3551F5C53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2.2000000000000002</c:v>
                </c:pt>
                <c:pt idx="2">
                  <c:v>#N/A</c:v>
                </c:pt>
                <c:pt idx="3">
                  <c:v>2.7</c:v>
                </c:pt>
                <c:pt idx="4">
                  <c:v>#N/A</c:v>
                </c:pt>
                <c:pt idx="5">
                  <c:v>3.78</c:v>
                </c:pt>
                <c:pt idx="6">
                  <c:v>#N/A</c:v>
                </c:pt>
                <c:pt idx="7">
                  <c:v>3.62</c:v>
                </c:pt>
                <c:pt idx="8">
                  <c:v>#N/A</c:v>
                </c:pt>
                <c:pt idx="9">
                  <c:v>3.3</c:v>
                </c:pt>
              </c:numCache>
            </c:numRef>
          </c:val>
          <c:extLst>
            <c:ext xmlns:c16="http://schemas.microsoft.com/office/drawing/2014/chart" uri="{C3380CC4-5D6E-409C-BE32-E72D297353CC}">
              <c16:uniqueId val="{00000007-CAD3-40CA-892A-0A3551F5C5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4.92</c:v>
                </c:pt>
                <c:pt idx="2">
                  <c:v>#N/A</c:v>
                </c:pt>
                <c:pt idx="3">
                  <c:v>4.34</c:v>
                </c:pt>
                <c:pt idx="4">
                  <c:v>#N/A</c:v>
                </c:pt>
                <c:pt idx="5">
                  <c:v>4.03</c:v>
                </c:pt>
                <c:pt idx="6">
                  <c:v>#N/A</c:v>
                </c:pt>
                <c:pt idx="7">
                  <c:v>4.76</c:v>
                </c:pt>
                <c:pt idx="8">
                  <c:v>#N/A</c:v>
                </c:pt>
                <c:pt idx="9">
                  <c:v>4.3600000000000003</c:v>
                </c:pt>
              </c:numCache>
            </c:numRef>
          </c:val>
          <c:extLst>
            <c:ext xmlns:c16="http://schemas.microsoft.com/office/drawing/2014/chart" uri="{C3380CC4-5D6E-409C-BE32-E72D297353CC}">
              <c16:uniqueId val="{00000008-CAD3-40CA-892A-0A3551F5C5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3.65</c:v>
                </c:pt>
                <c:pt idx="2">
                  <c:v>#N/A</c:v>
                </c:pt>
                <c:pt idx="3">
                  <c:v>4.3</c:v>
                </c:pt>
                <c:pt idx="4">
                  <c:v>#N/A</c:v>
                </c:pt>
                <c:pt idx="5">
                  <c:v>7.89</c:v>
                </c:pt>
                <c:pt idx="6">
                  <c:v>#N/A</c:v>
                </c:pt>
                <c:pt idx="7">
                  <c:v>7.11</c:v>
                </c:pt>
                <c:pt idx="8">
                  <c:v>#N/A</c:v>
                </c:pt>
                <c:pt idx="9">
                  <c:v>6.08</c:v>
                </c:pt>
              </c:numCache>
            </c:numRef>
          </c:val>
          <c:extLst>
            <c:ext xmlns:c16="http://schemas.microsoft.com/office/drawing/2014/chart" uri="{C3380CC4-5D6E-409C-BE32-E72D297353CC}">
              <c16:uniqueId val="{00000009-CAD3-40CA-892A-0A3551F5C5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612</c:v>
                </c:pt>
                <c:pt idx="5">
                  <c:v>603</c:v>
                </c:pt>
                <c:pt idx="8">
                  <c:v>601</c:v>
                </c:pt>
                <c:pt idx="11">
                  <c:v>621</c:v>
                </c:pt>
                <c:pt idx="14">
                  <c:v>631</c:v>
                </c:pt>
              </c:numCache>
            </c:numRef>
          </c:val>
          <c:extLst>
            <c:ext xmlns:c16="http://schemas.microsoft.com/office/drawing/2014/chart" uri="{C3380CC4-5D6E-409C-BE32-E72D297353CC}">
              <c16:uniqueId val="{00000000-2FD0-4C4F-BA63-7ECF6F7F4D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D0-4C4F-BA63-7ECF6F7F4D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D0-4C4F-BA63-7ECF6F7F4D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12</c:v>
                </c:pt>
                <c:pt idx="6">
                  <c:v>16</c:v>
                </c:pt>
                <c:pt idx="9">
                  <c:v>15</c:v>
                </c:pt>
                <c:pt idx="12">
                  <c:v>18</c:v>
                </c:pt>
              </c:numCache>
            </c:numRef>
          </c:val>
          <c:extLst>
            <c:ext xmlns:c16="http://schemas.microsoft.com/office/drawing/2014/chart" uri="{C3380CC4-5D6E-409C-BE32-E72D297353CC}">
              <c16:uniqueId val="{00000003-2FD0-4C4F-BA63-7ECF6F7F4D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175</c:v>
                </c:pt>
                <c:pt idx="6">
                  <c:v>160</c:v>
                </c:pt>
                <c:pt idx="9">
                  <c:v>157</c:v>
                </c:pt>
                <c:pt idx="12">
                  <c:v>168</c:v>
                </c:pt>
              </c:numCache>
            </c:numRef>
          </c:val>
          <c:extLst>
            <c:ext xmlns:c16="http://schemas.microsoft.com/office/drawing/2014/chart" uri="{C3380CC4-5D6E-409C-BE32-E72D297353CC}">
              <c16:uniqueId val="{00000004-2FD0-4C4F-BA63-7ECF6F7F4D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0-4C4F-BA63-7ECF6F7F4D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D0-4C4F-BA63-7ECF6F7F4D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1094</c:v>
                </c:pt>
                <c:pt idx="3">
                  <c:v>1096</c:v>
                </c:pt>
                <c:pt idx="6">
                  <c:v>1092</c:v>
                </c:pt>
                <c:pt idx="9">
                  <c:v>993</c:v>
                </c:pt>
                <c:pt idx="12">
                  <c:v>942</c:v>
                </c:pt>
              </c:numCache>
            </c:numRef>
          </c:val>
          <c:extLst>
            <c:ext xmlns:c16="http://schemas.microsoft.com/office/drawing/2014/chart" uri="{C3380CC4-5D6E-409C-BE32-E72D297353CC}">
              <c16:uniqueId val="{00000007-2FD0-4C4F-BA63-7ECF6F7F4D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676</c:v>
                </c:pt>
                <c:pt idx="2">
                  <c:v>#N/A</c:v>
                </c:pt>
                <c:pt idx="3">
                  <c:v>#N/A</c:v>
                </c:pt>
                <c:pt idx="4">
                  <c:v>680</c:v>
                </c:pt>
                <c:pt idx="5">
                  <c:v>#N/A</c:v>
                </c:pt>
                <c:pt idx="6">
                  <c:v>#N/A</c:v>
                </c:pt>
                <c:pt idx="7">
                  <c:v>667</c:v>
                </c:pt>
                <c:pt idx="8">
                  <c:v>#N/A</c:v>
                </c:pt>
                <c:pt idx="9">
                  <c:v>#N/A</c:v>
                </c:pt>
                <c:pt idx="10">
                  <c:v>544</c:v>
                </c:pt>
                <c:pt idx="11">
                  <c:v>#N/A</c:v>
                </c:pt>
                <c:pt idx="12">
                  <c:v>#N/A</c:v>
                </c:pt>
                <c:pt idx="13">
                  <c:v>497</c:v>
                </c:pt>
                <c:pt idx="14">
                  <c:v>#N/A</c:v>
                </c:pt>
              </c:numCache>
            </c:numRef>
          </c:val>
          <c:smooth val="0"/>
          <c:extLst>
            <c:ext xmlns:c16="http://schemas.microsoft.com/office/drawing/2014/chart" uri="{C3380CC4-5D6E-409C-BE32-E72D297353CC}">
              <c16:uniqueId val="{00000008-2FD0-4C4F-BA63-7ECF6F7F4D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8492</c:v>
                </c:pt>
                <c:pt idx="5">
                  <c:v>8207</c:v>
                </c:pt>
                <c:pt idx="8">
                  <c:v>7808</c:v>
                </c:pt>
                <c:pt idx="11">
                  <c:v>7391</c:v>
                </c:pt>
                <c:pt idx="14">
                  <c:v>6894</c:v>
                </c:pt>
              </c:numCache>
            </c:numRef>
          </c:val>
          <c:extLst>
            <c:ext xmlns:c16="http://schemas.microsoft.com/office/drawing/2014/chart" uri="{C3380CC4-5D6E-409C-BE32-E72D297353CC}">
              <c16:uniqueId val="{00000000-7500-48BB-B652-231ABD50C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15</c:v>
                </c:pt>
                <c:pt idx="8">
                  <c:v>10</c:v>
                </c:pt>
                <c:pt idx="11">
                  <c:v>10</c:v>
                </c:pt>
                <c:pt idx="14">
                  <c:v>5</c:v>
                </c:pt>
              </c:numCache>
            </c:numRef>
          </c:val>
          <c:extLst>
            <c:ext xmlns:c16="http://schemas.microsoft.com/office/drawing/2014/chart" uri="{C3380CC4-5D6E-409C-BE32-E72D297353CC}">
              <c16:uniqueId val="{00000001-7500-48BB-B652-231ABD50C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789</c:v>
                </c:pt>
                <c:pt idx="5">
                  <c:v>855</c:v>
                </c:pt>
                <c:pt idx="8">
                  <c:v>1006</c:v>
                </c:pt>
                <c:pt idx="11">
                  <c:v>1262</c:v>
                </c:pt>
                <c:pt idx="14">
                  <c:v>1369</c:v>
                </c:pt>
              </c:numCache>
            </c:numRef>
          </c:val>
          <c:extLst>
            <c:ext xmlns:c16="http://schemas.microsoft.com/office/drawing/2014/chart" uri="{C3380CC4-5D6E-409C-BE32-E72D297353CC}">
              <c16:uniqueId val="{00000002-7500-48BB-B652-231ABD50C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00-48BB-B652-231ABD50C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00-48BB-B652-231ABD50C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00-48BB-B652-231ABD50C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1015</c:v>
                </c:pt>
                <c:pt idx="3">
                  <c:v>915</c:v>
                </c:pt>
                <c:pt idx="6">
                  <c:v>620</c:v>
                </c:pt>
                <c:pt idx="9">
                  <c:v>519</c:v>
                </c:pt>
                <c:pt idx="12">
                  <c:v>793</c:v>
                </c:pt>
              </c:numCache>
            </c:numRef>
          </c:val>
          <c:extLst>
            <c:ext xmlns:c16="http://schemas.microsoft.com/office/drawing/2014/chart" uri="{C3380CC4-5D6E-409C-BE32-E72D297353CC}">
              <c16:uniqueId val="{00000006-7500-48BB-B652-231ABD50C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c:v>
                </c:pt>
                <c:pt idx="3">
                  <c:v>110</c:v>
                </c:pt>
                <c:pt idx="6">
                  <c:v>127</c:v>
                </c:pt>
                <c:pt idx="9">
                  <c:v>125</c:v>
                </c:pt>
                <c:pt idx="12">
                  <c:v>117</c:v>
                </c:pt>
              </c:numCache>
            </c:numRef>
          </c:val>
          <c:extLst>
            <c:ext xmlns:c16="http://schemas.microsoft.com/office/drawing/2014/chart" uri="{C3380CC4-5D6E-409C-BE32-E72D297353CC}">
              <c16:uniqueId val="{00000007-7500-48BB-B652-231ABD50C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2470</c:v>
                </c:pt>
                <c:pt idx="3">
                  <c:v>2686</c:v>
                </c:pt>
                <c:pt idx="6">
                  <c:v>2427</c:v>
                </c:pt>
                <c:pt idx="9">
                  <c:v>2158</c:v>
                </c:pt>
                <c:pt idx="12">
                  <c:v>1976</c:v>
                </c:pt>
              </c:numCache>
            </c:numRef>
          </c:val>
          <c:extLst>
            <c:ext xmlns:c16="http://schemas.microsoft.com/office/drawing/2014/chart" uri="{C3380CC4-5D6E-409C-BE32-E72D297353CC}">
              <c16:uniqueId val="{00000008-7500-48BB-B652-231ABD50C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00-48BB-B652-231ABD50C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15224</c:v>
                </c:pt>
                <c:pt idx="3">
                  <c:v>14716</c:v>
                </c:pt>
                <c:pt idx="6">
                  <c:v>13842</c:v>
                </c:pt>
                <c:pt idx="9">
                  <c:v>12789</c:v>
                </c:pt>
                <c:pt idx="12">
                  <c:v>11759</c:v>
                </c:pt>
              </c:numCache>
            </c:numRef>
          </c:val>
          <c:extLst>
            <c:ext xmlns:c16="http://schemas.microsoft.com/office/drawing/2014/chart" uri="{C3380CC4-5D6E-409C-BE32-E72D297353CC}">
              <c16:uniqueId val="{0000000A-7500-48BB-B652-231ABD50C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9537</c:v>
                </c:pt>
                <c:pt idx="2">
                  <c:v>#N/A</c:v>
                </c:pt>
                <c:pt idx="3">
                  <c:v>#N/A</c:v>
                </c:pt>
                <c:pt idx="4">
                  <c:v>9351</c:v>
                </c:pt>
                <c:pt idx="5">
                  <c:v>#N/A</c:v>
                </c:pt>
                <c:pt idx="6">
                  <c:v>#N/A</c:v>
                </c:pt>
                <c:pt idx="7">
                  <c:v>8191</c:v>
                </c:pt>
                <c:pt idx="8">
                  <c:v>#N/A</c:v>
                </c:pt>
                <c:pt idx="9">
                  <c:v>#N/A</c:v>
                </c:pt>
                <c:pt idx="10">
                  <c:v>6928</c:v>
                </c:pt>
                <c:pt idx="11">
                  <c:v>#N/A</c:v>
                </c:pt>
                <c:pt idx="12">
                  <c:v>#N/A</c:v>
                </c:pt>
                <c:pt idx="13">
                  <c:v>6378</c:v>
                </c:pt>
                <c:pt idx="14">
                  <c:v>#N/A</c:v>
                </c:pt>
              </c:numCache>
            </c:numRef>
          </c:val>
          <c:smooth val="0"/>
          <c:extLst>
            <c:ext xmlns:c16="http://schemas.microsoft.com/office/drawing/2014/chart" uri="{C3380CC4-5D6E-409C-BE32-E72D297353CC}">
              <c16:uniqueId val="{0000000B-7500-48BB-B652-231ABD50C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255</c:v>
                </c:pt>
                <c:pt idx="1">
                  <c:v>515</c:v>
                </c:pt>
                <c:pt idx="2">
                  <c:v>589</c:v>
                </c:pt>
              </c:numCache>
            </c:numRef>
          </c:val>
          <c:extLst>
            <c:ext xmlns:c16="http://schemas.microsoft.com/office/drawing/2014/chart" uri="{C3380CC4-5D6E-409C-BE32-E72D297353CC}">
              <c16:uniqueId val="{00000000-8CE8-41BD-9659-4453379BF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26</c:v>
                </c:pt>
              </c:numCache>
            </c:numRef>
          </c:val>
          <c:extLst>
            <c:ext xmlns:c16="http://schemas.microsoft.com/office/drawing/2014/chart" uri="{C3380CC4-5D6E-409C-BE32-E72D297353CC}">
              <c16:uniqueId val="{00000001-8CE8-41BD-9659-4453379BF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286</c:v>
                </c:pt>
                <c:pt idx="1">
                  <c:v>327</c:v>
                </c:pt>
                <c:pt idx="2">
                  <c:v>404</c:v>
                </c:pt>
              </c:numCache>
            </c:numRef>
          </c:val>
          <c:extLst>
            <c:ext xmlns:c16="http://schemas.microsoft.com/office/drawing/2014/chart" uri="{C3380CC4-5D6E-409C-BE32-E72D297353CC}">
              <c16:uniqueId val="{00000002-8CE8-41BD-9659-4453379BF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18,319
18,131
23.90
8,243,910
7,897,269
336,191
5,161,622
11,759,270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令和元年まで横ばいであったが、令和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指数は減少しており、県平均は上回るものの全国平均や類似団体平均を大きく下回る状態が続いている。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高齢化による扶助費が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ここ数年大きく増加しており、需要額が伸び続ける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一方、若年層割合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の減少及び地価下落による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が目立っており、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今後も財政力指数は低下していく見込みである。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財政力指数の低下防止や向上にむけた取組として、子育て支援の充実等により若年層の移住・定住促進に努める。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町直営で運営している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公共施設が多い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ため、人件費等の経常費用を多く要し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、また、土地区画整理事業、幼保一体化こども園建設事業などで借り入れた地方債の元金償還によ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年度は普通交付税の大幅な増額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％程度改善しており、令和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年度に実施した公債費の繰上償還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類似団体平均との差がこれまで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％以上あったものが令和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年度に実施した公債費の繰上償還及び職員給与カットの効果により、類似団体を下回る結果となった。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や施設の外部委託の検討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悪化することがないよう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73025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328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48895</xdr:rowOff>
    </xdr:from>
    <xdr:to>
      <xdr:col>19</xdr:col>
      <xdr:colOff>133350</xdr:colOff>
      <xdr:row>65</xdr:row>
      <xdr:rowOff>73025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931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48895</xdr:rowOff>
    </xdr:from>
    <xdr:to>
      <xdr:col>15</xdr:col>
      <xdr:colOff>82550</xdr:colOff>
      <xdr:row>66</xdr:row>
      <xdr:rowOff>110702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9314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110702</xdr:rowOff>
    </xdr:from>
    <xdr:to>
      <xdr:col>11</xdr:col>
      <xdr:colOff>31750</xdr:colOff>
      <xdr:row>67</xdr:row>
      <xdr:rowOff>108162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264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125747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108602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59902</xdr:rowOff>
    </xdr:from>
    <xdr:to>
      <xdr:col>11</xdr:col>
      <xdr:colOff>82550</xdr:colOff>
      <xdr:row>66</xdr:row>
      <xdr:rowOff>161502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146279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57362</xdr:rowOff>
    </xdr:from>
    <xdr:to>
      <xdr:col>7</xdr:col>
      <xdr:colOff>31750</xdr:colOff>
      <xdr:row>67</xdr:row>
      <xdr:rowOff>158962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143739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低い数値となっているが、県平均に比べ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て若干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高い数値となっている。これは、町内のこども園、給食センター、清掃センターといった公共施設を町直営で運営しているため、人件費等の経常費用を多く要していることが要因と考えられる。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月より一般職員の給与を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％カットするなど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「緊急財政健全化計画」に基づ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年度も人口一人当たり約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円の抑制効果が表れている。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109555</xdr:rowOff>
    </xdr:from>
    <xdr:to>
      <xdr:col>23</xdr:col>
      <xdr:colOff>133350</xdr:colOff>
      <xdr:row>82</xdr:row>
      <xdr:rowOff>116749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8455"/>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90198</xdr:rowOff>
    </xdr:from>
    <xdr:to>
      <xdr:col>19</xdr:col>
      <xdr:colOff>133350</xdr:colOff>
      <xdr:row>82</xdr:row>
      <xdr:rowOff>116749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49098"/>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87905</xdr:rowOff>
    </xdr:from>
    <xdr:to>
      <xdr:col>15</xdr:col>
      <xdr:colOff>82550</xdr:colOff>
      <xdr:row>82</xdr:row>
      <xdr:rowOff>90198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680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33000</xdr:rowOff>
    </xdr:from>
    <xdr:to>
      <xdr:col>11</xdr:col>
      <xdr:colOff>31750</xdr:colOff>
      <xdr:row>82</xdr:row>
      <xdr:rowOff>87905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91900"/>
          <a:ext cx="889000" cy="5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58755</xdr:rowOff>
    </xdr:from>
    <xdr:to>
      <xdr:col>23</xdr:col>
      <xdr:colOff>184150</xdr:colOff>
      <xdr:row>82</xdr:row>
      <xdr:rowOff>160355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75282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65949</xdr:rowOff>
    </xdr:from>
    <xdr:to>
      <xdr:col>19</xdr:col>
      <xdr:colOff>184150</xdr:colOff>
      <xdr:row>82</xdr:row>
      <xdr:rowOff>167549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39398</xdr:rowOff>
    </xdr:from>
    <xdr:to>
      <xdr:col>15</xdr:col>
      <xdr:colOff>133350</xdr:colOff>
      <xdr:row>82</xdr:row>
      <xdr:rowOff>140998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151175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37105</xdr:rowOff>
    </xdr:from>
    <xdr:to>
      <xdr:col>11</xdr:col>
      <xdr:colOff>82550</xdr:colOff>
      <xdr:row>82</xdr:row>
      <xdr:rowOff>138705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148882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153650</xdr:rowOff>
    </xdr:from>
    <xdr:to>
      <xdr:col>7</xdr:col>
      <xdr:colOff>31750</xdr:colOff>
      <xdr:row>82</xdr:row>
      <xdr:rowOff>83800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93977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年度までは、類似団体及び全国町村平均と比較しても、大きく差のない水準を保っていたが、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管理職</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年度にかけて一般職</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の給与カット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％以上近く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下回ることとなった。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引き続き、ラスパイレス指数との大幅な乖離が生じないよう努めていく。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26105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8218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119945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564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50295"/>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こども園やごみ収集業務、給食センターといった公共施設を町直営で運営しているため、数値は県内平均、全国平均よりも高い状況となっている。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部署の定員について事業効率化を図り、全体的に適正な定員になるように改善を行う。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その一環として斎場の外部委託を令和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年度より実施している。引き続き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定員抑制のバランスをとりつつ、町直営で運営している公共施設の外部委託検討を進め適正な定員管理に努める。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128623</xdr:rowOff>
    </xdr:from>
    <xdr:to>
      <xdr:col>81</xdr:col>
      <xdr:colOff>44450</xdr:colOff>
      <xdr:row>60</xdr:row>
      <xdr:rowOff>143369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15623"/>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143369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04898"/>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112536</xdr:rowOff>
    </xdr:from>
    <xdr:to>
      <xdr:col>72</xdr:col>
      <xdr:colOff>203200</xdr:colOff>
      <xdr:row>60</xdr:row>
      <xdr:rowOff>117898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9953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104493</xdr:rowOff>
    </xdr:from>
    <xdr:to>
      <xdr:col>68</xdr:col>
      <xdr:colOff>152400</xdr:colOff>
      <xdr:row>60</xdr:row>
      <xdr:rowOff>112536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914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77823</xdr:rowOff>
    </xdr:from>
    <xdr:to>
      <xdr:col>81</xdr:col>
      <xdr:colOff>95250</xdr:colOff>
      <xdr:row>61</xdr:row>
      <xdr:rowOff>7973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94350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92569</xdr:rowOff>
    </xdr:from>
    <xdr:to>
      <xdr:col>77</xdr:col>
      <xdr:colOff>95250</xdr:colOff>
      <xdr:row>61</xdr:row>
      <xdr:rowOff>22719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32896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4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61736</xdr:rowOff>
    </xdr:from>
    <xdr:to>
      <xdr:col>68</xdr:col>
      <xdr:colOff>203200</xdr:colOff>
      <xdr:row>60</xdr:row>
      <xdr:rowOff>163336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53693</xdr:rowOff>
    </xdr:from>
    <xdr:to>
      <xdr:col>64</xdr:col>
      <xdr:colOff>152400</xdr:colOff>
      <xdr:row>60</xdr:row>
      <xdr:rowOff>155293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165470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0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全国的にみても非常に高い数値となっており、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から幼保一体型こども園建設事業の償還開始により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まで数値が増加している。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その対策として、「緊急財政健全化計画」により、普通建設事業などの抑制による起債発行額の抑制、既発行債の借換えによる公債費の平準化及び抑制を図っている。また、令和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かけて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公債費の繰上償還を実施し、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実施前の令和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％と大きく改善している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引き続き、可能な財源で繰上償還を実施し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実質公債費立の改善に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43</xdr:row>
      <xdr:rowOff>143510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5762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142603</xdr:rowOff>
    </xdr:from>
    <xdr:to>
      <xdr:col>81</xdr:col>
      <xdr:colOff>44450</xdr:colOff>
      <xdr:row>43</xdr:row>
      <xdr:rowOff>88356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4350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88356</xdr:rowOff>
    </xdr:from>
    <xdr:to>
      <xdr:col>77</xdr:col>
      <xdr:colOff>44450</xdr:colOff>
      <xdr:row>44</xdr:row>
      <xdr:rowOff>27215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607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75474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710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34109</xdr:rowOff>
    </xdr:from>
    <xdr:to>
      <xdr:col>68</xdr:col>
      <xdr:colOff>152400</xdr:colOff>
      <xdr:row>44</xdr:row>
      <xdr:rowOff>75474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779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62412</xdr:rowOff>
    </xdr:from>
    <xdr:to>
      <xdr:col>68</xdr:col>
      <xdr:colOff>203200</xdr:colOff>
      <xdr:row>40</xdr:row>
      <xdr:rowOff>164012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2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2739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91803</xdr:rowOff>
    </xdr:from>
    <xdr:to>
      <xdr:col>81</xdr:col>
      <xdr:colOff>95250</xdr:colOff>
      <xdr:row>43</xdr:row>
      <xdr:rowOff>21953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63880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6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37556</xdr:rowOff>
    </xdr:from>
    <xdr:to>
      <xdr:col>77</xdr:col>
      <xdr:colOff>95250</xdr:colOff>
      <xdr:row>43</xdr:row>
      <xdr:rowOff>139156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123933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9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24674</xdr:rowOff>
    </xdr:from>
    <xdr:to>
      <xdr:col>68</xdr:col>
      <xdr:colOff>203200</xdr:colOff>
      <xdr:row>44</xdr:row>
      <xdr:rowOff>126274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111051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5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154759</xdr:rowOff>
    </xdr:from>
    <xdr:to>
      <xdr:col>64</xdr:col>
      <xdr:colOff>152400</xdr:colOff>
      <xdr:row>44</xdr:row>
      <xdr:rowOff>84909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69686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幼保一体型こども園建設事業、土地開発公社解散、平群駅西特定土地区画整理事業、総合文化センター建設事業などによる多額の地方債の発行により、高い数値で推移している。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対策として実施した、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かけて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公債費の繰上償還により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、実施前の令和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引き続き、適正な起債発行管理及び可能な財源で繰上償還の実施し、基金の積み立てや経常経費の抑制に努める。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44501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679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16578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1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44501</xdr:rowOff>
    </xdr:from>
    <xdr:to>
      <xdr:col>81</xdr:col>
      <xdr:colOff>133350</xdr:colOff>
      <xdr:row>18</xdr:row>
      <xdr:rowOff>44501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13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44018</xdr:rowOff>
    </xdr:from>
    <xdr:to>
      <xdr:col>81</xdr:col>
      <xdr:colOff>44450</xdr:colOff>
      <xdr:row>18</xdr:row>
      <xdr:rowOff>121234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3011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121234</xdr:rowOff>
    </xdr:from>
    <xdr:to>
      <xdr:col>77</xdr:col>
      <xdr:colOff>44450</xdr:colOff>
      <xdr:row>19</xdr:row>
      <xdr:rowOff>78156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07334"/>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78156</xdr:rowOff>
    </xdr:from>
    <xdr:to>
      <xdr:col>72</xdr:col>
      <xdr:colOff>203200</xdr:colOff>
      <xdr:row>20</xdr:row>
      <xdr:rowOff>97333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3570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97333</xdr:rowOff>
    </xdr:from>
    <xdr:to>
      <xdr:col>68</xdr:col>
      <xdr:colOff>152400</xdr:colOff>
      <xdr:row>21</xdr:row>
      <xdr:rowOff>15164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2633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61773</xdr:rowOff>
    </xdr:from>
    <xdr:to>
      <xdr:col>68</xdr:col>
      <xdr:colOff>203200</xdr:colOff>
      <xdr:row>14</xdr:row>
      <xdr:rowOff>163373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103276</xdr:rowOff>
    </xdr:from>
    <xdr:to>
      <xdr:col>64</xdr:col>
      <xdr:colOff>152400</xdr:colOff>
      <xdr:row>15</xdr:row>
      <xdr:rowOff>33426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43603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164668</xdr:rowOff>
    </xdr:from>
    <xdr:to>
      <xdr:col>81</xdr:col>
      <xdr:colOff>95250</xdr:colOff>
      <xdr:row>18</xdr:row>
      <xdr:rowOff>94818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60545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70434</xdr:rowOff>
    </xdr:from>
    <xdr:to>
      <xdr:col>77</xdr:col>
      <xdr:colOff>95250</xdr:colOff>
      <xdr:row>19</xdr:row>
      <xdr:rowOff>584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156811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4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27356</xdr:rowOff>
    </xdr:from>
    <xdr:to>
      <xdr:col>73</xdr:col>
      <xdr:colOff>44450</xdr:colOff>
      <xdr:row>19</xdr:row>
      <xdr:rowOff>128956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113733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7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46533</xdr:rowOff>
    </xdr:from>
    <xdr:to>
      <xdr:col>68</xdr:col>
      <xdr:colOff>203200</xdr:colOff>
      <xdr:row>20</xdr:row>
      <xdr:rowOff>148133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132910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135814</xdr:rowOff>
    </xdr:from>
    <xdr:to>
      <xdr:col>64</xdr:col>
      <xdr:colOff>152400</xdr:colOff>
      <xdr:row>21</xdr:row>
      <xdr:rowOff>65964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18,319
18,131
23.90
8,243,910
7,897,269
336,191
5,161,622
11,759,270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こども園・給食センターの直営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清掃センターの一部のみの委託、職員の雇用基準を正規雇用としていることから、全国平均より高い数値となっている。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年度は管理職の給与カットにより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職の給与カットにより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％程度数値が減少している。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各部署の定員について事業効率化を図り、全体的に適正な定員になるように改善を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い人件費削減に努める。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1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おいて、指定管理制度による公共施設（総合スポーツ施設、老人福祉施設など）の外部委託、公共交通の外部委託、低い公共下水道普及率による、し尿処理経費などから、類似団体と比較して物件費が多額となっていることが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年度に策定された「緊急財政健全化計画」による、経常物件費の一律カット、事務手続きの簡素化等により一定の効果が見られ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年度はエネルギー価格高騰により前年度比で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年度は各種コスト削減取り組みにより△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％の効果があった。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67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27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18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96283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扶助費については、比較的横ばいの状態が続いてい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年度は類似団体以上の増加となっている。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今後は高齢者人口割合の増加に伴い、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扶助費の増加が見込まれる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ため、今後の動向を注視し、適した対応に努めていく。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42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対策の一環として、基本的に新規事業の凍結、物件費の一律カットなどを実施しているが、各種公共施設の老朽化に伴う維持補修費の増加や、介護保険特別会計への繰出金の増加により、その他の割合は全国平均、県平均を上回った数値に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高齢化に伴い、後期高齢者医療特別会計や介護保険特別会計への繰出金の増加により、令和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年度は類似団体平均より上回る結果となり、令和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年度も同様の理由により増加する結果となった。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今後も住民生活に支障をきたさない範囲で計画的な事業執行を行い、経常経費の抑制を図る。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年度より各種団体に対する補助金の見直しを行い、一律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％カット等を含め、その必要性や補助額の妥当性の精査を行っている。その結果、全国平均、奈良県平均より下回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年度も前年度と同水準となっている。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現状の財政状況を鑑みて、今後も引き続き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補助費の必要性を検討しながら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34</xdr:row>
      <xdr:rowOff>87811</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17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29028</xdr:rowOff>
    </xdr:from>
    <xdr:to>
      <xdr:col>78</xdr:col>
      <xdr:colOff>69850</xdr:colOff>
      <xdr:row>34</xdr:row>
      <xdr:rowOff>87811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5832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107406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83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107406</xdr:rowOff>
    </xdr:from>
    <xdr:to>
      <xdr:col>69</xdr:col>
      <xdr:colOff>92075</xdr:colOff>
      <xdr:row>34</xdr:row>
      <xdr:rowOff>159657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36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37011</xdr:rowOff>
    </xdr:from>
    <xdr:to>
      <xdr:col>78</xdr:col>
      <xdr:colOff>120650</xdr:colOff>
      <xdr:row>34</xdr:row>
      <xdr:rowOff>138611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148788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3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149678</xdr:rowOff>
    </xdr:from>
    <xdr:to>
      <xdr:col>74</xdr:col>
      <xdr:colOff>31750</xdr:colOff>
      <xdr:row>34</xdr:row>
      <xdr:rowOff>79828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90005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56606</xdr:rowOff>
    </xdr:from>
    <xdr:to>
      <xdr:col>69</xdr:col>
      <xdr:colOff>142875</xdr:colOff>
      <xdr:row>34</xdr:row>
      <xdr:rowOff>158206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168383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幼保一体型こども園建設事業、土地開発公社解散、平群駅西特定土地区画整理事業などにより発行した地方債及び元金据置期間の終了に伴う元金償還額の増額により高い数値で推移し続け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の効果により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の繰上償還の効果により令和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率が減少している。令和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年度も繰上償還を実施しており、今後も公債費比率の減少に努めていく。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94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全国平均、奈良県平均よりも若干ではあるが低い数値となっており、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年度も類似団体が上昇するなか、減少傾向となっている。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今後も町単独事業の見直し等により、数値の上昇を抑え、適正な財政運営を図る。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74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5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54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9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29134</xdr:rowOff>
    </xdr:from>
    <xdr:to>
      <xdr:col>29</xdr:col>
      <xdr:colOff>127000</xdr:colOff>
      <xdr:row>17</xdr:row>
      <xdr:rowOff>53873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1409"/>
          <a:ext cx="647700" cy="2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50216</xdr:rowOff>
    </xdr:from>
    <xdr:to>
      <xdr:col>26</xdr:col>
      <xdr:colOff>50800</xdr:colOff>
      <xdr:row>17</xdr:row>
      <xdr:rowOff>53873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12491"/>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50216</xdr:rowOff>
    </xdr:from>
    <xdr:to>
      <xdr:col>22</xdr:col>
      <xdr:colOff>114300</xdr:colOff>
      <xdr:row>17</xdr:row>
      <xdr:rowOff>78715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2491"/>
          <a:ext cx="6985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78715</xdr:rowOff>
    </xdr:from>
    <xdr:to>
      <xdr:col>18</xdr:col>
      <xdr:colOff>177800</xdr:colOff>
      <xdr:row>17</xdr:row>
      <xdr:rowOff>82042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990"/>
          <a:ext cx="698500" cy="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149784</xdr:rowOff>
    </xdr:from>
    <xdr:to>
      <xdr:col>29</xdr:col>
      <xdr:colOff>177800</xdr:colOff>
      <xdr:row>17</xdr:row>
      <xdr:rowOff>79934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121861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3073</xdr:rowOff>
    </xdr:from>
    <xdr:to>
      <xdr:col>26</xdr:col>
      <xdr:colOff>101600</xdr:colOff>
      <xdr:row>17</xdr:row>
      <xdr:rowOff>104673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170866</xdr:rowOff>
    </xdr:from>
    <xdr:to>
      <xdr:col>22</xdr:col>
      <xdr:colOff>165100</xdr:colOff>
      <xdr:row>17</xdr:row>
      <xdr:rowOff>101016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111193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27915</xdr:rowOff>
    </xdr:from>
    <xdr:to>
      <xdr:col>19</xdr:col>
      <xdr:colOff>38100</xdr:colOff>
      <xdr:row>17</xdr:row>
      <xdr:rowOff>129515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31242</xdr:rowOff>
    </xdr:from>
    <xdr:to>
      <xdr:col>15</xdr:col>
      <xdr:colOff>101600</xdr:colOff>
      <xdr:row>17</xdr:row>
      <xdr:rowOff>132842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117619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194483</xdr:rowOff>
    </xdr:from>
    <xdr:to>
      <xdr:col>29</xdr:col>
      <xdr:colOff>127000</xdr:colOff>
      <xdr:row>35</xdr:row>
      <xdr:rowOff>249575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04833"/>
          <a:ext cx="6477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48659</xdr:rowOff>
    </xdr:from>
    <xdr:to>
      <xdr:col>26</xdr:col>
      <xdr:colOff>50800</xdr:colOff>
      <xdr:row>35</xdr:row>
      <xdr:rowOff>194483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59009"/>
          <a:ext cx="698500" cy="14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37206</xdr:rowOff>
    </xdr:from>
    <xdr:to>
      <xdr:col>22</xdr:col>
      <xdr:colOff>114300</xdr:colOff>
      <xdr:row>35</xdr:row>
      <xdr:rowOff>48659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47556"/>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37206</xdr:rowOff>
    </xdr:from>
    <xdr:to>
      <xdr:col>18</xdr:col>
      <xdr:colOff>177800</xdr:colOff>
      <xdr:row>35</xdr:row>
      <xdr:rowOff>47858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47556"/>
          <a:ext cx="698500" cy="1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198775</xdr:rowOff>
    </xdr:from>
    <xdr:to>
      <xdr:col>29</xdr:col>
      <xdr:colOff>177800</xdr:colOff>
      <xdr:row>35</xdr:row>
      <xdr:rowOff>300375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43852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143683</xdr:rowOff>
    </xdr:from>
    <xdr:to>
      <xdr:col>26</xdr:col>
      <xdr:colOff>101600</xdr:colOff>
      <xdr:row>35</xdr:row>
      <xdr:rowOff>245283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5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255460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2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340759</xdr:rowOff>
    </xdr:from>
    <xdr:to>
      <xdr:col>22</xdr:col>
      <xdr:colOff>165100</xdr:colOff>
      <xdr:row>35</xdr:row>
      <xdr:rowOff>99459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0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7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329306</xdr:rowOff>
    </xdr:from>
    <xdr:to>
      <xdr:col>19</xdr:col>
      <xdr:colOff>38100</xdr:colOff>
      <xdr:row>35</xdr:row>
      <xdr:rowOff>88006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9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98183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339958</xdr:rowOff>
    </xdr:from>
    <xdr:to>
      <xdr:col>15</xdr:col>
      <xdr:colOff>101600</xdr:colOff>
      <xdr:row>35</xdr:row>
      <xdr:rowOff>98658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0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108836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7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18,319
18,131
23.90
8,243,910
7,897,269
336,191
5,161,622
11,759,270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81651</xdr:rowOff>
    </xdr:from>
    <xdr:to>
      <xdr:col>24</xdr:col>
      <xdr:colOff>63500</xdr:colOff>
      <xdr:row>35</xdr:row>
      <xdr:rowOff>112984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82401"/>
          <a:ext cx="8382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76728</xdr:rowOff>
    </xdr:from>
    <xdr:to>
      <xdr:col>19</xdr:col>
      <xdr:colOff>177800</xdr:colOff>
      <xdr:row>35</xdr:row>
      <xdr:rowOff>112984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77478"/>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76728</xdr:rowOff>
    </xdr:from>
    <xdr:to>
      <xdr:col>15</xdr:col>
      <xdr:colOff>50800</xdr:colOff>
      <xdr:row>35</xdr:row>
      <xdr:rowOff>112786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77478"/>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112786</xdr:rowOff>
    </xdr:from>
    <xdr:to>
      <xdr:col>10</xdr:col>
      <xdr:colOff>114300</xdr:colOff>
      <xdr:row>37</xdr:row>
      <xdr:rowOff>29545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13536"/>
          <a:ext cx="889000" cy="25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30851</xdr:rowOff>
    </xdr:from>
    <xdr:to>
      <xdr:col>24</xdr:col>
      <xdr:colOff>114300</xdr:colOff>
      <xdr:row>35</xdr:row>
      <xdr:rowOff>132451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53728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62184</xdr:rowOff>
    </xdr:from>
    <xdr:to>
      <xdr:col>20</xdr:col>
      <xdr:colOff>38100</xdr:colOff>
      <xdr:row>35</xdr:row>
      <xdr:rowOff>163784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25928</xdr:rowOff>
    </xdr:from>
    <xdr:to>
      <xdr:col>15</xdr:col>
      <xdr:colOff>101600</xdr:colOff>
      <xdr:row>35</xdr:row>
      <xdr:rowOff>127528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144055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0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61986</xdr:rowOff>
    </xdr:from>
    <xdr:to>
      <xdr:col>10</xdr:col>
      <xdr:colOff>165100</xdr:colOff>
      <xdr:row>35</xdr:row>
      <xdr:rowOff>163586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150195</xdr:rowOff>
    </xdr:from>
    <xdr:to>
      <xdr:col>6</xdr:col>
      <xdr:colOff>38100</xdr:colOff>
      <xdr:row>37</xdr:row>
      <xdr:rowOff>80345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98753</xdr:rowOff>
    </xdr:from>
    <xdr:to>
      <xdr:col>24</xdr:col>
      <xdr:colOff>63500</xdr:colOff>
      <xdr:row>57</xdr:row>
      <xdr:rowOff>129129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71403"/>
          <a:ext cx="8382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98753</xdr:rowOff>
    </xdr:from>
    <xdr:to>
      <xdr:col>19</xdr:col>
      <xdr:colOff>177800</xdr:colOff>
      <xdr:row>57</xdr:row>
      <xdr:rowOff>156507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71403"/>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143193</xdr:rowOff>
    </xdr:from>
    <xdr:to>
      <xdr:col>15</xdr:col>
      <xdr:colOff>50800</xdr:colOff>
      <xdr:row>57</xdr:row>
      <xdr:rowOff>156507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15843"/>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100097</xdr:rowOff>
    </xdr:from>
    <xdr:to>
      <xdr:col>10</xdr:col>
      <xdr:colOff>114300</xdr:colOff>
      <xdr:row>57</xdr:row>
      <xdr:rowOff>143193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72747"/>
          <a:ext cx="889000" cy="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78329</xdr:rowOff>
    </xdr:from>
    <xdr:to>
      <xdr:col>24</xdr:col>
      <xdr:colOff>114300</xdr:colOff>
      <xdr:row>58</xdr:row>
      <xdr:rowOff>8479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56756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47953</xdr:rowOff>
    </xdr:from>
    <xdr:to>
      <xdr:col>20</xdr:col>
      <xdr:colOff>38100</xdr:colOff>
      <xdr:row>57</xdr:row>
      <xdr:rowOff>149553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1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105707</xdr:rowOff>
    </xdr:from>
    <xdr:to>
      <xdr:col>15</xdr:col>
      <xdr:colOff>101600</xdr:colOff>
      <xdr:row>58</xdr:row>
      <xdr:rowOff>35857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26984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92393</xdr:rowOff>
    </xdr:from>
    <xdr:to>
      <xdr:col>10</xdr:col>
      <xdr:colOff>165100</xdr:colOff>
      <xdr:row>58</xdr:row>
      <xdr:rowOff>22543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49297</xdr:rowOff>
    </xdr:from>
    <xdr:to>
      <xdr:col>6</xdr:col>
      <xdr:colOff>38100</xdr:colOff>
      <xdr:row>57</xdr:row>
      <xdr:rowOff>150897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138488</xdr:rowOff>
    </xdr:from>
    <xdr:to>
      <xdr:col>24</xdr:col>
      <xdr:colOff>63500</xdr:colOff>
      <xdr:row>78</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11588"/>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127287</xdr:rowOff>
    </xdr:from>
    <xdr:to>
      <xdr:col>19</xdr:col>
      <xdr:colOff>177800</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038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127287</xdr:rowOff>
    </xdr:from>
    <xdr:to>
      <xdr:col>15</xdr:col>
      <xdr:colOff>50800</xdr:colOff>
      <xdr:row>78</xdr:row>
      <xdr:rowOff>136592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0387"/>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130739</xdr:rowOff>
    </xdr:from>
    <xdr:to>
      <xdr:col>10</xdr:col>
      <xdr:colOff>114300</xdr:colOff>
      <xdr:row>78</xdr:row>
      <xdr:rowOff>136592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383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88900</xdr:rowOff>
    </xdr:from>
    <xdr:to>
      <xdr:col>24</xdr:col>
      <xdr:colOff>114300</xdr:colOff>
      <xdr:row>79</xdr:row>
      <xdr:rowOff>19050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3827</xdr:rowOff>
    </xdr:from>
    <xdr:ext cx="249299"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87688</xdr:rowOff>
    </xdr:from>
    <xdr:to>
      <xdr:col>20</xdr:col>
      <xdr:colOff>38100</xdr:colOff>
      <xdr:row>79</xdr:row>
      <xdr:rowOff>17838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8965</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76487</xdr:rowOff>
    </xdr:from>
    <xdr:to>
      <xdr:col>15</xdr:col>
      <xdr:colOff>101600</xdr:colOff>
      <xdr:row>79</xdr:row>
      <xdr:rowOff>6637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169214</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4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85792</xdr:rowOff>
    </xdr:from>
    <xdr:to>
      <xdr:col>10</xdr:col>
      <xdr:colOff>165100</xdr:colOff>
      <xdr:row>79</xdr:row>
      <xdr:rowOff>15942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7069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79939</xdr:rowOff>
    </xdr:from>
    <xdr:to>
      <xdr:col>6</xdr:col>
      <xdr:colOff>38100</xdr:colOff>
      <xdr:row>79</xdr:row>
      <xdr:rowOff>10089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1216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88995</xdr:rowOff>
    </xdr:from>
    <xdr:to>
      <xdr:col>24</xdr:col>
      <xdr:colOff>63500</xdr:colOff>
      <xdr:row>97</xdr:row>
      <xdr:rowOff>161896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19645"/>
          <a:ext cx="8382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33390</xdr:rowOff>
    </xdr:from>
    <xdr:to>
      <xdr:col>19</xdr:col>
      <xdr:colOff>177800</xdr:colOff>
      <xdr:row>97</xdr:row>
      <xdr:rowOff>161896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64040"/>
          <a:ext cx="8890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33390</xdr:rowOff>
    </xdr:from>
    <xdr:to>
      <xdr:col>15</xdr:col>
      <xdr:colOff>50800</xdr:colOff>
      <xdr:row>98</xdr:row>
      <xdr:rowOff>98858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64040"/>
          <a:ext cx="889000" cy="2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98858</xdr:rowOff>
    </xdr:from>
    <xdr:to>
      <xdr:col>10</xdr:col>
      <xdr:colOff>114300</xdr:colOff>
      <xdr:row>98</xdr:row>
      <xdr:rowOff>138829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00958"/>
          <a:ext cx="8890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38195</xdr:rowOff>
    </xdr:from>
    <xdr:to>
      <xdr:col>24</xdr:col>
      <xdr:colOff>114300</xdr:colOff>
      <xdr:row>97</xdr:row>
      <xdr:rowOff>139795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16622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111096</xdr:rowOff>
    </xdr:from>
    <xdr:to>
      <xdr:col>20</xdr:col>
      <xdr:colOff>38100</xdr:colOff>
      <xdr:row>98</xdr:row>
      <xdr:rowOff>41246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32373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154040</xdr:rowOff>
    </xdr:from>
    <xdr:to>
      <xdr:col>15</xdr:col>
      <xdr:colOff>101600</xdr:colOff>
      <xdr:row>97</xdr:row>
      <xdr:rowOff>84190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75317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48058</xdr:rowOff>
    </xdr:from>
    <xdr:to>
      <xdr:col>10</xdr:col>
      <xdr:colOff>165100</xdr:colOff>
      <xdr:row>98</xdr:row>
      <xdr:rowOff>149658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140785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88029</xdr:rowOff>
    </xdr:from>
    <xdr:to>
      <xdr:col>6</xdr:col>
      <xdr:colOff>38100</xdr:colOff>
      <xdr:row>99</xdr:row>
      <xdr:rowOff>18179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55392</xdr:rowOff>
    </xdr:from>
    <xdr:to>
      <xdr:col>55</xdr:col>
      <xdr:colOff>0</xdr:colOff>
      <xdr:row>37</xdr:row>
      <xdr:rowOff>136170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99042"/>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136170</xdr:rowOff>
    </xdr:from>
    <xdr:to>
      <xdr:col>50</xdr:col>
      <xdr:colOff>114300</xdr:colOff>
      <xdr:row>37</xdr:row>
      <xdr:rowOff>159890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79820"/>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27965</xdr:rowOff>
    </xdr:from>
    <xdr:to>
      <xdr:col>45</xdr:col>
      <xdr:colOff>177800</xdr:colOff>
      <xdr:row>37</xdr:row>
      <xdr:rowOff>159890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028715"/>
          <a:ext cx="889000" cy="4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27965</xdr:rowOff>
    </xdr:from>
    <xdr:to>
      <xdr:col>41</xdr:col>
      <xdr:colOff>50800</xdr:colOff>
      <xdr:row>37</xdr:row>
      <xdr:rowOff>148816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028715"/>
          <a:ext cx="889000" cy="4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4592</xdr:rowOff>
    </xdr:from>
    <xdr:to>
      <xdr:col>55</xdr:col>
      <xdr:colOff>50800</xdr:colOff>
      <xdr:row>37</xdr:row>
      <xdr:rowOff>106192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90969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85370</xdr:rowOff>
    </xdr:from>
    <xdr:to>
      <xdr:col>50</xdr:col>
      <xdr:colOff>165100</xdr:colOff>
      <xdr:row>38</xdr:row>
      <xdr:rowOff>15520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109090</xdr:rowOff>
    </xdr:from>
    <xdr:to>
      <xdr:col>46</xdr:col>
      <xdr:colOff>38100</xdr:colOff>
      <xdr:row>38</xdr:row>
      <xdr:rowOff>39239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5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30367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148615</xdr:rowOff>
    </xdr:from>
    <xdr:to>
      <xdr:col>41</xdr:col>
      <xdr:colOff>101600</xdr:colOff>
      <xdr:row>35</xdr:row>
      <xdr:rowOff>78765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69892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7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98016</xdr:rowOff>
    </xdr:from>
    <xdr:to>
      <xdr:col>36</xdr:col>
      <xdr:colOff>165100</xdr:colOff>
      <xdr:row>38</xdr:row>
      <xdr:rowOff>28166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66327</xdr:rowOff>
    </xdr:from>
    <xdr:to>
      <xdr:col>55</xdr:col>
      <xdr:colOff>0</xdr:colOff>
      <xdr:row>58</xdr:row>
      <xdr:rowOff>130708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10427"/>
          <a:ext cx="8382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58075</xdr:rowOff>
    </xdr:from>
    <xdr:to>
      <xdr:col>50</xdr:col>
      <xdr:colOff>114300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2175"/>
          <a:ext cx="889000" cy="7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115674</xdr:rowOff>
    </xdr:from>
    <xdr:to>
      <xdr:col>45</xdr:col>
      <xdr:colOff>177800</xdr:colOff>
      <xdr:row>58</xdr:row>
      <xdr:rowOff>58075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8324"/>
          <a:ext cx="889000" cy="1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119827</xdr:rowOff>
    </xdr:from>
    <xdr:to>
      <xdr:col>41</xdr:col>
      <xdr:colOff>50800</xdr:colOff>
      <xdr:row>57</xdr:row>
      <xdr:rowOff>115674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378127"/>
          <a:ext cx="889000" cy="5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15527</xdr:rowOff>
    </xdr:from>
    <xdr:to>
      <xdr:col>55</xdr:col>
      <xdr:colOff>50800</xdr:colOff>
      <xdr:row>58</xdr:row>
      <xdr:rowOff>117127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101904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79908</xdr:rowOff>
    </xdr:from>
    <xdr:to>
      <xdr:col>50</xdr:col>
      <xdr:colOff>165100</xdr:colOff>
      <xdr:row>59</xdr:row>
      <xdr:rowOff>10058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7275</xdr:rowOff>
    </xdr:from>
    <xdr:to>
      <xdr:col>46</xdr:col>
      <xdr:colOff>38100</xdr:colOff>
      <xdr:row>58</xdr:row>
      <xdr:rowOff>108875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100002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64874</xdr:rowOff>
    </xdr:from>
    <xdr:to>
      <xdr:col>41</xdr:col>
      <xdr:colOff>101600</xdr:colOff>
      <xdr:row>57</xdr:row>
      <xdr:rowOff>166474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157601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69027</xdr:rowOff>
    </xdr:from>
    <xdr:to>
      <xdr:col>36</xdr:col>
      <xdr:colOff>165100</xdr:colOff>
      <xdr:row>54</xdr:row>
      <xdr:rowOff>170627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15704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41421</xdr:rowOff>
    </xdr:from>
    <xdr:to>
      <xdr:col>55</xdr:col>
      <xdr:colOff>0</xdr:colOff>
      <xdr:row>79</xdr:row>
      <xdr:rowOff>43193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85971"/>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41421</xdr:rowOff>
    </xdr:from>
    <xdr:to>
      <xdr:col>50</xdr:col>
      <xdr:colOff>114300</xdr:colOff>
      <xdr:row>79</xdr:row>
      <xdr:rowOff>42050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859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155150</xdr:rowOff>
    </xdr:from>
    <xdr:to>
      <xdr:col>45</xdr:col>
      <xdr:colOff>177800</xdr:colOff>
      <xdr:row>79</xdr:row>
      <xdr:rowOff>42050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2825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148577</xdr:rowOff>
    </xdr:from>
    <xdr:to>
      <xdr:col>41</xdr:col>
      <xdr:colOff>50800</xdr:colOff>
      <xdr:row>78</xdr:row>
      <xdr:rowOff>155150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1978627"/>
          <a:ext cx="889000" cy="15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163843</xdr:rowOff>
    </xdr:from>
    <xdr:to>
      <xdr:col>55</xdr:col>
      <xdr:colOff>50800</xdr:colOff>
      <xdr:row>79</xdr:row>
      <xdr:rowOff>93993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78770</xdr:rowOff>
    </xdr:from>
    <xdr:ext cx="313932"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162071</xdr:rowOff>
    </xdr:from>
    <xdr:to>
      <xdr:col>50</xdr:col>
      <xdr:colOff>165100</xdr:colOff>
      <xdr:row>79</xdr:row>
      <xdr:rowOff>92221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83348</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162700</xdr:rowOff>
    </xdr:from>
    <xdr:to>
      <xdr:col>46</xdr:col>
      <xdr:colOff>38100</xdr:colOff>
      <xdr:row>79</xdr:row>
      <xdr:rowOff>92850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83977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8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104350</xdr:rowOff>
    </xdr:from>
    <xdr:to>
      <xdr:col>41</xdr:col>
      <xdr:colOff>101600</xdr:colOff>
      <xdr:row>79</xdr:row>
      <xdr:rowOff>34500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25627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97777</xdr:rowOff>
    </xdr:from>
    <xdr:to>
      <xdr:col>36</xdr:col>
      <xdr:colOff>165100</xdr:colOff>
      <xdr:row>70</xdr:row>
      <xdr:rowOff>27927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19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44454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17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57383</xdr:rowOff>
    </xdr:from>
    <xdr:to>
      <xdr:col>55</xdr:col>
      <xdr:colOff>0</xdr:colOff>
      <xdr:row>98</xdr:row>
      <xdr:rowOff>150400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59483"/>
          <a:ext cx="8382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107500</xdr:rowOff>
    </xdr:from>
    <xdr:to>
      <xdr:col>50</xdr:col>
      <xdr:colOff>114300</xdr:colOff>
      <xdr:row>98</xdr:row>
      <xdr:rowOff>150400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09600"/>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15353</xdr:rowOff>
    </xdr:from>
    <xdr:to>
      <xdr:col>45</xdr:col>
      <xdr:colOff>177800</xdr:colOff>
      <xdr:row>98</xdr:row>
      <xdr:rowOff>107500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17453"/>
          <a:ext cx="889000" cy="9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15353</xdr:rowOff>
    </xdr:from>
    <xdr:to>
      <xdr:col>41</xdr:col>
      <xdr:colOff>50800</xdr:colOff>
      <xdr:row>99</xdr:row>
      <xdr:rowOff>19075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17453"/>
          <a:ext cx="889000" cy="1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6583</xdr:rowOff>
    </xdr:from>
    <xdr:to>
      <xdr:col>55</xdr:col>
      <xdr:colOff>50800</xdr:colOff>
      <xdr:row>98</xdr:row>
      <xdr:rowOff>108183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156460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99600</xdr:rowOff>
    </xdr:from>
    <xdr:to>
      <xdr:col>50</xdr:col>
      <xdr:colOff>165100</xdr:colOff>
      <xdr:row>99</xdr:row>
      <xdr:rowOff>29750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20877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56700</xdr:rowOff>
    </xdr:from>
    <xdr:to>
      <xdr:col>46</xdr:col>
      <xdr:colOff>38100</xdr:colOff>
      <xdr:row>98</xdr:row>
      <xdr:rowOff>158300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149427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136003</xdr:rowOff>
    </xdr:from>
    <xdr:to>
      <xdr:col>41</xdr:col>
      <xdr:colOff>101600</xdr:colOff>
      <xdr:row>98</xdr:row>
      <xdr:rowOff>66153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139725</xdr:rowOff>
    </xdr:from>
    <xdr:to>
      <xdr:col>36</xdr:col>
      <xdr:colOff>165100</xdr:colOff>
      <xdr:row>99</xdr:row>
      <xdr:rowOff>69875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61002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3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93882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80432"/>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70379</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6929"/>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43082</xdr:rowOff>
    </xdr:from>
    <xdr:to>
      <xdr:col>85</xdr:col>
      <xdr:colOff>177800</xdr:colOff>
      <xdr:row>39</xdr:row>
      <xdr:rowOff>144682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19579</xdr:rowOff>
    </xdr:from>
    <xdr:to>
      <xdr:col>67</xdr:col>
      <xdr:colOff>101600</xdr:colOff>
      <xdr:row>39</xdr:row>
      <xdr:rowOff>121179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112306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29477</xdr:rowOff>
    </xdr:from>
    <xdr:to>
      <xdr:col>85</xdr:col>
      <xdr:colOff>127000</xdr:colOff>
      <xdr:row>76</xdr:row>
      <xdr:rowOff>31130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59677"/>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158316</xdr:rowOff>
    </xdr:from>
    <xdr:to>
      <xdr:col>81</xdr:col>
      <xdr:colOff>50800</xdr:colOff>
      <xdr:row>76</xdr:row>
      <xdr:rowOff>29477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1706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158316</xdr:rowOff>
    </xdr:from>
    <xdr:to>
      <xdr:col>76</xdr:col>
      <xdr:colOff>114300</xdr:colOff>
      <xdr:row>76</xdr:row>
      <xdr:rowOff>111452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17066"/>
          <a:ext cx="8890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111452</xdr:rowOff>
    </xdr:from>
    <xdr:to>
      <xdr:col>71</xdr:col>
      <xdr:colOff>177800</xdr:colOff>
      <xdr:row>76</xdr:row>
      <xdr:rowOff>115202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416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151780</xdr:rowOff>
    </xdr:from>
    <xdr:to>
      <xdr:col>85</xdr:col>
      <xdr:colOff>177800</xdr:colOff>
      <xdr:row>76</xdr:row>
      <xdr:rowOff>81930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3207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150127</xdr:rowOff>
    </xdr:from>
    <xdr:to>
      <xdr:col>81</xdr:col>
      <xdr:colOff>101600</xdr:colOff>
      <xdr:row>76</xdr:row>
      <xdr:rowOff>80277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96803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107516</xdr:rowOff>
    </xdr:from>
    <xdr:to>
      <xdr:col>76</xdr:col>
      <xdr:colOff>165100</xdr:colOff>
      <xdr:row>76</xdr:row>
      <xdr:rowOff>37666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54193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60652</xdr:rowOff>
    </xdr:from>
    <xdr:to>
      <xdr:col>72</xdr:col>
      <xdr:colOff>38100</xdr:colOff>
      <xdr:row>76</xdr:row>
      <xdr:rowOff>162252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64402</xdr:rowOff>
    </xdr:from>
    <xdr:to>
      <xdr:col>67</xdr:col>
      <xdr:colOff>101600</xdr:colOff>
      <xdr:row>76</xdr:row>
      <xdr:rowOff>166002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111010</xdr:rowOff>
    </xdr:from>
    <xdr:to>
      <xdr:col>85</xdr:col>
      <xdr:colOff>127000</xdr:colOff>
      <xdr:row>98</xdr:row>
      <xdr:rowOff>114005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13110"/>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99324</xdr:rowOff>
    </xdr:from>
    <xdr:to>
      <xdr:col>81</xdr:col>
      <xdr:colOff>50800</xdr:colOff>
      <xdr:row>98</xdr:row>
      <xdr:rowOff>114005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01424"/>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99324</xdr:rowOff>
    </xdr:from>
    <xdr:to>
      <xdr:col>76</xdr:col>
      <xdr:colOff>114300</xdr:colOff>
      <xdr:row>98</xdr:row>
      <xdr:rowOff>132897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1424"/>
          <a:ext cx="8890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121366</xdr:rowOff>
    </xdr:from>
    <xdr:to>
      <xdr:col>71</xdr:col>
      <xdr:colOff>177800</xdr:colOff>
      <xdr:row>98</xdr:row>
      <xdr:rowOff>132897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23466"/>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60210</xdr:rowOff>
    </xdr:from>
    <xdr:to>
      <xdr:col>85</xdr:col>
      <xdr:colOff>177800</xdr:colOff>
      <xdr:row>98</xdr:row>
      <xdr:rowOff>161810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146587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63205</xdr:rowOff>
    </xdr:from>
    <xdr:to>
      <xdr:col>81</xdr:col>
      <xdr:colOff>101600</xdr:colOff>
      <xdr:row>98</xdr:row>
      <xdr:rowOff>164805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155932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5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48524</xdr:rowOff>
    </xdr:from>
    <xdr:to>
      <xdr:col>76</xdr:col>
      <xdr:colOff>165100</xdr:colOff>
      <xdr:row>98</xdr:row>
      <xdr:rowOff>150124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141251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82097</xdr:rowOff>
    </xdr:from>
    <xdr:to>
      <xdr:col>72</xdr:col>
      <xdr:colOff>38100</xdr:colOff>
      <xdr:row>99</xdr:row>
      <xdr:rowOff>12247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70566</xdr:rowOff>
    </xdr:from>
    <xdr:to>
      <xdr:col>67</xdr:col>
      <xdr:colOff>101600</xdr:colOff>
      <xdr:row>99</xdr:row>
      <xdr:rowOff>716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117337</xdr:rowOff>
    </xdr:from>
    <xdr:to>
      <xdr:col>116</xdr:col>
      <xdr:colOff>63500</xdr:colOff>
      <xdr:row>77</xdr:row>
      <xdr:rowOff>130798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8987"/>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130798</xdr:rowOff>
    </xdr:from>
    <xdr:to>
      <xdr:col>111</xdr:col>
      <xdr:colOff>177800</xdr:colOff>
      <xdr:row>77</xdr:row>
      <xdr:rowOff>140196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244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140196</xdr:rowOff>
    </xdr:from>
    <xdr:to>
      <xdr:col>107</xdr:col>
      <xdr:colOff>50800</xdr:colOff>
      <xdr:row>77</xdr:row>
      <xdr:rowOff>148459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41846"/>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148459</xdr:rowOff>
    </xdr:from>
    <xdr:to>
      <xdr:col>102</xdr:col>
      <xdr:colOff>114300</xdr:colOff>
      <xdr:row>77</xdr:row>
      <xdr:rowOff>155304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50109"/>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66537</xdr:rowOff>
    </xdr:from>
    <xdr:to>
      <xdr:col>116</xdr:col>
      <xdr:colOff>114300</xdr:colOff>
      <xdr:row>77</xdr:row>
      <xdr:rowOff>168137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44964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79998</xdr:rowOff>
    </xdr:from>
    <xdr:to>
      <xdr:col>112</xdr:col>
      <xdr:colOff>38100</xdr:colOff>
      <xdr:row>78</xdr:row>
      <xdr:rowOff>10148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89396</xdr:rowOff>
    </xdr:from>
    <xdr:to>
      <xdr:col>107</xdr:col>
      <xdr:colOff>101600</xdr:colOff>
      <xdr:row>78</xdr:row>
      <xdr:rowOff>19546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97659</xdr:rowOff>
    </xdr:from>
    <xdr:to>
      <xdr:col>102</xdr:col>
      <xdr:colOff>165100</xdr:colOff>
      <xdr:row>78</xdr:row>
      <xdr:rowOff>27809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18936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104504</xdr:rowOff>
    </xdr:from>
    <xdr:to>
      <xdr:col>98</xdr:col>
      <xdr:colOff>38100</xdr:colOff>
      <xdr:row>78</xdr:row>
      <xdr:rowOff>34654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25781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全般的に類似団体との比較において、一人当たりコストが低いといえる当町の性質別支出であるが、公債費においては高い数値となっている。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これまで普通建設事業の実施における財源の確保に、積極的に地方債の借入れを実施してきたことが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年度における繰上償還により減少効果がでている。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年度では会計年度任用職員制度の導入、令和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年度では退職手当の増額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年度は一般職の給与カットにより△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普通建設事業費については令和元年度まで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平群駅西特定土地区画整理事業、総合文化センター建設事業により、高い数値となっ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が、完了後は類似団体を大きく下回っている。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補助費等については、民間認定こども園施設整備補助事業により一時的に増加となっている。また、厳しい財政状況のため各種基金への積立が伸び悩み、積立金は類似団体に比べ低くなっている。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全体的に経常経費が類似団体平均より高くなっており、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今後の対策として、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適正な人事管理や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繰上償還を可能な限り実施し、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18,319
18,131
23.90
8,243,910
7,897,269
336,191
5,161,622
11,759,270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168732</xdr:rowOff>
    </xdr:from>
    <xdr:to>
      <xdr:col>24</xdr:col>
      <xdr:colOff>63500</xdr:colOff>
      <xdr:row>37</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0932"/>
          <a:ext cx="8382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112954</xdr:rowOff>
    </xdr:from>
    <xdr:to>
      <xdr:col>19</xdr:col>
      <xdr:colOff>177800</xdr:colOff>
      <xdr:row>37</xdr:row>
      <xdr:rowOff>157074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5660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121641</xdr:rowOff>
    </xdr:from>
    <xdr:to>
      <xdr:col>15</xdr:col>
      <xdr:colOff>50800</xdr:colOff>
      <xdr:row>37</xdr:row>
      <xdr:rowOff>112954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3841"/>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121641</xdr:rowOff>
    </xdr:from>
    <xdr:to>
      <xdr:col>10</xdr:col>
      <xdr:colOff>114300</xdr:colOff>
      <xdr:row>38</xdr:row>
      <xdr:rowOff>1625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3841"/>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117932</xdr:rowOff>
    </xdr:from>
    <xdr:to>
      <xdr:col>24</xdr:col>
      <xdr:colOff>114300</xdr:colOff>
      <xdr:row>37</xdr:row>
      <xdr:rowOff>48082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106274</xdr:rowOff>
    </xdr:from>
    <xdr:to>
      <xdr:col>20</xdr:col>
      <xdr:colOff>38100</xdr:colOff>
      <xdr:row>38</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27550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62154</xdr:rowOff>
    </xdr:from>
    <xdr:to>
      <xdr:col>15</xdr:col>
      <xdr:colOff>101600</xdr:colOff>
      <xdr:row>37</xdr:row>
      <xdr:rowOff>163754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154881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70841</xdr:rowOff>
    </xdr:from>
    <xdr:to>
      <xdr:col>10</xdr:col>
      <xdr:colOff>165100</xdr:colOff>
      <xdr:row>37</xdr:row>
      <xdr:rowOff>991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163568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122275</xdr:rowOff>
    </xdr:from>
    <xdr:to>
      <xdr:col>6</xdr:col>
      <xdr:colOff>38100</xdr:colOff>
      <xdr:row>38</xdr:row>
      <xdr:rowOff>52425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43552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98709</xdr:rowOff>
    </xdr:from>
    <xdr:to>
      <xdr:col>24</xdr:col>
      <xdr:colOff>63500</xdr:colOff>
      <xdr:row>58</xdr:row>
      <xdr:rowOff>102657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2809"/>
          <a:ext cx="8382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90081</xdr:rowOff>
    </xdr:from>
    <xdr:to>
      <xdr:col>19</xdr:col>
      <xdr:colOff>177800</xdr:colOff>
      <xdr:row>58</xdr:row>
      <xdr:rowOff>102657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4181"/>
          <a:ext cx="8890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137760</xdr:rowOff>
    </xdr:from>
    <xdr:to>
      <xdr:col>15</xdr:col>
      <xdr:colOff>50800</xdr:colOff>
      <xdr:row>58</xdr:row>
      <xdr:rowOff>90081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38960"/>
          <a:ext cx="889000" cy="29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137760</xdr:rowOff>
    </xdr:from>
    <xdr:to>
      <xdr:col>10</xdr:col>
      <xdr:colOff>114300</xdr:colOff>
      <xdr:row>58</xdr:row>
      <xdr:rowOff>120165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8960"/>
          <a:ext cx="889000" cy="3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47909</xdr:rowOff>
    </xdr:from>
    <xdr:to>
      <xdr:col>24</xdr:col>
      <xdr:colOff>114300</xdr:colOff>
      <xdr:row>58</xdr:row>
      <xdr:rowOff>149509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134286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51857</xdr:rowOff>
    </xdr:from>
    <xdr:to>
      <xdr:col>20</xdr:col>
      <xdr:colOff>38100</xdr:colOff>
      <xdr:row>58</xdr:row>
      <xdr:rowOff>153457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144584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39281</xdr:rowOff>
    </xdr:from>
    <xdr:to>
      <xdr:col>15</xdr:col>
      <xdr:colOff>101600</xdr:colOff>
      <xdr:row>58</xdr:row>
      <xdr:rowOff>140881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132008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86960</xdr:rowOff>
    </xdr:from>
    <xdr:to>
      <xdr:col>10</xdr:col>
      <xdr:colOff>165100</xdr:colOff>
      <xdr:row>57</xdr:row>
      <xdr:rowOff>17110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69365</xdr:rowOff>
    </xdr:from>
    <xdr:to>
      <xdr:col>6</xdr:col>
      <xdr:colOff>38100</xdr:colOff>
      <xdr:row>58</xdr:row>
      <xdr:rowOff>170965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136511</xdr:rowOff>
    </xdr:from>
    <xdr:to>
      <xdr:col>24</xdr:col>
      <xdr:colOff>63500</xdr:colOff>
      <xdr:row>78</xdr:row>
      <xdr:rowOff>38365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6711"/>
          <a:ext cx="838200" cy="2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139613</xdr:rowOff>
    </xdr:from>
    <xdr:to>
      <xdr:col>19</xdr:col>
      <xdr:colOff>177800</xdr:colOff>
      <xdr:row>78</xdr:row>
      <xdr:rowOff>38365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1263"/>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139613</xdr:rowOff>
    </xdr:from>
    <xdr:to>
      <xdr:col>15</xdr:col>
      <xdr:colOff>50800</xdr:colOff>
      <xdr:row>79</xdr:row>
      <xdr:rowOff>35599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1263"/>
          <a:ext cx="889000" cy="2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35599</xdr:rowOff>
    </xdr:from>
    <xdr:to>
      <xdr:col>10</xdr:col>
      <xdr:colOff>114300</xdr:colOff>
      <xdr:row>79</xdr:row>
      <xdr:rowOff>101405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0149"/>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85711</xdr:rowOff>
    </xdr:from>
    <xdr:to>
      <xdr:col>24</xdr:col>
      <xdr:colOff>114300</xdr:colOff>
      <xdr:row>77</xdr:row>
      <xdr:rowOff>15861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159015</xdr:rowOff>
    </xdr:from>
    <xdr:to>
      <xdr:col>20</xdr:col>
      <xdr:colOff>38100</xdr:colOff>
      <xdr:row>78</xdr:row>
      <xdr:rowOff>89165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88813</xdr:rowOff>
    </xdr:from>
    <xdr:to>
      <xdr:col>15</xdr:col>
      <xdr:colOff>101600</xdr:colOff>
      <xdr:row>78</xdr:row>
      <xdr:rowOff>18963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156249</xdr:rowOff>
    </xdr:from>
    <xdr:to>
      <xdr:col>10</xdr:col>
      <xdr:colOff>165100</xdr:colOff>
      <xdr:row>79</xdr:row>
      <xdr:rowOff>86399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77526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50605</xdr:rowOff>
    </xdr:from>
    <xdr:to>
      <xdr:col>6</xdr:col>
      <xdr:colOff>38100</xdr:colOff>
      <xdr:row>79</xdr:row>
      <xdr:rowOff>152205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143332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8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138037</xdr:rowOff>
    </xdr:from>
    <xdr:to>
      <xdr:col>24</xdr:col>
      <xdr:colOff>63500</xdr:colOff>
      <xdr:row>98</xdr:row>
      <xdr:rowOff>52718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8687"/>
          <a:ext cx="838200" cy="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46013</xdr:rowOff>
    </xdr:from>
    <xdr:to>
      <xdr:col>19</xdr:col>
      <xdr:colOff>177800</xdr:colOff>
      <xdr:row>98</xdr:row>
      <xdr:rowOff>52718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811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46013</xdr:rowOff>
    </xdr:from>
    <xdr:to>
      <xdr:col>15</xdr:col>
      <xdr:colOff>50800</xdr:colOff>
      <xdr:row>98</xdr:row>
      <xdr:rowOff>95135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8113"/>
          <a:ext cx="8890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95135</xdr:rowOff>
    </xdr:from>
    <xdr:to>
      <xdr:col>10</xdr:col>
      <xdr:colOff>114300</xdr:colOff>
      <xdr:row>98</xdr:row>
      <xdr:rowOff>115582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7235"/>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87237</xdr:rowOff>
    </xdr:from>
    <xdr:to>
      <xdr:col>24</xdr:col>
      <xdr:colOff>114300</xdr:colOff>
      <xdr:row>98</xdr:row>
      <xdr:rowOff>17387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1918</xdr:rowOff>
    </xdr:from>
    <xdr:to>
      <xdr:col>20</xdr:col>
      <xdr:colOff>38100</xdr:colOff>
      <xdr:row>98</xdr:row>
      <xdr:rowOff>103518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94645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166663</xdr:rowOff>
    </xdr:from>
    <xdr:to>
      <xdr:col>15</xdr:col>
      <xdr:colOff>101600</xdr:colOff>
      <xdr:row>98</xdr:row>
      <xdr:rowOff>96813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87940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44335</xdr:rowOff>
    </xdr:from>
    <xdr:to>
      <xdr:col>10</xdr:col>
      <xdr:colOff>165100</xdr:colOff>
      <xdr:row>98</xdr:row>
      <xdr:rowOff>145935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64782</xdr:rowOff>
    </xdr:from>
    <xdr:to>
      <xdr:col>6</xdr:col>
      <xdr:colOff>38100</xdr:colOff>
      <xdr:row>98</xdr:row>
      <xdr:rowOff>166382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67081</xdr:rowOff>
    </xdr:from>
    <xdr:to>
      <xdr:col>55</xdr:col>
      <xdr:colOff>0</xdr:colOff>
      <xdr:row>58</xdr:row>
      <xdr:rowOff>109207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1181"/>
          <a:ext cx="8382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109207</xdr:rowOff>
    </xdr:from>
    <xdr:to>
      <xdr:col>50</xdr:col>
      <xdr:colOff>114300</xdr:colOff>
      <xdr:row>58</xdr:row>
      <xdr:rowOff>130696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330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110541</xdr:rowOff>
    </xdr:from>
    <xdr:to>
      <xdr:col>45</xdr:col>
      <xdr:colOff>177800</xdr:colOff>
      <xdr:row>58</xdr:row>
      <xdr:rowOff>130696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4641"/>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110541</xdr:rowOff>
    </xdr:from>
    <xdr:to>
      <xdr:col>41</xdr:col>
      <xdr:colOff>50800</xdr:colOff>
      <xdr:row>58</xdr:row>
      <xdr:rowOff>116942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46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16281</xdr:rowOff>
    </xdr:from>
    <xdr:to>
      <xdr:col>55</xdr:col>
      <xdr:colOff>50800</xdr:colOff>
      <xdr:row>58</xdr:row>
      <xdr:rowOff>117881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166158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58407</xdr:rowOff>
    </xdr:from>
    <xdr:to>
      <xdr:col>50</xdr:col>
      <xdr:colOff>165100</xdr:colOff>
      <xdr:row>58</xdr:row>
      <xdr:rowOff>160007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151134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79896</xdr:rowOff>
    </xdr:from>
    <xdr:to>
      <xdr:col>46</xdr:col>
      <xdr:colOff>38100</xdr:colOff>
      <xdr:row>59</xdr:row>
      <xdr:rowOff>10046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59741</xdr:rowOff>
    </xdr:from>
    <xdr:to>
      <xdr:col>41</xdr:col>
      <xdr:colOff>101600</xdr:colOff>
      <xdr:row>58</xdr:row>
      <xdr:rowOff>161341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152468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66142</xdr:rowOff>
    </xdr:from>
    <xdr:to>
      <xdr:col>36</xdr:col>
      <xdr:colOff>165100</xdr:colOff>
      <xdr:row>58</xdr:row>
      <xdr:rowOff>167742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158869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104229</xdr:rowOff>
    </xdr:from>
    <xdr:to>
      <xdr:col>55</xdr:col>
      <xdr:colOff>0</xdr:colOff>
      <xdr:row>78</xdr:row>
      <xdr:rowOff>137471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77329"/>
          <a:ext cx="8382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104229</xdr:rowOff>
    </xdr:from>
    <xdr:to>
      <xdr:col>50</xdr:col>
      <xdr:colOff>114300</xdr:colOff>
      <xdr:row>78</xdr:row>
      <xdr:rowOff>154178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732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95447</xdr:rowOff>
    </xdr:from>
    <xdr:to>
      <xdr:col>45</xdr:col>
      <xdr:colOff>177800</xdr:colOff>
      <xdr:row>78</xdr:row>
      <xdr:rowOff>154178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68547"/>
          <a:ext cx="889000" cy="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95447</xdr:rowOff>
    </xdr:from>
    <xdr:to>
      <xdr:col>41</xdr:col>
      <xdr:colOff>50800</xdr:colOff>
      <xdr:row>79</xdr:row>
      <xdr:rowOff>29000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8547"/>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86671</xdr:rowOff>
    </xdr:from>
    <xdr:to>
      <xdr:col>55</xdr:col>
      <xdr:colOff>50800</xdr:colOff>
      <xdr:row>79</xdr:row>
      <xdr:rowOff>16821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1598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53429</xdr:rowOff>
    </xdr:from>
    <xdr:to>
      <xdr:col>50</xdr:col>
      <xdr:colOff>165100</xdr:colOff>
      <xdr:row>78</xdr:row>
      <xdr:rowOff>155029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146156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103378</xdr:rowOff>
    </xdr:from>
    <xdr:to>
      <xdr:col>46</xdr:col>
      <xdr:colOff>38100</xdr:colOff>
      <xdr:row>79</xdr:row>
      <xdr:rowOff>33528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24655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44647</xdr:rowOff>
    </xdr:from>
    <xdr:to>
      <xdr:col>41</xdr:col>
      <xdr:colOff>101600</xdr:colOff>
      <xdr:row>78</xdr:row>
      <xdr:rowOff>146247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149650</xdr:rowOff>
    </xdr:from>
    <xdr:to>
      <xdr:col>36</xdr:col>
      <xdr:colOff>165100</xdr:colOff>
      <xdr:row>79</xdr:row>
      <xdr:rowOff>79800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70927</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1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16887</xdr:rowOff>
    </xdr:from>
    <xdr:to>
      <xdr:col>55</xdr:col>
      <xdr:colOff>0</xdr:colOff>
      <xdr:row>98</xdr:row>
      <xdr:rowOff>26967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18987"/>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137458</xdr:rowOff>
    </xdr:from>
    <xdr:to>
      <xdr:col>50</xdr:col>
      <xdr:colOff>114300</xdr:colOff>
      <xdr:row>98</xdr:row>
      <xdr:rowOff>26967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68108"/>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23408</xdr:rowOff>
    </xdr:from>
    <xdr:to>
      <xdr:col>45</xdr:col>
      <xdr:colOff>177800</xdr:colOff>
      <xdr:row>97</xdr:row>
      <xdr:rowOff>137458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54058"/>
          <a:ext cx="889000" cy="1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23408</xdr:rowOff>
    </xdr:from>
    <xdr:to>
      <xdr:col>41</xdr:col>
      <xdr:colOff>50800</xdr:colOff>
      <xdr:row>97</xdr:row>
      <xdr:rowOff>65481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54058"/>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137537</xdr:rowOff>
    </xdr:from>
    <xdr:to>
      <xdr:col>55</xdr:col>
      <xdr:colOff>50800</xdr:colOff>
      <xdr:row>98</xdr:row>
      <xdr:rowOff>67687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52464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147617</xdr:rowOff>
    </xdr:from>
    <xdr:to>
      <xdr:col>50</xdr:col>
      <xdr:colOff>165100</xdr:colOff>
      <xdr:row>98</xdr:row>
      <xdr:rowOff>77767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68894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86658</xdr:rowOff>
    </xdr:from>
    <xdr:to>
      <xdr:col>46</xdr:col>
      <xdr:colOff>38100</xdr:colOff>
      <xdr:row>98</xdr:row>
      <xdr:rowOff>16808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144058</xdr:rowOff>
    </xdr:from>
    <xdr:to>
      <xdr:col>41</xdr:col>
      <xdr:colOff>101600</xdr:colOff>
      <xdr:row>97</xdr:row>
      <xdr:rowOff>74208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65335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14681</xdr:rowOff>
    </xdr:from>
    <xdr:to>
      <xdr:col>36</xdr:col>
      <xdr:colOff>165100</xdr:colOff>
      <xdr:row>97</xdr:row>
      <xdr:rowOff>116281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107408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162136</xdr:rowOff>
    </xdr:from>
    <xdr:to>
      <xdr:col>85</xdr:col>
      <xdr:colOff>127000</xdr:colOff>
      <xdr:row>39</xdr:row>
      <xdr:rowOff>2769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7236"/>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2769</xdr:rowOff>
    </xdr:from>
    <xdr:to>
      <xdr:col>81</xdr:col>
      <xdr:colOff>50800</xdr:colOff>
      <xdr:row>39</xdr:row>
      <xdr:rowOff>32748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89319"/>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168797</xdr:rowOff>
    </xdr:from>
    <xdr:to>
      <xdr:col>76</xdr:col>
      <xdr:colOff>114300</xdr:colOff>
      <xdr:row>39</xdr:row>
      <xdr:rowOff>32748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83897"/>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114097</xdr:rowOff>
    </xdr:from>
    <xdr:to>
      <xdr:col>71</xdr:col>
      <xdr:colOff>177800</xdr:colOff>
      <xdr:row>38</xdr:row>
      <xdr:rowOff>168797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57747"/>
          <a:ext cx="889000" cy="2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111336</xdr:rowOff>
    </xdr:from>
    <xdr:to>
      <xdr:col>85</xdr:col>
      <xdr:colOff>177800</xdr:colOff>
      <xdr:row>39</xdr:row>
      <xdr:rowOff>41486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26263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123419</xdr:rowOff>
    </xdr:from>
    <xdr:to>
      <xdr:col>81</xdr:col>
      <xdr:colOff>101600</xdr:colOff>
      <xdr:row>39</xdr:row>
      <xdr:rowOff>53569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44696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153398</xdr:rowOff>
    </xdr:from>
    <xdr:to>
      <xdr:col>76</xdr:col>
      <xdr:colOff>165100</xdr:colOff>
      <xdr:row>39</xdr:row>
      <xdr:rowOff>83548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74675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117997</xdr:rowOff>
    </xdr:from>
    <xdr:to>
      <xdr:col>72</xdr:col>
      <xdr:colOff>38100</xdr:colOff>
      <xdr:row>39</xdr:row>
      <xdr:rowOff>48147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39274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63297</xdr:rowOff>
    </xdr:from>
    <xdr:to>
      <xdr:col>67</xdr:col>
      <xdr:colOff>101600</xdr:colOff>
      <xdr:row>37</xdr:row>
      <xdr:rowOff>164897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156024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119240</xdr:rowOff>
    </xdr:from>
    <xdr:to>
      <xdr:col>85</xdr:col>
      <xdr:colOff>127000</xdr:colOff>
      <xdr:row>58</xdr:row>
      <xdr:rowOff>121374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06334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82220</xdr:rowOff>
    </xdr:from>
    <xdr:to>
      <xdr:col>81</xdr:col>
      <xdr:colOff>50800</xdr:colOff>
      <xdr:row>58</xdr:row>
      <xdr:rowOff>121374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026320"/>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11405</xdr:rowOff>
    </xdr:from>
    <xdr:to>
      <xdr:col>76</xdr:col>
      <xdr:colOff>114300</xdr:colOff>
      <xdr:row>58</xdr:row>
      <xdr:rowOff>82220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55505"/>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75464</xdr:rowOff>
    </xdr:from>
    <xdr:to>
      <xdr:col>71</xdr:col>
      <xdr:colOff>177800</xdr:colOff>
      <xdr:row>58</xdr:row>
      <xdr:rowOff>11405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162314"/>
          <a:ext cx="889000" cy="7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68440</xdr:rowOff>
    </xdr:from>
    <xdr:to>
      <xdr:col>85</xdr:col>
      <xdr:colOff>177800</xdr:colOff>
      <xdr:row>58</xdr:row>
      <xdr:rowOff>170040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154817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70574</xdr:rowOff>
    </xdr:from>
    <xdr:to>
      <xdr:col>81</xdr:col>
      <xdr:colOff>101600</xdr:colOff>
      <xdr:row>59</xdr:row>
      <xdr:rowOff>724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163301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31420</xdr:rowOff>
    </xdr:from>
    <xdr:to>
      <xdr:col>76</xdr:col>
      <xdr:colOff>165100</xdr:colOff>
      <xdr:row>58</xdr:row>
      <xdr:rowOff>133020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124147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132055</xdr:rowOff>
    </xdr:from>
    <xdr:to>
      <xdr:col>72</xdr:col>
      <xdr:colOff>38100</xdr:colOff>
      <xdr:row>58</xdr:row>
      <xdr:rowOff>62205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53332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24664</xdr:rowOff>
    </xdr:from>
    <xdr:to>
      <xdr:col>67</xdr:col>
      <xdr:colOff>101600</xdr:colOff>
      <xdr:row>53</xdr:row>
      <xdr:rowOff>126264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142791</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88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93883</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38433"/>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70380</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1493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43083</xdr:rowOff>
    </xdr:from>
    <xdr:to>
      <xdr:col>85</xdr:col>
      <xdr:colOff>177800</xdr:colOff>
      <xdr:row>79</xdr:row>
      <xdr:rowOff>144683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19580</xdr:rowOff>
    </xdr:from>
    <xdr:to>
      <xdr:col>67</xdr:col>
      <xdr:colOff>101600</xdr:colOff>
      <xdr:row>79</xdr:row>
      <xdr:rowOff>121180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112307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5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29477</xdr:rowOff>
    </xdr:from>
    <xdr:to>
      <xdr:col>85</xdr:col>
      <xdr:colOff>127000</xdr:colOff>
      <xdr:row>96</xdr:row>
      <xdr:rowOff>31130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488677"/>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158316</xdr:rowOff>
    </xdr:from>
    <xdr:to>
      <xdr:col>81</xdr:col>
      <xdr:colOff>50800</xdr:colOff>
      <xdr:row>96</xdr:row>
      <xdr:rowOff>29477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4606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158316</xdr:rowOff>
    </xdr:from>
    <xdr:to>
      <xdr:col>76</xdr:col>
      <xdr:colOff>114300</xdr:colOff>
      <xdr:row>96</xdr:row>
      <xdr:rowOff>111452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46066"/>
          <a:ext cx="8890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111452</xdr:rowOff>
    </xdr:from>
    <xdr:to>
      <xdr:col>71</xdr:col>
      <xdr:colOff>177800</xdr:colOff>
      <xdr:row>96</xdr:row>
      <xdr:rowOff>115202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706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151780</xdr:rowOff>
    </xdr:from>
    <xdr:to>
      <xdr:col>85</xdr:col>
      <xdr:colOff>177800</xdr:colOff>
      <xdr:row>96</xdr:row>
      <xdr:rowOff>81930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3207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150127</xdr:rowOff>
    </xdr:from>
    <xdr:to>
      <xdr:col>81</xdr:col>
      <xdr:colOff>101600</xdr:colOff>
      <xdr:row>96</xdr:row>
      <xdr:rowOff>80277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96804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107516</xdr:rowOff>
    </xdr:from>
    <xdr:to>
      <xdr:col>76</xdr:col>
      <xdr:colOff>165100</xdr:colOff>
      <xdr:row>96</xdr:row>
      <xdr:rowOff>37666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54193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60652</xdr:rowOff>
    </xdr:from>
    <xdr:to>
      <xdr:col>72</xdr:col>
      <xdr:colOff>38100</xdr:colOff>
      <xdr:row>96</xdr:row>
      <xdr:rowOff>162252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7329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64402</xdr:rowOff>
    </xdr:from>
    <xdr:to>
      <xdr:col>67</xdr:col>
      <xdr:colOff>101600</xdr:colOff>
      <xdr:row>96</xdr:row>
      <xdr:rowOff>166002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総じて類似団体比較において平均を下回る項目が多い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、公債費が高い数値となっている。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公債費については、これまで普通建設事業の実施における財源の確保に、積極的に地方債の借入れを実施してきたことが要因であった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が、繰上償還などの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公債費の平準化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年度はその効果で△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％）の削減効果があり、令和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他に大きな増減があるところでは、</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議員報酬一律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で終了したため大きく増加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各種検査検診事業の実績増により増加となっている。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への給付金事業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や社会保障扶助費の実績増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農林水産業費については、ダムの更新工事により一時的に増加となった。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年度より「緊急財政健全化計画」に基づいた給与カット等のコスト削減及び普通交付税の大幅な増額により実質収支額が令和元年度より約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％近く改善する結果となった。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年度にかけて繰上償還を実施し、公債費の削減に取り組んだ結果、実施収支の改善につながり、剰余金を財政調整基金に積み立てたことにより、財政調整基金残高比率も令和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年度も残高比率を伸ばす結果となった。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今後も財政調整基金残高比率を高水準で維持できるよう、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一般会計においては、普通交付税の増額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年度に大きく増加したが、令和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年度は臨時財政対策債発行可能額の大幅な減額により減少している。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に赤字決算であった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住宅新築資金等貸付事業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年度で起債償還が完了したため、今後も黒字が続くと見込まれる。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下水道事業については、下水道使用料の減少や維持改修工事等により数値が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％程度悪化している。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一般職給与カットによる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総人件費の抑制、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公債費の負担軽減、業務の効率化による物件費の抑制、税収入・税外収入の確保、町有財産の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計画的な売却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り、収支の改善に努める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平群駅西特定土地区画整理事業や幼保一体化施設建設事業、第三セクター債の元金据置期間終了に伴い、元金の償還が開始されたことにより、公債費が増加してきている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なか、今後は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総合文化センター建設事業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公債費の上昇が予想される。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対策として、「緊急財政健全化計画」に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に努めてきた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年度に公債費の繰上償還（各年度約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億円）を実施し、単年度償還額の抑制を図った効果もあり、令和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％）の減少となった。今後も必要に応じて繰上償還を行い、公債費の負担軽減に努めていく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これまで多額の地方債を充当してきた土地区画整理事業や幼保一体化施設に加え、平成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年度から令和元年度に建設工事が行われた総合文化センター建設事業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年度に策定した「緊急財政健全化計画」により、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、既発行債の借換えによる公債費の平準化及び抑制を図り、財政調整基金の積立に努め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年度に繰上償還を実施したことにより、各年度末残高の前年度比で、約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億円減少することができた。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あわせて、基準財政需要額算入見込額が減少しているため、剰余金の積極的な充当可能基金への積立を行い、充当可能財源の維持に努めていく。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年度は普通交付税の大幅な増額及び「緊急財政健全化計画」に基づく剰余金の積立により令和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％）の増額となった。</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年度でも約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％）を積み立てることができた。その他特定目的基金では、ふるさと納税の積極的な展開により、ふるさと基金を令和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万程度積み立てている。また、新庁舎建設のための基金として新たに</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万円積み立てを実施している。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また、普通交付税の追加分として約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万円の積み立てを実施している。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引き続き「緊急財政健全化計画」に基づき、給与カットによる総人件費の抑制、繰上償還による公債費など経常経費の抑制を図り、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金を積み立てれるよう努める。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ふるさと基金もふるさと納税の積極提な展開により更なる増額に努め、庁舎建設基金も計画的に積み立てを実施する予定。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・ふるさと基金：「地域づくり（福祉・教育、少子化対策・自然環境保全・歴史文化保存等）」事業の円滑な執行を図るための資金を積み立てる。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・公共施設整備基金：宅地造成事業に関して受けた寄附をもって公共施設の整備事業を実施するため、資金を積み立てる。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・観光環境施設整備基金：町内観光環境施設の整備事業推進に必要な資金を積み立てる。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・庁舎建設基金：平群町役場庁舎の建設資金に充当する資金を積み立てる。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・町営住宅等敷金管理運用基金：町営住宅等入居に係わる敷金の適正な管理及び運用を図ることを目的として資金を積み立てる。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業務の外部委託や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によりふるさと基金として積み立てる資金が増加傾向にある。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年度に斎場使用料の増額に伴い、斎場の改修工事用に積み立てている。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観光環境施設整備基金：毎年、入湯税を積み立てており、取崩がないため、一定の増加傾向にある。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必要がある。そのため、基金の取り崩しには、慎重に精査を重ね計画的に実施することに努め、積み立てる資金の確保に注視していく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上記と同じ。</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現状、基金残高は回復傾向にあるが、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人権交流センターの除却事業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や教育施設の長寿命化工事等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が控えて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「緊急財政健全化計画」に基づき、給与カットによる総人件費の抑制、繰上償還による公債費など経常経費の抑制を図り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年度の普通交付税追加交付分により約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上記基金を臨時財政対策債の償還財源として今後適切に償還財源として充当していく。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8243910</v>
      </c>
      <c r="BO4" s="371"/>
      <c r="BP4" s="371"/>
      <c r="BQ4" s="371"/>
      <c r="BR4" s="371"/>
      <c r="BS4" s="371"/>
      <c r="BT4" s="371"/>
      <c r="BU4" s="372"/>
      <c r="BV4" s="370">
        <v>7742595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7.5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7897269</v>
      </c>
      <c r="BO5" s="408"/>
      <c r="BP5" s="408"/>
      <c r="BQ5" s="408"/>
      <c r="BR5" s="408"/>
      <c r="BS5" s="408"/>
      <c r="BT5" s="408"/>
      <c r="BU5" s="409"/>
      <c r="BV5" s="407">
        <v>7311753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346641</v>
      </c>
      <c r="BO6" s="408"/>
      <c r="BP6" s="408"/>
      <c r="BQ6" s="408"/>
      <c r="BR6" s="408"/>
      <c r="BS6" s="408"/>
      <c r="BT6" s="408"/>
      <c r="BU6" s="409"/>
      <c r="BV6" s="407">
        <v>430842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91.8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10450</v>
      </c>
      <c r="BO7" s="408"/>
      <c r="BP7" s="408"/>
      <c r="BQ7" s="408"/>
      <c r="BR7" s="408"/>
      <c r="BS7" s="408"/>
      <c r="BT7" s="408"/>
      <c r="BU7" s="409"/>
      <c r="BV7" s="407">
        <v>54365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5161622</v>
      </c>
      <c r="CU7" s="408"/>
      <c r="CV7" s="408"/>
      <c r="CW7" s="408"/>
      <c r="CX7" s="408"/>
      <c r="CY7" s="408"/>
      <c r="CZ7" s="408"/>
      <c r="DA7" s="409"/>
      <c r="DB7" s="407">
        <v>5039936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336191</v>
      </c>
      <c r="BO8" s="408"/>
      <c r="BP8" s="408"/>
      <c r="BQ8" s="408"/>
      <c r="BR8" s="408"/>
      <c r="BS8" s="408"/>
      <c r="BT8" s="408"/>
      <c r="BU8" s="409"/>
      <c r="BV8" s="407">
        <v>376477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18009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-40286</v>
      </c>
      <c r="BO9" s="408"/>
      <c r="BP9" s="408"/>
      <c r="BQ9" s="408"/>
      <c r="BR9" s="408"/>
      <c r="BS9" s="408"/>
      <c r="BT9" s="408"/>
      <c r="BU9" s="409"/>
      <c r="BV9" s="407">
        <v>-35878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19.899999999999999</v>
      </c>
      <c r="CU9" s="405"/>
      <c r="CV9" s="405"/>
      <c r="CW9" s="405"/>
      <c r="CX9" s="405"/>
      <c r="CY9" s="405"/>
      <c r="CZ9" s="405"/>
      <c r="DA9" s="406"/>
      <c r="DB9" s="404">
        <v>21.1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18883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50000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326902</v>
      </c>
      <c r="BO11" s="408"/>
      <c r="BP11" s="408"/>
      <c r="BQ11" s="408"/>
      <c r="BR11" s="408"/>
      <c r="BS11" s="408"/>
      <c r="BT11" s="408"/>
      <c r="BU11" s="409"/>
      <c r="BV11" s="407">
        <v>287988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18319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126000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18131</v>
      </c>
      <c r="S13" s="492"/>
      <c r="T13" s="492"/>
      <c r="U13" s="492"/>
      <c r="V13" s="493"/>
      <c r="W13" s="423" t="s">
        <v>131</v>
      </c>
      <c r="X13" s="424"/>
      <c r="Y13" s="424"/>
      <c r="Z13" s="424"/>
      <c r="AA13" s="424"/>
      <c r="AB13" s="414"/>
      <c r="AC13" s="458">
        <v>445</v>
      </c>
      <c r="AD13" s="459"/>
      <c r="AE13" s="459"/>
      <c r="AF13" s="459"/>
      <c r="AG13" s="501"/>
      <c r="AH13" s="458">
        <v>458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160616</v>
      </c>
      <c r="BO13" s="408"/>
      <c r="BP13" s="408"/>
      <c r="BQ13" s="408"/>
      <c r="BR13" s="408"/>
      <c r="BS13" s="408"/>
      <c r="BT13" s="408"/>
      <c r="BU13" s="409"/>
      <c r="BV13" s="407">
        <v>302110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14.4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18434</v>
      </c>
      <c r="S14" s="492"/>
      <c r="T14" s="492"/>
      <c r="U14" s="492"/>
      <c r="V14" s="493"/>
      <c r="W14" s="397"/>
      <c r="X14" s="398"/>
      <c r="Y14" s="398"/>
      <c r="Z14" s="398"/>
      <c r="AA14" s="398"/>
      <c r="AB14" s="387"/>
      <c r="AC14" s="494">
        <v>6</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140.69999999999999</v>
      </c>
      <c r="CU14" s="506"/>
      <c r="CV14" s="506"/>
      <c r="CW14" s="506"/>
      <c r="CX14" s="506"/>
      <c r="CY14" s="506"/>
      <c r="CZ14" s="506"/>
      <c r="DA14" s="507"/>
      <c r="DB14" s="505">
        <v>156.69999999999999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18260</v>
      </c>
      <c r="S15" s="492"/>
      <c r="T15" s="492"/>
      <c r="U15" s="492"/>
      <c r="V15" s="493"/>
      <c r="W15" s="423" t="s">
        <v>137</v>
      </c>
      <c r="X15" s="424"/>
      <c r="Y15" s="424"/>
      <c r="Z15" s="424"/>
      <c r="AA15" s="424"/>
      <c r="AB15" s="414"/>
      <c r="AC15" s="458">
        <v>1515</v>
      </c>
      <c r="AD15" s="459"/>
      <c r="AE15" s="459"/>
      <c r="AF15" s="459"/>
      <c r="AG15" s="501"/>
      <c r="AH15" s="458">
        <v>1642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1905359</v>
      </c>
      <c r="BO15" s="371"/>
      <c r="BP15" s="371"/>
      <c r="BQ15" s="371"/>
      <c r="BR15" s="371"/>
      <c r="BS15" s="371"/>
      <c r="BT15" s="371"/>
      <c r="BU15" s="372"/>
      <c r="BV15" s="370">
        <v>1867010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20.5</v>
      </c>
      <c r="AD16" s="495"/>
      <c r="AE16" s="495"/>
      <c r="AF16" s="495"/>
      <c r="AG16" s="496"/>
      <c r="AH16" s="494">
        <v>21.6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4637221</v>
      </c>
      <c r="BO16" s="408"/>
      <c r="BP16" s="408"/>
      <c r="BQ16" s="408"/>
      <c r="BR16" s="408"/>
      <c r="BS16" s="408"/>
      <c r="BT16" s="408"/>
      <c r="BU16" s="409"/>
      <c r="BV16" s="407">
        <v>4486310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5423</v>
      </c>
      <c r="AD17" s="459"/>
      <c r="AE17" s="459"/>
      <c r="AF17" s="459"/>
      <c r="AG17" s="501"/>
      <c r="AH17" s="458">
        <v>5511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2394945</v>
      </c>
      <c r="BO17" s="408"/>
      <c r="BP17" s="408"/>
      <c r="BQ17" s="408"/>
      <c r="BR17" s="408"/>
      <c r="BS17" s="408"/>
      <c r="BT17" s="408"/>
      <c r="BU17" s="409"/>
      <c r="BV17" s="407">
        <v>2341996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23.9</v>
      </c>
      <c r="M18" s="531"/>
      <c r="N18" s="531"/>
      <c r="O18" s="531"/>
      <c r="P18" s="531"/>
      <c r="Q18" s="531"/>
      <c r="R18" s="532"/>
      <c r="S18" s="532"/>
      <c r="T18" s="532"/>
      <c r="U18" s="532"/>
      <c r="V18" s="533"/>
      <c r="W18" s="425"/>
      <c r="X18" s="426"/>
      <c r="Y18" s="426"/>
      <c r="Z18" s="426"/>
      <c r="AA18" s="426"/>
      <c r="AB18" s="417"/>
      <c r="AC18" s="534">
        <v>73.5</v>
      </c>
      <c r="AD18" s="535"/>
      <c r="AE18" s="535"/>
      <c r="AF18" s="535"/>
      <c r="AG18" s="536"/>
      <c r="AH18" s="534">
        <v>72.400000000000006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4698746</v>
      </c>
      <c r="BO18" s="408"/>
      <c r="BP18" s="408"/>
      <c r="BQ18" s="408"/>
      <c r="BR18" s="408"/>
      <c r="BS18" s="408"/>
      <c r="BT18" s="408"/>
      <c r="BU18" s="409"/>
      <c r="BV18" s="407">
        <v>4714829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6369896</v>
      </c>
      <c r="BO19" s="408"/>
      <c r="BP19" s="408"/>
      <c r="BQ19" s="408"/>
      <c r="BR19" s="408"/>
      <c r="BS19" s="408"/>
      <c r="BT19" s="408"/>
      <c r="BU19" s="409"/>
      <c r="BV19" s="407">
        <v>6073279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7173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11759270</v>
      </c>
      <c r="BO22" s="371"/>
      <c r="BP22" s="371"/>
      <c r="BQ22" s="371"/>
      <c r="BR22" s="371"/>
      <c r="BS22" s="371"/>
      <c r="BT22" s="371"/>
      <c r="BU22" s="372"/>
      <c r="BV22" s="370">
        <v>12788537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6823162</v>
      </c>
      <c r="BO23" s="408"/>
      <c r="BP23" s="408"/>
      <c r="BQ23" s="408"/>
      <c r="BR23" s="408"/>
      <c r="BS23" s="408"/>
      <c r="BT23" s="408"/>
      <c r="BU23" s="409"/>
      <c r="BV23" s="407">
        <v>7216644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4920</v>
      </c>
      <c r="R24" s="459"/>
      <c r="S24" s="459"/>
      <c r="T24" s="459"/>
      <c r="U24" s="459"/>
      <c r="V24" s="501"/>
      <c r="W24" s="553"/>
      <c r="X24" s="554"/>
      <c r="Y24" s="555"/>
      <c r="Z24" s="457" t="s">
        <v>162</v>
      </c>
      <c r="AA24" s="437"/>
      <c r="AB24" s="437"/>
      <c r="AC24" s="437"/>
      <c r="AD24" s="437"/>
      <c r="AE24" s="437"/>
      <c r="AF24" s="437"/>
      <c r="AG24" s="438"/>
      <c r="AH24" s="458">
        <v>166</v>
      </c>
      <c r="AI24" s="459"/>
      <c r="AJ24" s="459"/>
      <c r="AK24" s="459"/>
      <c r="AL24" s="501"/>
      <c r="AM24" s="458">
        <v>498664</v>
      </c>
      <c r="AN24" s="459"/>
      <c r="AO24" s="459"/>
      <c r="AP24" s="459"/>
      <c r="AQ24" s="459"/>
      <c r="AR24" s="501"/>
      <c r="AS24" s="458">
        <v>3004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9206336</v>
      </c>
      <c r="BO24" s="408"/>
      <c r="BP24" s="408"/>
      <c r="BQ24" s="408"/>
      <c r="BR24" s="408"/>
      <c r="BS24" s="408"/>
      <c r="BT24" s="408"/>
      <c r="BU24" s="409"/>
      <c r="BV24" s="407">
        <v>10053099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4680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4575</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50895</v>
      </c>
      <c r="AN26" s="459"/>
      <c r="AO26" s="459"/>
      <c r="AP26" s="459"/>
      <c r="AQ26" s="459"/>
      <c r="AR26" s="501"/>
      <c r="AS26" s="458">
        <v>3393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3060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2635</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589198</v>
      </c>
      <c r="BO28" s="371"/>
      <c r="BP28" s="371"/>
      <c r="BQ28" s="371"/>
      <c r="BR28" s="371"/>
      <c r="BS28" s="371"/>
      <c r="BT28" s="371"/>
      <c r="BU28" s="372"/>
      <c r="BV28" s="370">
        <v>515198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2465</v>
      </c>
      <c r="R29" s="459"/>
      <c r="S29" s="459"/>
      <c r="T29" s="459"/>
      <c r="U29" s="459"/>
      <c r="V29" s="501"/>
      <c r="W29" s="556"/>
      <c r="X29" s="557"/>
      <c r="Y29" s="558"/>
      <c r="Z29" s="457" t="s">
        <v>178</v>
      </c>
      <c r="AA29" s="437"/>
      <c r="AB29" s="437"/>
      <c r="AC29" s="437"/>
      <c r="AD29" s="437"/>
      <c r="AE29" s="437"/>
      <c r="AF29" s="437"/>
      <c r="AG29" s="438"/>
      <c r="AH29" s="458">
        <v>168</v>
      </c>
      <c r="AI29" s="459"/>
      <c r="AJ29" s="459"/>
      <c r="AK29" s="459"/>
      <c r="AL29" s="501"/>
      <c r="AM29" s="458">
        <v>505768</v>
      </c>
      <c r="AN29" s="459"/>
      <c r="AO29" s="459"/>
      <c r="AP29" s="459"/>
      <c r="AQ29" s="459"/>
      <c r="AR29" s="501"/>
      <c r="AS29" s="458">
        <v>3011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25537</v>
      </c>
      <c r="BO29" s="408"/>
      <c r="BP29" s="408"/>
      <c r="BQ29" s="408"/>
      <c r="BR29" s="408"/>
      <c r="BS29" s="408"/>
      <c r="BT29" s="408"/>
      <c r="BU29" s="409"/>
      <c r="BV29" s="407">
        <v>2617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403993</v>
      </c>
      <c r="BO30" s="527"/>
      <c r="BP30" s="527"/>
      <c r="BQ30" s="527"/>
      <c r="BR30" s="527"/>
      <c r="BS30" s="527"/>
      <c r="BT30" s="527"/>
      <c r="BU30" s="528"/>
      <c r="BV30" s="526">
        <v>327079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学校給食費特別会計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奨学資金貸付事業特別会計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用地先行取得事業特別会計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b/MsVSmp+C+1TTlqFXP09TKYjX79O7f57bx476D2KYGvtQMTQ+f58Dj6yfDxLpe8yFi1FG36ER8a26wBKI59Q==" saltValue="uhiqFHzsNsDjw61YTqkO0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2005521</v>
      </c>
      <c r="S5" s="613"/>
      <c r="T5" s="613"/>
      <c r="U5" s="613"/>
      <c r="V5" s="613"/>
      <c r="W5" s="613"/>
      <c r="X5" s="613"/>
      <c r="Y5" s="614"/>
      <c r="Z5" s="615">
        <v>24.3</v>
      </c>
      <c r="AA5" s="615"/>
      <c r="AB5" s="615"/>
      <c r="AC5" s="615"/>
      <c r="AD5" s="616">
        <v>2005521</v>
      </c>
      <c r="AE5" s="616"/>
      <c r="AF5" s="616"/>
      <c r="AG5" s="616"/>
      <c r="AH5" s="616"/>
      <c r="AI5" s="616"/>
      <c r="AJ5" s="616"/>
      <c r="AK5" s="616"/>
      <c r="AL5" s="617">
        <v>38</v>
      </c>
      <c r="AM5" s="618"/>
      <c r="AN5" s="618"/>
      <c r="AO5" s="619"/>
      <c r="AP5" s="609" t="s">
        <v>217</v>
      </c>
      <c r="AQ5" s="610"/>
      <c r="AR5" s="610"/>
      <c r="AS5" s="610"/>
      <c r="AT5" s="610"/>
      <c r="AU5" s="610"/>
      <c r="AV5" s="610"/>
      <c r="AW5" s="610"/>
      <c r="AX5" s="610"/>
      <c r="AY5" s="610"/>
      <c r="AZ5" s="610"/>
      <c r="BA5" s="610"/>
      <c r="BB5" s="610"/>
      <c r="BC5" s="610"/>
      <c r="BD5" s="610"/>
      <c r="BE5" s="610"/>
      <c r="BF5" s="611"/>
      <c r="BG5" s="623">
        <v>2001619</v>
      </c>
      <c r="BH5" s="624"/>
      <c r="BI5" s="624"/>
      <c r="BJ5" s="624"/>
      <c r="BK5" s="624"/>
      <c r="BL5" s="624"/>
      <c r="BM5" s="624"/>
      <c r="BN5" s="625"/>
      <c r="BO5" s="626">
        <v>99.8</v>
      </c>
      <c r="BP5" s="626"/>
      <c r="BQ5" s="626"/>
      <c r="BR5" s="626"/>
      <c r="BS5" s="627">
        <v>98577</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65784</v>
      </c>
      <c r="S6" s="624"/>
      <c r="T6" s="624"/>
      <c r="U6" s="624"/>
      <c r="V6" s="624"/>
      <c r="W6" s="624"/>
      <c r="X6" s="624"/>
      <c r="Y6" s="625"/>
      <c r="Z6" s="626">
        <v>0.8</v>
      </c>
      <c r="AA6" s="626"/>
      <c r="AB6" s="626"/>
      <c r="AC6" s="626"/>
      <c r="AD6" s="627">
        <v>65784</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2001619</v>
      </c>
      <c r="BH6" s="624"/>
      <c r="BI6" s="624"/>
      <c r="BJ6" s="624"/>
      <c r="BK6" s="624"/>
      <c r="BL6" s="624"/>
      <c r="BM6" s="624"/>
      <c r="BN6" s="625"/>
      <c r="BO6" s="626">
        <v>99.8</v>
      </c>
      <c r="BP6" s="626"/>
      <c r="BQ6" s="626"/>
      <c r="BR6" s="626"/>
      <c r="BS6" s="627">
        <v>98577</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98425</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98425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1065</v>
      </c>
      <c r="S7" s="624"/>
      <c r="T7" s="624"/>
      <c r="U7" s="624"/>
      <c r="V7" s="624"/>
      <c r="W7" s="624"/>
      <c r="X7" s="624"/>
      <c r="Y7" s="625"/>
      <c r="Z7" s="626">
        <v>0</v>
      </c>
      <c r="AA7" s="626"/>
      <c r="AB7" s="626"/>
      <c r="AC7" s="626"/>
      <c r="AD7" s="627">
        <v>1065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992306</v>
      </c>
      <c r="BH7" s="624"/>
      <c r="BI7" s="624"/>
      <c r="BJ7" s="624"/>
      <c r="BK7" s="624"/>
      <c r="BL7" s="624"/>
      <c r="BM7" s="624"/>
      <c r="BN7" s="625"/>
      <c r="BO7" s="626">
        <v>49.5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962703</v>
      </c>
      <c r="CS7" s="624"/>
      <c r="CT7" s="624"/>
      <c r="CU7" s="624"/>
      <c r="CV7" s="624"/>
      <c r="CW7" s="624"/>
      <c r="CX7" s="624"/>
      <c r="CY7" s="625"/>
      <c r="CZ7" s="626">
        <v>12.2</v>
      </c>
      <c r="DA7" s="626"/>
      <c r="DB7" s="626"/>
      <c r="DC7" s="626"/>
      <c r="DD7" s="632">
        <v>6533</v>
      </c>
      <c r="DE7" s="624"/>
      <c r="DF7" s="624"/>
      <c r="DG7" s="624"/>
      <c r="DH7" s="624"/>
      <c r="DI7" s="624"/>
      <c r="DJ7" s="624"/>
      <c r="DK7" s="624"/>
      <c r="DL7" s="624"/>
      <c r="DM7" s="624"/>
      <c r="DN7" s="624"/>
      <c r="DO7" s="624"/>
      <c r="DP7" s="625"/>
      <c r="DQ7" s="632">
        <v>807172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29968</v>
      </c>
      <c r="S8" s="624"/>
      <c r="T8" s="624"/>
      <c r="U8" s="624"/>
      <c r="V8" s="624"/>
      <c r="W8" s="624"/>
      <c r="X8" s="624"/>
      <c r="Y8" s="625"/>
      <c r="Z8" s="626">
        <v>0.4</v>
      </c>
      <c r="AA8" s="626"/>
      <c r="AB8" s="626"/>
      <c r="AC8" s="626"/>
      <c r="AD8" s="627">
        <v>29968</v>
      </c>
      <c r="AE8" s="627"/>
      <c r="AF8" s="627"/>
      <c r="AG8" s="627"/>
      <c r="AH8" s="627"/>
      <c r="AI8" s="627"/>
      <c r="AJ8" s="627"/>
      <c r="AK8" s="627"/>
      <c r="AL8" s="628">
        <v>0.6</v>
      </c>
      <c r="AM8" s="629"/>
      <c r="AN8" s="629"/>
      <c r="AO8" s="630"/>
      <c r="AP8" s="620" t="s">
        <v>228</v>
      </c>
      <c r="AQ8" s="621"/>
      <c r="AR8" s="621"/>
      <c r="AS8" s="621"/>
      <c r="AT8" s="621"/>
      <c r="AU8" s="621"/>
      <c r="AV8" s="621"/>
      <c r="AW8" s="621"/>
      <c r="AX8" s="621"/>
      <c r="AY8" s="621"/>
      <c r="AZ8" s="621"/>
      <c r="BA8" s="621"/>
      <c r="BB8" s="621"/>
      <c r="BC8" s="621"/>
      <c r="BD8" s="621"/>
      <c r="BE8" s="621"/>
      <c r="BF8" s="622"/>
      <c r="BG8" s="623">
        <v>31885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3000524</v>
      </c>
      <c r="CS8" s="624"/>
      <c r="CT8" s="624"/>
      <c r="CU8" s="624"/>
      <c r="CV8" s="624"/>
      <c r="CW8" s="624"/>
      <c r="CX8" s="624"/>
      <c r="CY8" s="625"/>
      <c r="CZ8" s="626">
        <v>38</v>
      </c>
      <c r="DA8" s="626"/>
      <c r="DB8" s="626"/>
      <c r="DC8" s="626"/>
      <c r="DD8" s="632">
        <v>6036</v>
      </c>
      <c r="DE8" s="624"/>
      <c r="DF8" s="624"/>
      <c r="DG8" s="624"/>
      <c r="DH8" s="624"/>
      <c r="DI8" s="624"/>
      <c r="DJ8" s="624"/>
      <c r="DK8" s="624"/>
      <c r="DL8" s="624"/>
      <c r="DM8" s="624"/>
      <c r="DN8" s="624"/>
      <c r="DO8" s="624"/>
      <c r="DP8" s="625"/>
      <c r="DQ8" s="632">
        <v>1869851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32777</v>
      </c>
      <c r="S9" s="624"/>
      <c r="T9" s="624"/>
      <c r="U9" s="624"/>
      <c r="V9" s="624"/>
      <c r="W9" s="624"/>
      <c r="X9" s="624"/>
      <c r="Y9" s="625"/>
      <c r="Z9" s="626">
        <v>0.4</v>
      </c>
      <c r="AA9" s="626"/>
      <c r="AB9" s="626"/>
      <c r="AC9" s="626"/>
      <c r="AD9" s="627">
        <v>32777</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883772</v>
      </c>
      <c r="BH9" s="624"/>
      <c r="BI9" s="624"/>
      <c r="BJ9" s="624"/>
      <c r="BK9" s="624"/>
      <c r="BL9" s="624"/>
      <c r="BM9" s="624"/>
      <c r="BN9" s="625"/>
      <c r="BO9" s="626">
        <v>44.1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909186</v>
      </c>
      <c r="CS9" s="624"/>
      <c r="CT9" s="624"/>
      <c r="CU9" s="624"/>
      <c r="CV9" s="624"/>
      <c r="CW9" s="624"/>
      <c r="CX9" s="624"/>
      <c r="CY9" s="625"/>
      <c r="CZ9" s="626">
        <v>11.5</v>
      </c>
      <c r="DA9" s="626"/>
      <c r="DB9" s="626"/>
      <c r="DC9" s="626"/>
      <c r="DD9" s="632">
        <v>89557</v>
      </c>
      <c r="DE9" s="624"/>
      <c r="DF9" s="624"/>
      <c r="DG9" s="624"/>
      <c r="DH9" s="624"/>
      <c r="DI9" s="624"/>
      <c r="DJ9" s="624"/>
      <c r="DK9" s="624"/>
      <c r="DL9" s="624"/>
      <c r="DM9" s="624"/>
      <c r="DN9" s="624"/>
      <c r="DO9" s="624"/>
      <c r="DP9" s="625"/>
      <c r="DQ9" s="632">
        <v>680274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29186</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355637</v>
      </c>
      <c r="S11" s="624"/>
      <c r="T11" s="624"/>
      <c r="U11" s="624"/>
      <c r="V11" s="624"/>
      <c r="W11" s="624"/>
      <c r="X11" s="624"/>
      <c r="Y11" s="625"/>
      <c r="Z11" s="628">
        <v>4.3</v>
      </c>
      <c r="AA11" s="629"/>
      <c r="AB11" s="629"/>
      <c r="AC11" s="635"/>
      <c r="AD11" s="632">
        <v>355637</v>
      </c>
      <c r="AE11" s="624"/>
      <c r="AF11" s="624"/>
      <c r="AG11" s="624"/>
      <c r="AH11" s="624"/>
      <c r="AI11" s="624"/>
      <c r="AJ11" s="624"/>
      <c r="AK11" s="625"/>
      <c r="AL11" s="628">
        <v>6.7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47463</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214656</v>
      </c>
      <c r="CS11" s="624"/>
      <c r="CT11" s="624"/>
      <c r="CU11" s="624"/>
      <c r="CV11" s="624"/>
      <c r="CW11" s="624"/>
      <c r="CX11" s="624"/>
      <c r="CY11" s="625"/>
      <c r="CZ11" s="626">
        <v>2.7</v>
      </c>
      <c r="DA11" s="626"/>
      <c r="DB11" s="626"/>
      <c r="DC11" s="626"/>
      <c r="DD11" s="632">
        <v>89619</v>
      </c>
      <c r="DE11" s="624"/>
      <c r="DF11" s="624"/>
      <c r="DG11" s="624"/>
      <c r="DH11" s="624"/>
      <c r="DI11" s="624"/>
      <c r="DJ11" s="624"/>
      <c r="DK11" s="624"/>
      <c r="DL11" s="624"/>
      <c r="DM11" s="624"/>
      <c r="DN11" s="624"/>
      <c r="DO11" s="624"/>
      <c r="DP11" s="625"/>
      <c r="DQ11" s="632">
        <v>110915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871684</v>
      </c>
      <c r="BH12" s="624"/>
      <c r="BI12" s="624"/>
      <c r="BJ12" s="624"/>
      <c r="BK12" s="624"/>
      <c r="BL12" s="624"/>
      <c r="BM12" s="624"/>
      <c r="BN12" s="625"/>
      <c r="BO12" s="626">
        <v>43.5</v>
      </c>
      <c r="BP12" s="626"/>
      <c r="BQ12" s="626"/>
      <c r="BR12" s="626"/>
      <c r="BS12" s="627">
        <v>98577</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75412</v>
      </c>
      <c r="CS12" s="624"/>
      <c r="CT12" s="624"/>
      <c r="CU12" s="624"/>
      <c r="CV12" s="624"/>
      <c r="CW12" s="624"/>
      <c r="CX12" s="624"/>
      <c r="CY12" s="625"/>
      <c r="CZ12" s="626">
        <v>1</v>
      </c>
      <c r="DA12" s="626"/>
      <c r="DB12" s="626"/>
      <c r="DC12" s="626"/>
      <c r="DD12" s="632" t="s">
        <v>122</v>
      </c>
      <c r="DE12" s="624"/>
      <c r="DF12" s="624"/>
      <c r="DG12" s="624"/>
      <c r="DH12" s="624"/>
      <c r="DI12" s="624"/>
      <c r="DJ12" s="624"/>
      <c r="DK12" s="624"/>
      <c r="DL12" s="624"/>
      <c r="DM12" s="624"/>
      <c r="DN12" s="624"/>
      <c r="DO12" s="624"/>
      <c r="DP12" s="625"/>
      <c r="DQ12" s="632">
        <v>73357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871684</v>
      </c>
      <c r="BH13" s="624"/>
      <c r="BI13" s="624"/>
      <c r="BJ13" s="624"/>
      <c r="BK13" s="624"/>
      <c r="BL13" s="624"/>
      <c r="BM13" s="624"/>
      <c r="BN13" s="625"/>
      <c r="BO13" s="626">
        <v>43.5</v>
      </c>
      <c r="BP13" s="626"/>
      <c r="BQ13" s="626"/>
      <c r="BR13" s="626"/>
      <c r="BS13" s="627">
        <v>98577</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426509</v>
      </c>
      <c r="CS13" s="624"/>
      <c r="CT13" s="624"/>
      <c r="CU13" s="624"/>
      <c r="CV13" s="624"/>
      <c r="CW13" s="624"/>
      <c r="CX13" s="624"/>
      <c r="CY13" s="625"/>
      <c r="CZ13" s="626">
        <v>5.4</v>
      </c>
      <c r="DA13" s="626"/>
      <c r="DB13" s="626"/>
      <c r="DC13" s="626"/>
      <c r="DD13" s="632">
        <v>135473</v>
      </c>
      <c r="DE13" s="624"/>
      <c r="DF13" s="624"/>
      <c r="DG13" s="624"/>
      <c r="DH13" s="624"/>
      <c r="DI13" s="624"/>
      <c r="DJ13" s="624"/>
      <c r="DK13" s="624"/>
      <c r="DL13" s="624"/>
      <c r="DM13" s="624"/>
      <c r="DN13" s="624"/>
      <c r="DO13" s="624"/>
      <c r="DP13" s="625"/>
      <c r="DQ13" s="632">
        <v>293560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1533</v>
      </c>
      <c r="S14" s="624"/>
      <c r="T14" s="624"/>
      <c r="U14" s="624"/>
      <c r="V14" s="624"/>
      <c r="W14" s="624"/>
      <c r="X14" s="624"/>
      <c r="Y14" s="625"/>
      <c r="Z14" s="626">
        <v>0</v>
      </c>
      <c r="AA14" s="626"/>
      <c r="AB14" s="626"/>
      <c r="AC14" s="626"/>
      <c r="AD14" s="627">
        <v>1533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50037</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243890</v>
      </c>
      <c r="CS14" s="624"/>
      <c r="CT14" s="624"/>
      <c r="CU14" s="624"/>
      <c r="CV14" s="624"/>
      <c r="CW14" s="624"/>
      <c r="CX14" s="624"/>
      <c r="CY14" s="625"/>
      <c r="CZ14" s="626">
        <v>3.1</v>
      </c>
      <c r="DA14" s="626"/>
      <c r="DB14" s="626"/>
      <c r="DC14" s="626"/>
      <c r="DD14" s="632" t="s">
        <v>122</v>
      </c>
      <c r="DE14" s="624"/>
      <c r="DF14" s="624"/>
      <c r="DG14" s="624"/>
      <c r="DH14" s="624"/>
      <c r="DI14" s="624"/>
      <c r="DJ14" s="624"/>
      <c r="DK14" s="624"/>
      <c r="DL14" s="624"/>
      <c r="DM14" s="624"/>
      <c r="DN14" s="624"/>
      <c r="DO14" s="624"/>
      <c r="DP14" s="625"/>
      <c r="DQ14" s="632">
        <v>239039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87592</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688999</v>
      </c>
      <c r="CS15" s="624"/>
      <c r="CT15" s="624"/>
      <c r="CU15" s="624"/>
      <c r="CV15" s="624"/>
      <c r="CW15" s="624"/>
      <c r="CX15" s="624"/>
      <c r="CY15" s="625"/>
      <c r="CZ15" s="626">
        <v>8.6999999999999993</v>
      </c>
      <c r="DA15" s="626"/>
      <c r="DB15" s="626"/>
      <c r="DC15" s="626"/>
      <c r="DD15" s="632">
        <v>32357</v>
      </c>
      <c r="DE15" s="624"/>
      <c r="DF15" s="624"/>
      <c r="DG15" s="624"/>
      <c r="DH15" s="624"/>
      <c r="DI15" s="624"/>
      <c r="DJ15" s="624"/>
      <c r="DK15" s="624"/>
      <c r="DL15" s="624"/>
      <c r="DM15" s="624"/>
      <c r="DN15" s="624"/>
      <c r="DO15" s="624"/>
      <c r="DP15" s="625"/>
      <c r="DQ15" s="632">
        <v>579969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11226</v>
      </c>
      <c r="S16" s="624"/>
      <c r="T16" s="624"/>
      <c r="U16" s="624"/>
      <c r="V16" s="624"/>
      <c r="W16" s="624"/>
      <c r="X16" s="624"/>
      <c r="Y16" s="625"/>
      <c r="Z16" s="626">
        <v>0.1</v>
      </c>
      <c r="AA16" s="626"/>
      <c r="AB16" s="626"/>
      <c r="AC16" s="626"/>
      <c r="AD16" s="627">
        <v>11226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8403</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2131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12540</v>
      </c>
      <c r="S17" s="624"/>
      <c r="T17" s="624"/>
      <c r="U17" s="624"/>
      <c r="V17" s="624"/>
      <c r="W17" s="624"/>
      <c r="X17" s="624"/>
      <c r="Y17" s="625"/>
      <c r="Z17" s="626">
        <v>0.2</v>
      </c>
      <c r="AA17" s="626"/>
      <c r="AB17" s="626"/>
      <c r="AC17" s="626"/>
      <c r="AD17" s="627">
        <v>12540</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1268562</v>
      </c>
      <c r="CS17" s="624"/>
      <c r="CT17" s="624"/>
      <c r="CU17" s="624"/>
      <c r="CV17" s="624"/>
      <c r="CW17" s="624"/>
      <c r="CX17" s="624"/>
      <c r="CY17" s="625"/>
      <c r="CZ17" s="626">
        <v>16.100000000000001</v>
      </c>
      <c r="DA17" s="626"/>
      <c r="DB17" s="626"/>
      <c r="DC17" s="626"/>
      <c r="DD17" s="632" t="s">
        <v>122</v>
      </c>
      <c r="DE17" s="624"/>
      <c r="DF17" s="624"/>
      <c r="DG17" s="624"/>
      <c r="DH17" s="624"/>
      <c r="DI17" s="624"/>
      <c r="DJ17" s="624"/>
      <c r="DK17" s="624"/>
      <c r="DL17" s="624"/>
      <c r="DM17" s="624"/>
      <c r="DN17" s="624"/>
      <c r="DO17" s="624"/>
      <c r="DP17" s="625"/>
      <c r="DQ17" s="632">
        <v>1268562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17870</v>
      </c>
      <c r="S18" s="624"/>
      <c r="T18" s="624"/>
      <c r="U18" s="624"/>
      <c r="V18" s="624"/>
      <c r="W18" s="624"/>
      <c r="X18" s="624"/>
      <c r="Y18" s="625"/>
      <c r="Z18" s="626">
        <v>0.2</v>
      </c>
      <c r="AA18" s="626"/>
      <c r="AB18" s="626"/>
      <c r="AC18" s="626"/>
      <c r="AD18" s="627">
        <v>17870</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17870</v>
      </c>
      <c r="S19" s="624"/>
      <c r="T19" s="624"/>
      <c r="U19" s="624"/>
      <c r="V19" s="624"/>
      <c r="W19" s="624"/>
      <c r="X19" s="624"/>
      <c r="Y19" s="625"/>
      <c r="Z19" s="626">
        <v>0.2</v>
      </c>
      <c r="AA19" s="626"/>
      <c r="AB19" s="626"/>
      <c r="AC19" s="626"/>
      <c r="AD19" s="627">
        <v>17870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3902</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3902</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7897269</v>
      </c>
      <c r="CS20" s="624"/>
      <c r="CT20" s="624"/>
      <c r="CU20" s="624"/>
      <c r="CV20" s="624"/>
      <c r="CW20" s="624"/>
      <c r="CX20" s="624"/>
      <c r="CY20" s="625"/>
      <c r="CZ20" s="626">
        <v>100</v>
      </c>
      <c r="DA20" s="626"/>
      <c r="DB20" s="626"/>
      <c r="DC20" s="626"/>
      <c r="DD20" s="632">
        <v>359575</v>
      </c>
      <c r="DE20" s="624"/>
      <c r="DF20" s="624"/>
      <c r="DG20" s="624"/>
      <c r="DH20" s="624"/>
      <c r="DI20" s="624"/>
      <c r="DJ20" s="624"/>
      <c r="DK20" s="624"/>
      <c r="DL20" s="624"/>
      <c r="DM20" s="624"/>
      <c r="DN20" s="624"/>
      <c r="DO20" s="624"/>
      <c r="DP20" s="625"/>
      <c r="DQ20" s="632">
        <v>6023255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3045400</v>
      </c>
      <c r="S21" s="624"/>
      <c r="T21" s="624"/>
      <c r="U21" s="624"/>
      <c r="V21" s="624"/>
      <c r="W21" s="624"/>
      <c r="X21" s="624"/>
      <c r="Y21" s="625"/>
      <c r="Z21" s="626">
        <v>36.9</v>
      </c>
      <c r="AA21" s="626"/>
      <c r="AB21" s="626"/>
      <c r="AC21" s="626"/>
      <c r="AD21" s="627">
        <v>2731085</v>
      </c>
      <c r="AE21" s="627"/>
      <c r="AF21" s="627"/>
      <c r="AG21" s="627"/>
      <c r="AH21" s="627"/>
      <c r="AI21" s="627"/>
      <c r="AJ21" s="627"/>
      <c r="AK21" s="627"/>
      <c r="AL21" s="628">
        <v>51.7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3902</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2731085</v>
      </c>
      <c r="S22" s="624"/>
      <c r="T22" s="624"/>
      <c r="U22" s="624"/>
      <c r="V22" s="624"/>
      <c r="W22" s="624"/>
      <c r="X22" s="624"/>
      <c r="Y22" s="625"/>
      <c r="Z22" s="626">
        <v>33.1</v>
      </c>
      <c r="AA22" s="626"/>
      <c r="AB22" s="626"/>
      <c r="AC22" s="626"/>
      <c r="AD22" s="627">
        <v>2731085</v>
      </c>
      <c r="AE22" s="627"/>
      <c r="AF22" s="627"/>
      <c r="AG22" s="627"/>
      <c r="AH22" s="627"/>
      <c r="AI22" s="627"/>
      <c r="AJ22" s="627"/>
      <c r="AK22" s="627"/>
      <c r="AL22" s="628">
        <v>51.7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314315</v>
      </c>
      <c r="S23" s="624"/>
      <c r="T23" s="624"/>
      <c r="U23" s="624"/>
      <c r="V23" s="624"/>
      <c r="W23" s="624"/>
      <c r="X23" s="624"/>
      <c r="Y23" s="625"/>
      <c r="Z23" s="626">
        <v>3.8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4198996</v>
      </c>
      <c r="CS24" s="613"/>
      <c r="CT24" s="613"/>
      <c r="CU24" s="613"/>
      <c r="CV24" s="613"/>
      <c r="CW24" s="613"/>
      <c r="CX24" s="613"/>
      <c r="CY24" s="614"/>
      <c r="CZ24" s="617">
        <v>53.2</v>
      </c>
      <c r="DA24" s="618"/>
      <c r="DB24" s="618"/>
      <c r="DC24" s="634"/>
      <c r="DD24" s="655">
        <v>3396957</v>
      </c>
      <c r="DE24" s="613"/>
      <c r="DF24" s="613"/>
      <c r="DG24" s="613"/>
      <c r="DH24" s="613"/>
      <c r="DI24" s="613"/>
      <c r="DJ24" s="613"/>
      <c r="DK24" s="614"/>
      <c r="DL24" s="655">
        <v>2636950</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5579321</v>
      </c>
      <c r="S25" s="624"/>
      <c r="T25" s="624"/>
      <c r="U25" s="624"/>
      <c r="V25" s="624"/>
      <c r="W25" s="624"/>
      <c r="X25" s="624"/>
      <c r="Y25" s="625"/>
      <c r="Z25" s="626">
        <v>67.7</v>
      </c>
      <c r="AA25" s="626"/>
      <c r="AB25" s="626"/>
      <c r="AC25" s="626"/>
      <c r="AD25" s="627">
        <v>5265006</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1787187</v>
      </c>
      <c r="CS25" s="656"/>
      <c r="CT25" s="656"/>
      <c r="CU25" s="656"/>
      <c r="CV25" s="656"/>
      <c r="CW25" s="656"/>
      <c r="CX25" s="656"/>
      <c r="CY25" s="657"/>
      <c r="CZ25" s="628">
        <v>22.6</v>
      </c>
      <c r="DA25" s="653"/>
      <c r="DB25" s="653"/>
      <c r="DC25" s="658"/>
      <c r="DD25" s="632">
        <v>1660673</v>
      </c>
      <c r="DE25" s="656"/>
      <c r="DF25" s="656"/>
      <c r="DG25" s="656"/>
      <c r="DH25" s="656"/>
      <c r="DI25" s="656"/>
      <c r="DJ25" s="656"/>
      <c r="DK25" s="657"/>
      <c r="DL25" s="632">
        <v>1413948</v>
      </c>
      <c r="DM25" s="656"/>
      <c r="DN25" s="656"/>
      <c r="DO25" s="656"/>
      <c r="DP25" s="656"/>
      <c r="DQ25" s="656"/>
      <c r="DR25" s="656"/>
      <c r="DS25" s="656"/>
      <c r="DT25" s="656"/>
      <c r="DU25" s="656"/>
      <c r="DV25" s="657"/>
      <c r="DW25" s="628">
        <v>26.6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1158</v>
      </c>
      <c r="S26" s="624"/>
      <c r="T26" s="624"/>
      <c r="U26" s="624"/>
      <c r="V26" s="624"/>
      <c r="W26" s="624"/>
      <c r="X26" s="624"/>
      <c r="Y26" s="625"/>
      <c r="Z26" s="626">
        <v>0</v>
      </c>
      <c r="AA26" s="626"/>
      <c r="AB26" s="626"/>
      <c r="AC26" s="626"/>
      <c r="AD26" s="627">
        <v>1158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1042100</v>
      </c>
      <c r="CS26" s="624"/>
      <c r="CT26" s="624"/>
      <c r="CU26" s="624"/>
      <c r="CV26" s="624"/>
      <c r="CW26" s="624"/>
      <c r="CX26" s="624"/>
      <c r="CY26" s="625"/>
      <c r="CZ26" s="628">
        <v>13.2</v>
      </c>
      <c r="DA26" s="653"/>
      <c r="DB26" s="653"/>
      <c r="DC26" s="658"/>
      <c r="DD26" s="632">
        <v>967447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53129</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2005521</v>
      </c>
      <c r="BH27" s="624"/>
      <c r="BI27" s="624"/>
      <c r="BJ27" s="624"/>
      <c r="BK27" s="624"/>
      <c r="BL27" s="624"/>
      <c r="BM27" s="624"/>
      <c r="BN27" s="625"/>
      <c r="BO27" s="626">
        <v>100</v>
      </c>
      <c r="BP27" s="626"/>
      <c r="BQ27" s="626"/>
      <c r="BR27" s="626"/>
      <c r="BS27" s="627">
        <v>98577</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1143247</v>
      </c>
      <c r="CS27" s="656"/>
      <c r="CT27" s="656"/>
      <c r="CU27" s="656"/>
      <c r="CV27" s="656"/>
      <c r="CW27" s="656"/>
      <c r="CX27" s="656"/>
      <c r="CY27" s="657"/>
      <c r="CZ27" s="628">
        <v>14.5</v>
      </c>
      <c r="DA27" s="653"/>
      <c r="DB27" s="653"/>
      <c r="DC27" s="658"/>
      <c r="DD27" s="632">
        <v>467722</v>
      </c>
      <c r="DE27" s="656"/>
      <c r="DF27" s="656"/>
      <c r="DG27" s="656"/>
      <c r="DH27" s="656"/>
      <c r="DI27" s="656"/>
      <c r="DJ27" s="656"/>
      <c r="DK27" s="657"/>
      <c r="DL27" s="632">
        <v>281342</v>
      </c>
      <c r="DM27" s="656"/>
      <c r="DN27" s="656"/>
      <c r="DO27" s="656"/>
      <c r="DP27" s="656"/>
      <c r="DQ27" s="656"/>
      <c r="DR27" s="656"/>
      <c r="DS27" s="656"/>
      <c r="DT27" s="656"/>
      <c r="DU27" s="656"/>
      <c r="DV27" s="657"/>
      <c r="DW27" s="628">
        <v>5.3</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130076</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1268562</v>
      </c>
      <c r="CS28" s="624"/>
      <c r="CT28" s="624"/>
      <c r="CU28" s="624"/>
      <c r="CV28" s="624"/>
      <c r="CW28" s="624"/>
      <c r="CX28" s="624"/>
      <c r="CY28" s="625"/>
      <c r="CZ28" s="628">
        <v>16.100000000000001</v>
      </c>
      <c r="DA28" s="653"/>
      <c r="DB28" s="653"/>
      <c r="DC28" s="658"/>
      <c r="DD28" s="632">
        <v>1268562</v>
      </c>
      <c r="DE28" s="624"/>
      <c r="DF28" s="624"/>
      <c r="DG28" s="624"/>
      <c r="DH28" s="624"/>
      <c r="DI28" s="624"/>
      <c r="DJ28" s="624"/>
      <c r="DK28" s="625"/>
      <c r="DL28" s="632">
        <v>941660</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30518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1268562</v>
      </c>
      <c r="CS29" s="656"/>
      <c r="CT29" s="656"/>
      <c r="CU29" s="656"/>
      <c r="CV29" s="656"/>
      <c r="CW29" s="656"/>
      <c r="CX29" s="656"/>
      <c r="CY29" s="657"/>
      <c r="CZ29" s="628">
        <v>16.100000000000001</v>
      </c>
      <c r="DA29" s="653"/>
      <c r="DB29" s="653"/>
      <c r="DC29" s="658"/>
      <c r="DD29" s="632">
        <v>1268562</v>
      </c>
      <c r="DE29" s="656"/>
      <c r="DF29" s="656"/>
      <c r="DG29" s="656"/>
      <c r="DH29" s="656"/>
      <c r="DI29" s="656"/>
      <c r="DJ29" s="656"/>
      <c r="DK29" s="657"/>
      <c r="DL29" s="632">
        <v>941660</v>
      </c>
      <c r="DM29" s="656"/>
      <c r="DN29" s="656"/>
      <c r="DO29" s="656"/>
      <c r="DP29" s="656"/>
      <c r="DQ29" s="656"/>
      <c r="DR29" s="656"/>
      <c r="DS29" s="656"/>
      <c r="DT29" s="656"/>
      <c r="DU29" s="656"/>
      <c r="DV29" s="657"/>
      <c r="DW29" s="628">
        <v>17.7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1130425</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1214859</v>
      </c>
      <c r="CS30" s="624"/>
      <c r="CT30" s="624"/>
      <c r="CU30" s="624"/>
      <c r="CV30" s="624"/>
      <c r="CW30" s="624"/>
      <c r="CX30" s="624"/>
      <c r="CY30" s="625"/>
      <c r="CZ30" s="628">
        <v>15.4</v>
      </c>
      <c r="DA30" s="653"/>
      <c r="DB30" s="653"/>
      <c r="DC30" s="658"/>
      <c r="DD30" s="632">
        <v>1214859</v>
      </c>
      <c r="DE30" s="624"/>
      <c r="DF30" s="624"/>
      <c r="DG30" s="624"/>
      <c r="DH30" s="624"/>
      <c r="DI30" s="624"/>
      <c r="DJ30" s="624"/>
      <c r="DK30" s="625"/>
      <c r="DL30" s="632">
        <v>887957</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98.3</v>
      </c>
      <c r="BN31" s="667"/>
      <c r="BO31" s="667"/>
      <c r="BP31" s="667"/>
      <c r="BQ31" s="668"/>
      <c r="BR31" s="670">
        <v>99.3</v>
      </c>
      <c r="BS31" s="667"/>
      <c r="BT31" s="667"/>
      <c r="BU31" s="667"/>
      <c r="BV31" s="667"/>
      <c r="BW31" s="667"/>
      <c r="BX31" s="618">
        <v>98.3</v>
      </c>
      <c r="BY31" s="667"/>
      <c r="BZ31" s="667"/>
      <c r="CA31" s="667"/>
      <c r="CB31" s="668"/>
      <c r="CD31" s="663"/>
      <c r="CE31" s="664"/>
      <c r="CF31" s="620" t="s">
        <v>301</v>
      </c>
      <c r="CG31" s="621"/>
      <c r="CH31" s="621"/>
      <c r="CI31" s="621"/>
      <c r="CJ31" s="621"/>
      <c r="CK31" s="621"/>
      <c r="CL31" s="621"/>
      <c r="CM31" s="621"/>
      <c r="CN31" s="621"/>
      <c r="CO31" s="621"/>
      <c r="CP31" s="621"/>
      <c r="CQ31" s="622"/>
      <c r="CR31" s="623">
        <v>53703</v>
      </c>
      <c r="CS31" s="656"/>
      <c r="CT31" s="656"/>
      <c r="CU31" s="656"/>
      <c r="CV31" s="656"/>
      <c r="CW31" s="656"/>
      <c r="CX31" s="656"/>
      <c r="CY31" s="657"/>
      <c r="CZ31" s="628">
        <v>0.7</v>
      </c>
      <c r="DA31" s="653"/>
      <c r="DB31" s="653"/>
      <c r="DC31" s="658"/>
      <c r="DD31" s="632">
        <v>53703</v>
      </c>
      <c r="DE31" s="656"/>
      <c r="DF31" s="656"/>
      <c r="DG31" s="656"/>
      <c r="DH31" s="656"/>
      <c r="DI31" s="656"/>
      <c r="DJ31" s="656"/>
      <c r="DK31" s="657"/>
      <c r="DL31" s="632">
        <v>53703</v>
      </c>
      <c r="DM31" s="656"/>
      <c r="DN31" s="656"/>
      <c r="DO31" s="656"/>
      <c r="DP31" s="656"/>
      <c r="DQ31" s="656"/>
      <c r="DR31" s="656"/>
      <c r="DS31" s="656"/>
      <c r="DT31" s="656"/>
      <c r="DU31" s="656"/>
      <c r="DV31" s="657"/>
      <c r="DW31" s="628">
        <v>1</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486601</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98.9</v>
      </c>
      <c r="BN32" s="656"/>
      <c r="BO32" s="656"/>
      <c r="BP32" s="656"/>
      <c r="BQ32" s="669"/>
      <c r="BR32" s="680">
        <v>99.5</v>
      </c>
      <c r="BS32" s="656"/>
      <c r="BT32" s="656"/>
      <c r="BU32" s="656"/>
      <c r="BV32" s="656"/>
      <c r="BW32" s="656"/>
      <c r="BX32" s="629">
        <v>98.9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77753</v>
      </c>
      <c r="S33" s="624"/>
      <c r="T33" s="624"/>
      <c r="U33" s="624"/>
      <c r="V33" s="624"/>
      <c r="W33" s="624"/>
      <c r="X33" s="624"/>
      <c r="Y33" s="625"/>
      <c r="Z33" s="626">
        <v>0.9</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99.2</v>
      </c>
      <c r="BH33" s="682"/>
      <c r="BI33" s="682"/>
      <c r="BJ33" s="682"/>
      <c r="BK33" s="682"/>
      <c r="BL33" s="682"/>
      <c r="BM33" s="683">
        <v>97.5</v>
      </c>
      <c r="BN33" s="682"/>
      <c r="BO33" s="682"/>
      <c r="BP33" s="682"/>
      <c r="BQ33" s="684"/>
      <c r="BR33" s="681">
        <v>99</v>
      </c>
      <c r="BS33" s="682"/>
      <c r="BT33" s="682"/>
      <c r="BU33" s="682"/>
      <c r="BV33" s="682"/>
      <c r="BW33" s="682"/>
      <c r="BX33" s="683">
        <v>97.5</v>
      </c>
      <c r="BY33" s="682"/>
      <c r="BZ33" s="682"/>
      <c r="CA33" s="682"/>
      <c r="CB33" s="684"/>
      <c r="CD33" s="620" t="s">
        <v>308</v>
      </c>
      <c r="CE33" s="621"/>
      <c r="CF33" s="621"/>
      <c r="CG33" s="621"/>
      <c r="CH33" s="621"/>
      <c r="CI33" s="621"/>
      <c r="CJ33" s="621"/>
      <c r="CK33" s="621"/>
      <c r="CL33" s="621"/>
      <c r="CM33" s="621"/>
      <c r="CN33" s="621"/>
      <c r="CO33" s="621"/>
      <c r="CP33" s="621"/>
      <c r="CQ33" s="622"/>
      <c r="CR33" s="623">
        <v>3330295</v>
      </c>
      <c r="CS33" s="656"/>
      <c r="CT33" s="656"/>
      <c r="CU33" s="656"/>
      <c r="CV33" s="656"/>
      <c r="CW33" s="656"/>
      <c r="CX33" s="656"/>
      <c r="CY33" s="657"/>
      <c r="CZ33" s="628">
        <v>42.2</v>
      </c>
      <c r="DA33" s="653"/>
      <c r="DB33" s="653"/>
      <c r="DC33" s="658"/>
      <c r="DD33" s="632">
        <v>2528172</v>
      </c>
      <c r="DE33" s="656"/>
      <c r="DF33" s="656"/>
      <c r="DG33" s="656"/>
      <c r="DH33" s="656"/>
      <c r="DI33" s="656"/>
      <c r="DJ33" s="656"/>
      <c r="DK33" s="657"/>
      <c r="DL33" s="632">
        <v>2061796</v>
      </c>
      <c r="DM33" s="656"/>
      <c r="DN33" s="656"/>
      <c r="DO33" s="656"/>
      <c r="DP33" s="656"/>
      <c r="DQ33" s="656"/>
      <c r="DR33" s="656"/>
      <c r="DS33" s="656"/>
      <c r="DT33" s="656"/>
      <c r="DU33" s="656"/>
      <c r="DV33" s="657"/>
      <c r="DW33" s="628">
        <v>38.799999999999997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60126</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1280604</v>
      </c>
      <c r="CS34" s="624"/>
      <c r="CT34" s="624"/>
      <c r="CU34" s="624"/>
      <c r="CV34" s="624"/>
      <c r="CW34" s="624"/>
      <c r="CX34" s="624"/>
      <c r="CY34" s="625"/>
      <c r="CZ34" s="628">
        <v>16.2</v>
      </c>
      <c r="DA34" s="653"/>
      <c r="DB34" s="653"/>
      <c r="DC34" s="658"/>
      <c r="DD34" s="632">
        <v>934887</v>
      </c>
      <c r="DE34" s="624"/>
      <c r="DF34" s="624"/>
      <c r="DG34" s="624"/>
      <c r="DH34" s="624"/>
      <c r="DI34" s="624"/>
      <c r="DJ34" s="624"/>
      <c r="DK34" s="625"/>
      <c r="DL34" s="632">
        <v>793475</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141118</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t="s">
        <v>122</v>
      </c>
      <c r="CS35" s="656"/>
      <c r="CT35" s="656"/>
      <c r="CU35" s="656"/>
      <c r="CV35" s="656"/>
      <c r="CW35" s="656"/>
      <c r="CX35" s="656"/>
      <c r="CY35" s="657"/>
      <c r="CZ35" s="628" t="s">
        <v>122</v>
      </c>
      <c r="DA35" s="653"/>
      <c r="DB35" s="653"/>
      <c r="DC35" s="658"/>
      <c r="DD35" s="632" t="s">
        <v>122</v>
      </c>
      <c r="DE35" s="656"/>
      <c r="DF35" s="656"/>
      <c r="DG35" s="656"/>
      <c r="DH35" s="656"/>
      <c r="DI35" s="656"/>
      <c r="DJ35" s="656"/>
      <c r="DK35" s="657"/>
      <c r="DL35" s="632" t="s">
        <v>122</v>
      </c>
      <c r="DM35" s="656"/>
      <c r="DN35" s="656"/>
      <c r="DO35" s="656"/>
      <c r="DP35" s="656"/>
      <c r="DQ35" s="656"/>
      <c r="DR35" s="656"/>
      <c r="DS35" s="656"/>
      <c r="DT35" s="656"/>
      <c r="DU35" s="656"/>
      <c r="DV35" s="657"/>
      <c r="DW35" s="628" t="s">
        <v>122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230842</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1103091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170717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1024766</v>
      </c>
      <c r="CS36" s="624"/>
      <c r="CT36" s="624"/>
      <c r="CU36" s="624"/>
      <c r="CV36" s="624"/>
      <c r="CW36" s="624"/>
      <c r="CX36" s="624"/>
      <c r="CY36" s="625"/>
      <c r="CZ36" s="628">
        <v>13</v>
      </c>
      <c r="DA36" s="653"/>
      <c r="DB36" s="653"/>
      <c r="DC36" s="658"/>
      <c r="DD36" s="632">
        <v>762010</v>
      </c>
      <c r="DE36" s="624"/>
      <c r="DF36" s="624"/>
      <c r="DG36" s="624"/>
      <c r="DH36" s="624"/>
      <c r="DI36" s="624"/>
      <c r="DJ36" s="624"/>
      <c r="DK36" s="625"/>
      <c r="DL36" s="632">
        <v>528326</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137251</v>
      </c>
      <c r="S37" s="624"/>
      <c r="T37" s="624"/>
      <c r="U37" s="624"/>
      <c r="V37" s="624"/>
      <c r="W37" s="624"/>
      <c r="X37" s="624"/>
      <c r="Y37" s="625"/>
      <c r="Z37" s="626">
        <v>1.7</v>
      </c>
      <c r="AA37" s="626"/>
      <c r="AB37" s="626"/>
      <c r="AC37" s="626"/>
      <c r="AD37" s="627">
        <v>13807</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185918</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148487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259450</v>
      </c>
      <c r="CS37" s="656"/>
      <c r="CT37" s="656"/>
      <c r="CU37" s="656"/>
      <c r="CV37" s="656"/>
      <c r="CW37" s="656"/>
      <c r="CX37" s="656"/>
      <c r="CY37" s="657"/>
      <c r="CZ37" s="628">
        <v>3.3</v>
      </c>
      <c r="DA37" s="653"/>
      <c r="DB37" s="653"/>
      <c r="DC37" s="658"/>
      <c r="DD37" s="632">
        <v>258472</v>
      </c>
      <c r="DE37" s="656"/>
      <c r="DF37" s="656"/>
      <c r="DG37" s="656"/>
      <c r="DH37" s="656"/>
      <c r="DI37" s="656"/>
      <c r="DJ37" s="656"/>
      <c r="DK37" s="657"/>
      <c r="DL37" s="632">
        <v>251227</v>
      </c>
      <c r="DM37" s="656"/>
      <c r="DN37" s="656"/>
      <c r="DO37" s="656"/>
      <c r="DP37" s="656"/>
      <c r="DQ37" s="656"/>
      <c r="DR37" s="656"/>
      <c r="DS37" s="656"/>
      <c r="DT37" s="656"/>
      <c r="DU37" s="656"/>
      <c r="DV37" s="657"/>
      <c r="DW37" s="628">
        <v>4.7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185592</v>
      </c>
      <c r="S38" s="624"/>
      <c r="T38" s="624"/>
      <c r="U38" s="624"/>
      <c r="V38" s="624"/>
      <c r="W38" s="624"/>
      <c r="X38" s="624"/>
      <c r="Y38" s="625"/>
      <c r="Z38" s="626">
        <v>2.2999999999999998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38526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2458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909974</v>
      </c>
      <c r="CS38" s="624"/>
      <c r="CT38" s="624"/>
      <c r="CU38" s="624"/>
      <c r="CV38" s="624"/>
      <c r="CW38" s="624"/>
      <c r="CX38" s="624"/>
      <c r="CY38" s="625"/>
      <c r="CZ38" s="628">
        <v>11.5</v>
      </c>
      <c r="DA38" s="653"/>
      <c r="DB38" s="653"/>
      <c r="DC38" s="658"/>
      <c r="DD38" s="632">
        <v>781745</v>
      </c>
      <c r="DE38" s="624"/>
      <c r="DF38" s="624"/>
      <c r="DG38" s="624"/>
      <c r="DH38" s="624"/>
      <c r="DI38" s="624"/>
      <c r="DJ38" s="624"/>
      <c r="DK38" s="625"/>
      <c r="DL38" s="632">
        <v>739995</v>
      </c>
      <c r="DM38" s="624"/>
      <c r="DN38" s="624"/>
      <c r="DO38" s="624"/>
      <c r="DP38" s="624"/>
      <c r="DQ38" s="624"/>
      <c r="DR38" s="624"/>
      <c r="DS38" s="624"/>
      <c r="DT38" s="624"/>
      <c r="DU38" s="624"/>
      <c r="DV38" s="625"/>
      <c r="DW38" s="628">
        <v>13.9</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3786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114951</v>
      </c>
      <c r="CS39" s="656"/>
      <c r="CT39" s="656"/>
      <c r="CU39" s="656"/>
      <c r="CV39" s="656"/>
      <c r="CW39" s="656"/>
      <c r="CX39" s="656"/>
      <c r="CY39" s="657"/>
      <c r="CZ39" s="628">
        <v>1.5</v>
      </c>
      <c r="DA39" s="653"/>
      <c r="DB39" s="653"/>
      <c r="DC39" s="658"/>
      <c r="DD39" s="632">
        <v>49530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35592</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115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8243910</v>
      </c>
      <c r="S41" s="696"/>
      <c r="T41" s="696"/>
      <c r="U41" s="696"/>
      <c r="V41" s="696"/>
      <c r="W41" s="696"/>
      <c r="X41" s="696"/>
      <c r="Y41" s="700"/>
      <c r="Z41" s="701">
        <v>100</v>
      </c>
      <c r="AA41" s="701"/>
      <c r="AB41" s="701"/>
      <c r="AC41" s="701"/>
      <c r="AD41" s="702">
        <v>5279971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160778</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717869</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414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367978</v>
      </c>
      <c r="CS42" s="656"/>
      <c r="CT42" s="656"/>
      <c r="CU42" s="656"/>
      <c r="CV42" s="656"/>
      <c r="CW42" s="656"/>
      <c r="CX42" s="656"/>
      <c r="CY42" s="657"/>
      <c r="CZ42" s="628">
        <v>4.7</v>
      </c>
      <c r="DA42" s="653"/>
      <c r="DB42" s="653"/>
      <c r="DC42" s="658"/>
      <c r="DD42" s="632">
        <v>98126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439</v>
      </c>
      <c r="CS43" s="656"/>
      <c r="CT43" s="656"/>
      <c r="CU43" s="656"/>
      <c r="CV43" s="656"/>
      <c r="CW43" s="656"/>
      <c r="CX43" s="656"/>
      <c r="CY43" s="657"/>
      <c r="CZ43" s="628">
        <v>0</v>
      </c>
      <c r="DA43" s="653"/>
      <c r="DB43" s="653"/>
      <c r="DC43" s="658"/>
      <c r="DD43" s="632">
        <v>439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359575</v>
      </c>
      <c r="CS44" s="624"/>
      <c r="CT44" s="624"/>
      <c r="CU44" s="624"/>
      <c r="CV44" s="624"/>
      <c r="CW44" s="624"/>
      <c r="CX44" s="624"/>
      <c r="CY44" s="625"/>
      <c r="CZ44" s="628">
        <v>4.5999999999999996</v>
      </c>
      <c r="DA44" s="629"/>
      <c r="DB44" s="629"/>
      <c r="DC44" s="635"/>
      <c r="DD44" s="632">
        <v>95995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159083</v>
      </c>
      <c r="CS45" s="656"/>
      <c r="CT45" s="656"/>
      <c r="CU45" s="656"/>
      <c r="CV45" s="656"/>
      <c r="CW45" s="656"/>
      <c r="CX45" s="656"/>
      <c r="CY45" s="657"/>
      <c r="CZ45" s="628">
        <v>2</v>
      </c>
      <c r="DA45" s="653"/>
      <c r="DB45" s="653"/>
      <c r="DC45" s="658"/>
      <c r="DD45" s="632">
        <v>14643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200492</v>
      </c>
      <c r="CS46" s="624"/>
      <c r="CT46" s="624"/>
      <c r="CU46" s="624"/>
      <c r="CV46" s="624"/>
      <c r="CW46" s="624"/>
      <c r="CX46" s="624"/>
      <c r="CY46" s="625"/>
      <c r="CZ46" s="628">
        <v>2.5</v>
      </c>
      <c r="DA46" s="629"/>
      <c r="DB46" s="629"/>
      <c r="DC46" s="635"/>
      <c r="DD46" s="632">
        <v>81352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8403</v>
      </c>
      <c r="CS47" s="656"/>
      <c r="CT47" s="656"/>
      <c r="CU47" s="656"/>
      <c r="CV47" s="656"/>
      <c r="CW47" s="656"/>
      <c r="CX47" s="656"/>
      <c r="CY47" s="657"/>
      <c r="CZ47" s="628">
        <v>0.1</v>
      </c>
      <c r="DA47" s="653"/>
      <c r="DB47" s="653"/>
      <c r="DC47" s="658"/>
      <c r="DD47" s="632">
        <v>2131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7897269</v>
      </c>
      <c r="CS49" s="682"/>
      <c r="CT49" s="682"/>
      <c r="CU49" s="682"/>
      <c r="CV49" s="682"/>
      <c r="CW49" s="682"/>
      <c r="CX49" s="682"/>
      <c r="CY49" s="711"/>
      <c r="CZ49" s="703">
        <v>100</v>
      </c>
      <c r="DA49" s="712"/>
      <c r="DB49" s="712"/>
      <c r="DC49" s="713"/>
      <c r="DD49" s="714">
        <v>6023255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iM33IEq2eltA9VubRg0UcSw2S1FGNb+YliphhWFNQ9plVYUNIyHeee1WaOp8Wyo06k5s52SyIvozmKRqHPTCg==" saltValue="Z1dZcpJnbIS3G5P8FNym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314</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v>20</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v>2</v>
      </c>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378</v>
      </c>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t="s">
        <v>122</v>
      </c>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379</v>
      </c>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t="s">
        <v>122</v>
      </c>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381</v>
      </c>
      <c r="B23" s="789" t="s">
        <v>382</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336</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14" t="s">
        <v>388</v>
      </c>
      <c r="AG26" s="815"/>
      <c r="AH26" s="815"/>
      <c r="AI26" s="815"/>
      <c r="AJ26" s="816"/>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393</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171</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394</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0</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395</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t="s">
        <v>122</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396</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225</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398</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12</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399</v>
      </c>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t="s">
        <v>122</v>
      </c>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t="s">
        <v>400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381</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54" t="s">
        <v>388</v>
      </c>
      <c r="AG66" s="815"/>
      <c r="AH66" s="815"/>
      <c r="AI66" s="815"/>
      <c r="AJ66" s="855"/>
      <c r="AK66" s="733" t="s">
        <v>389</v>
      </c>
      <c r="AL66" s="728"/>
      <c r="AM66" s="728"/>
      <c r="AN66" s="728"/>
      <c r="AO66" s="729"/>
      <c r="AP66" s="733" t="s">
        <v>390</v>
      </c>
      <c r="AQ66" s="734"/>
      <c r="AR66" s="734"/>
      <c r="AS66" s="734"/>
      <c r="AT66" s="735"/>
      <c r="AU66" s="733" t="s">
        <v>405</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381</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295</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295</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295</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1092296</v>
      </c>
      <c r="AB110" s="900"/>
      <c r="AC110" s="900"/>
      <c r="AD110" s="900"/>
      <c r="AE110" s="901"/>
      <c r="AF110" s="902">
        <v>992530</v>
      </c>
      <c r="AG110" s="900"/>
      <c r="AH110" s="900"/>
      <c r="AI110" s="900"/>
      <c r="AJ110" s="901"/>
      <c r="AK110" s="902">
        <v>941660</v>
      </c>
      <c r="AL110" s="900"/>
      <c r="AM110" s="900"/>
      <c r="AN110" s="900"/>
      <c r="AO110" s="901"/>
      <c r="AP110" s="903">
        <v>20.8</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13841974</v>
      </c>
      <c r="BR110" s="931"/>
      <c r="BS110" s="931"/>
      <c r="BT110" s="931"/>
      <c r="BU110" s="931"/>
      <c r="BV110" s="931">
        <v>12788537</v>
      </c>
      <c r="BW110" s="931"/>
      <c r="BX110" s="931"/>
      <c r="BY110" s="931"/>
      <c r="BZ110" s="931"/>
      <c r="CA110" s="931">
        <v>11759270</v>
      </c>
      <c r="CB110" s="931"/>
      <c r="CC110" s="931"/>
      <c r="CD110" s="931"/>
      <c r="CE110" s="931"/>
      <c r="CF110" s="944">
        <v>259.5</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2426534</v>
      </c>
      <c r="BR112" s="926"/>
      <c r="BS112" s="926"/>
      <c r="BT112" s="926"/>
      <c r="BU112" s="926"/>
      <c r="BV112" s="926">
        <v>2158197</v>
      </c>
      <c r="BW112" s="926"/>
      <c r="BX112" s="926"/>
      <c r="BY112" s="926"/>
      <c r="BZ112" s="926"/>
      <c r="CA112" s="926">
        <v>1976003</v>
      </c>
      <c r="CB112" s="926"/>
      <c r="CC112" s="926"/>
      <c r="CD112" s="926"/>
      <c r="CE112" s="926"/>
      <c r="CF112" s="920">
        <v>43.6</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160390</v>
      </c>
      <c r="AB113" s="938"/>
      <c r="AC113" s="938"/>
      <c r="AD113" s="938"/>
      <c r="AE113" s="939"/>
      <c r="AF113" s="940">
        <v>157330</v>
      </c>
      <c r="AG113" s="938"/>
      <c r="AH113" s="938"/>
      <c r="AI113" s="938"/>
      <c r="AJ113" s="939"/>
      <c r="AK113" s="940">
        <v>168495</v>
      </c>
      <c r="AL113" s="938"/>
      <c r="AM113" s="938"/>
      <c r="AN113" s="938"/>
      <c r="AO113" s="939"/>
      <c r="AP113" s="941">
        <v>3.7</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126791</v>
      </c>
      <c r="BR113" s="926"/>
      <c r="BS113" s="926"/>
      <c r="BT113" s="926"/>
      <c r="BU113" s="926"/>
      <c r="BV113" s="926">
        <v>125022</v>
      </c>
      <c r="BW113" s="926"/>
      <c r="BX113" s="926"/>
      <c r="BY113" s="926"/>
      <c r="BZ113" s="926"/>
      <c r="CA113" s="926">
        <v>117417</v>
      </c>
      <c r="CB113" s="926"/>
      <c r="CC113" s="926"/>
      <c r="CD113" s="926"/>
      <c r="CE113" s="926"/>
      <c r="CF113" s="920">
        <v>2.6</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15533</v>
      </c>
      <c r="AB114" s="959"/>
      <c r="AC114" s="959"/>
      <c r="AD114" s="959"/>
      <c r="AE114" s="960"/>
      <c r="AF114" s="961">
        <v>15324</v>
      </c>
      <c r="AG114" s="959"/>
      <c r="AH114" s="959"/>
      <c r="AI114" s="959"/>
      <c r="AJ114" s="960"/>
      <c r="AK114" s="961">
        <v>17726</v>
      </c>
      <c r="AL114" s="959"/>
      <c r="AM114" s="959"/>
      <c r="AN114" s="959"/>
      <c r="AO114" s="960"/>
      <c r="AP114" s="962">
        <v>0.4</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620110</v>
      </c>
      <c r="BR114" s="926"/>
      <c r="BS114" s="926"/>
      <c r="BT114" s="926"/>
      <c r="BU114" s="926"/>
      <c r="BV114" s="926">
        <v>519341</v>
      </c>
      <c r="BW114" s="926"/>
      <c r="BX114" s="926"/>
      <c r="BY114" s="926"/>
      <c r="BZ114" s="926"/>
      <c r="CA114" s="926">
        <v>793228</v>
      </c>
      <c r="CB114" s="926"/>
      <c r="CC114" s="926"/>
      <c r="CD114" s="926"/>
      <c r="CE114" s="926"/>
      <c r="CF114" s="920">
        <v>17.5</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1268219</v>
      </c>
      <c r="AB117" s="979"/>
      <c r="AC117" s="979"/>
      <c r="AD117" s="979"/>
      <c r="AE117" s="980"/>
      <c r="AF117" s="981">
        <v>1165184</v>
      </c>
      <c r="AG117" s="979"/>
      <c r="AH117" s="979"/>
      <c r="AI117" s="979"/>
      <c r="AJ117" s="980"/>
      <c r="AK117" s="981">
        <v>1127881</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295</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447</v>
      </c>
      <c r="BP119" s="1005"/>
      <c r="BQ119" s="999">
        <v>17015409</v>
      </c>
      <c r="BR119" s="1000"/>
      <c r="BS119" s="1000"/>
      <c r="BT119" s="1000"/>
      <c r="BU119" s="1000"/>
      <c r="BV119" s="1000">
        <v>15591097</v>
      </c>
      <c r="BW119" s="1000"/>
      <c r="BX119" s="1000"/>
      <c r="BY119" s="1000"/>
      <c r="BZ119" s="1000"/>
      <c r="CA119" s="1000">
        <v>14645918</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1006297</v>
      </c>
      <c r="BR120" s="931"/>
      <c r="BS120" s="931"/>
      <c r="BT120" s="931"/>
      <c r="BU120" s="931"/>
      <c r="BV120" s="931">
        <v>1262027</v>
      </c>
      <c r="BW120" s="931"/>
      <c r="BX120" s="931"/>
      <c r="BY120" s="931"/>
      <c r="BZ120" s="931"/>
      <c r="CA120" s="931">
        <v>1369291</v>
      </c>
      <c r="CB120" s="931"/>
      <c r="CC120" s="931"/>
      <c r="CD120" s="931"/>
      <c r="CE120" s="931"/>
      <c r="CF120" s="944">
        <v>30.2</v>
      </c>
      <c r="CG120" s="945"/>
      <c r="CH120" s="945"/>
      <c r="CI120" s="945"/>
      <c r="CJ120" s="945"/>
      <c r="CK120" s="1006" t="s">
        <v>451</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2062190</v>
      </c>
      <c r="DH120" s="931"/>
      <c r="DI120" s="931"/>
      <c r="DJ120" s="931"/>
      <c r="DK120" s="931"/>
      <c r="DL120" s="931">
        <v>1818399</v>
      </c>
      <c r="DM120" s="931"/>
      <c r="DN120" s="931"/>
      <c r="DO120" s="931"/>
      <c r="DP120" s="931"/>
      <c r="DQ120" s="931">
        <v>1640773</v>
      </c>
      <c r="DR120" s="931"/>
      <c r="DS120" s="931"/>
      <c r="DT120" s="931"/>
      <c r="DU120" s="931"/>
      <c r="DV120" s="932">
        <v>36.200000000000003</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10287</v>
      </c>
      <c r="BR121" s="926"/>
      <c r="BS121" s="926"/>
      <c r="BT121" s="926"/>
      <c r="BU121" s="926"/>
      <c r="BV121" s="926">
        <v>10305</v>
      </c>
      <c r="BW121" s="926"/>
      <c r="BX121" s="926"/>
      <c r="BY121" s="926"/>
      <c r="BZ121" s="926"/>
      <c r="CA121" s="926">
        <v>4738</v>
      </c>
      <c r="CB121" s="926"/>
      <c r="CC121" s="926"/>
      <c r="CD121" s="926"/>
      <c r="CE121" s="926"/>
      <c r="CF121" s="920">
        <v>0.1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176002</v>
      </c>
      <c r="DH121" s="926"/>
      <c r="DI121" s="926"/>
      <c r="DJ121" s="926"/>
      <c r="DK121" s="926"/>
      <c r="DL121" s="926">
        <v>167375</v>
      </c>
      <c r="DM121" s="926"/>
      <c r="DN121" s="926"/>
      <c r="DO121" s="926"/>
      <c r="DP121" s="926"/>
      <c r="DQ121" s="926">
        <v>179045</v>
      </c>
      <c r="DR121" s="926"/>
      <c r="DS121" s="926"/>
      <c r="DT121" s="926"/>
      <c r="DU121" s="926"/>
      <c r="DV121" s="927">
        <v>4</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7808056</v>
      </c>
      <c r="BR122" s="1000"/>
      <c r="BS122" s="1000"/>
      <c r="BT122" s="1000"/>
      <c r="BU122" s="1000"/>
      <c r="BV122" s="1000">
        <v>7391096</v>
      </c>
      <c r="BW122" s="1000"/>
      <c r="BX122" s="1000"/>
      <c r="BY122" s="1000"/>
      <c r="BZ122" s="1000"/>
      <c r="CA122" s="1000">
        <v>6893587</v>
      </c>
      <c r="CB122" s="1000"/>
      <c r="CC122" s="1000"/>
      <c r="CD122" s="1000"/>
      <c r="CE122" s="1000"/>
      <c r="CF122" s="1017">
        <v>152.1</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188342</v>
      </c>
      <c r="DH122" s="926"/>
      <c r="DI122" s="926"/>
      <c r="DJ122" s="926"/>
      <c r="DK122" s="926"/>
      <c r="DL122" s="926">
        <v>172423</v>
      </c>
      <c r="DM122" s="926"/>
      <c r="DN122" s="926"/>
      <c r="DO122" s="926"/>
      <c r="DP122" s="926"/>
      <c r="DQ122" s="926">
        <v>156185</v>
      </c>
      <c r="DR122" s="926"/>
      <c r="DS122" s="926"/>
      <c r="DT122" s="926"/>
      <c r="DU122" s="926"/>
      <c r="DV122" s="927">
        <v>3.4</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455</v>
      </c>
      <c r="BP123" s="1005"/>
      <c r="BQ123" s="1063">
        <v>8824640</v>
      </c>
      <c r="BR123" s="1064"/>
      <c r="BS123" s="1064"/>
      <c r="BT123" s="1064"/>
      <c r="BU123" s="1064"/>
      <c r="BV123" s="1064">
        <v>8663428</v>
      </c>
      <c r="BW123" s="1064"/>
      <c r="BX123" s="1064"/>
      <c r="BY123" s="1064"/>
      <c r="BZ123" s="1064"/>
      <c r="CA123" s="1064">
        <v>8267616</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183.3</v>
      </c>
      <c r="BR124" s="1027"/>
      <c r="BS124" s="1027"/>
      <c r="BT124" s="1027"/>
      <c r="BU124" s="1027"/>
      <c r="BV124" s="1027">
        <v>156.69999999999999</v>
      </c>
      <c r="BW124" s="1027"/>
      <c r="BX124" s="1027"/>
      <c r="BY124" s="1027"/>
      <c r="BZ124" s="1027"/>
      <c r="CA124" s="1027">
        <v>140.69999999999999</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2290</v>
      </c>
      <c r="AB128" s="1046"/>
      <c r="AC128" s="1046"/>
      <c r="AD128" s="1046"/>
      <c r="AE128" s="1047"/>
      <c r="AF128" s="1048">
        <v>785</v>
      </c>
      <c r="AG128" s="1046"/>
      <c r="AH128" s="1046"/>
      <c r="AI128" s="1046"/>
      <c r="AJ128" s="1047"/>
      <c r="AK128" s="1048">
        <v>293</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14.9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5065106</v>
      </c>
      <c r="AB129" s="959"/>
      <c r="AC129" s="959"/>
      <c r="AD129" s="959"/>
      <c r="AE129" s="960"/>
      <c r="AF129" s="961">
        <v>5039936</v>
      </c>
      <c r="AG129" s="959"/>
      <c r="AH129" s="959"/>
      <c r="AI129" s="959"/>
      <c r="AJ129" s="960"/>
      <c r="AK129" s="961">
        <v>5161622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19.899999999999999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598335</v>
      </c>
      <c r="AB130" s="959"/>
      <c r="AC130" s="959"/>
      <c r="AD130" s="959"/>
      <c r="AE130" s="960"/>
      <c r="AF130" s="961">
        <v>619720</v>
      </c>
      <c r="AG130" s="959"/>
      <c r="AH130" s="959"/>
      <c r="AI130" s="959"/>
      <c r="AJ130" s="960"/>
      <c r="AK130" s="961">
        <v>630444</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4466771</v>
      </c>
      <c r="AB131" s="986"/>
      <c r="AC131" s="986"/>
      <c r="AD131" s="986"/>
      <c r="AE131" s="987"/>
      <c r="AF131" s="985">
        <v>4420216</v>
      </c>
      <c r="AG131" s="986"/>
      <c r="AH131" s="986"/>
      <c r="AI131" s="986"/>
      <c r="AJ131" s="987"/>
      <c r="AK131" s="985">
        <v>4531178</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140.69999999999999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14.945785219999999</v>
      </c>
      <c r="AB132" s="1097"/>
      <c r="AC132" s="1097"/>
      <c r="AD132" s="1097"/>
      <c r="AE132" s="1098"/>
      <c r="AF132" s="1099">
        <v>12.322452119999999</v>
      </c>
      <c r="AG132" s="1097"/>
      <c r="AH132" s="1097"/>
      <c r="AI132" s="1097"/>
      <c r="AJ132" s="1098"/>
      <c r="AK132" s="1099">
        <v>10.971628129999999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16</v>
      </c>
      <c r="AB133" s="1080"/>
      <c r="AC133" s="1080"/>
      <c r="AD133" s="1080"/>
      <c r="AE133" s="1081"/>
      <c r="AF133" s="1079">
        <v>14.4</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zZo1Zv8dtwG9TRKk5VTbP/wkDcu1BGsb4lmgucAoiey38r1PvB0w8kkG5cyu3K+VeLf4aW1Pk90OMPSTwxLcQ==" saltValue="pREBcM6Lbh0zMff5UTH6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31gIyBaXS8csuXBk1yyiWTLnk5FDrzHmhkbp1Tjgxp/zVe1Is5cFV4pu5QeXAR+ZlyQp3DKEkocwztvR0PGpA==" saltValue="ltZMYyKCQMx/JQk+m/Cf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Ss0gJFBWt4HIktmPhyJdcQuIc9AYYtTosNEB6hzrvs23h2/tY0e/PQxDHczOw+eWDWl3xnkiqFW16Xl/iA1w==" saltValue="HQM26ooY8gyoZ5zOswkl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1787187</v>
      </c>
      <c r="AP9" s="281">
        <v>97559</v>
      </c>
      <c r="AQ9" s="282">
        <v>93942</v>
      </c>
      <c r="AR9" s="283">
        <v>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198227</v>
      </c>
      <c r="AP10" s="284">
        <v>10821</v>
      </c>
      <c r="AQ10" s="285">
        <v>12590</v>
      </c>
      <c r="AR10" s="286">
        <v>-14.1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20783</v>
      </c>
      <c r="AP11" s="284">
        <v>1135</v>
      </c>
      <c r="AQ11" s="285">
        <v>461</v>
      </c>
      <c r="AR11" s="286">
        <v>146.19999999999999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52461</v>
      </c>
      <c r="AP13" s="284">
        <v>2864</v>
      </c>
      <c r="AQ13" s="285">
        <v>3962</v>
      </c>
      <c r="AR13" s="286">
        <v>-27.7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439</v>
      </c>
      <c r="AP14" s="284">
        <v>24</v>
      </c>
      <c r="AQ14" s="285">
        <v>1657</v>
      </c>
      <c r="AR14" s="286">
        <v>-98.6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-145560</v>
      </c>
      <c r="AP15" s="284">
        <v>-7946</v>
      </c>
      <c r="AQ15" s="285">
        <v>-5526</v>
      </c>
      <c r="AR15" s="286">
        <v>43.8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1913537</v>
      </c>
      <c r="AP16" s="284">
        <v>104456</v>
      </c>
      <c r="AQ16" s="285">
        <v>107111</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9.17</v>
      </c>
      <c r="AP21" s="298">
        <v>9.3000000000000007</v>
      </c>
      <c r="AQ21" s="299">
        <v>-0.13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92.1</v>
      </c>
      <c r="AP22" s="303">
        <v>96.8</v>
      </c>
      <c r="AQ22" s="304">
        <v>-4.7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941660</v>
      </c>
      <c r="AP32" s="312">
        <v>51403</v>
      </c>
      <c r="AQ32" s="313">
        <v>49869</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168495</v>
      </c>
      <c r="AP35" s="312">
        <v>9198</v>
      </c>
      <c r="AQ35" s="313">
        <v>14647</v>
      </c>
      <c r="AR35" s="314">
        <v>-37.200000000000003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17726</v>
      </c>
      <c r="AP36" s="312">
        <v>968</v>
      </c>
      <c r="AQ36" s="313">
        <v>2417</v>
      </c>
      <c r="AR36" s="314">
        <v>-60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493</v>
      </c>
      <c r="AP37" s="312" t="s">
        <v>493</v>
      </c>
      <c r="AQ37" s="313">
        <v>490</v>
      </c>
      <c r="AR37" s="314" t="s">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2</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-293</v>
      </c>
      <c r="AP39" s="312">
        <v>-16</v>
      </c>
      <c r="AQ39" s="313">
        <v>-2755</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-630444</v>
      </c>
      <c r="AP40" s="312">
        <v>-34415</v>
      </c>
      <c r="AQ40" s="313">
        <v>-44075</v>
      </c>
      <c r="AR40" s="314">
        <v>-21.9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497144</v>
      </c>
      <c r="AP41" s="312">
        <v>27138</v>
      </c>
      <c r="AQ41" s="313">
        <v>20595</v>
      </c>
      <c r="AR41" s="314">
        <v>31.8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1928510</v>
      </c>
      <c r="AN51" s="334">
        <v>102608</v>
      </c>
      <c r="AO51" s="335">
        <v>-29.2</v>
      </c>
      <c r="AP51" s="336">
        <v>87464</v>
      </c>
      <c r="AQ51" s="337">
        <v>19</v>
      </c>
      <c r="AR51" s="338">
        <v>-48.2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549069</v>
      </c>
      <c r="AN52" s="342">
        <v>29214</v>
      </c>
      <c r="AO52" s="343">
        <v>-65.8</v>
      </c>
      <c r="AP52" s="344">
        <v>47479</v>
      </c>
      <c r="AQ52" s="345">
        <v>10.199999999999999</v>
      </c>
      <c r="AR52" s="346">
        <v>-76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665718</v>
      </c>
      <c r="AN53" s="334">
        <v>35653</v>
      </c>
      <c r="AO53" s="335">
        <v>-65.3</v>
      </c>
      <c r="AP53" s="336">
        <v>96248</v>
      </c>
      <c r="AQ53" s="337">
        <v>10</v>
      </c>
      <c r="AR53" s="338">
        <v>-75.3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367626</v>
      </c>
      <c r="AN54" s="342">
        <v>19689</v>
      </c>
      <c r="AO54" s="343">
        <v>-32.6</v>
      </c>
      <c r="AP54" s="344">
        <v>55768</v>
      </c>
      <c r="AQ54" s="345">
        <v>17.5</v>
      </c>
      <c r="AR54" s="346">
        <v>-50.1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384875</v>
      </c>
      <c r="AN55" s="334">
        <v>20712</v>
      </c>
      <c r="AO55" s="335">
        <v>-41.9</v>
      </c>
      <c r="AP55" s="336">
        <v>76413</v>
      </c>
      <c r="AQ55" s="337">
        <v>-20.6</v>
      </c>
      <c r="AR55" s="338">
        <v>-21.3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254786</v>
      </c>
      <c r="AN56" s="342">
        <v>13711</v>
      </c>
      <c r="AO56" s="343">
        <v>-30.4</v>
      </c>
      <c r="AP56" s="344">
        <v>39658</v>
      </c>
      <c r="AQ56" s="345">
        <v>-28.9</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206092</v>
      </c>
      <c r="AN57" s="334">
        <v>11180</v>
      </c>
      <c r="AO57" s="335">
        <v>-46</v>
      </c>
      <c r="AP57" s="336">
        <v>66481</v>
      </c>
      <c r="AQ57" s="337">
        <v>-13</v>
      </c>
      <c r="AR57" s="338">
        <v>-33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123626</v>
      </c>
      <c r="AN58" s="342">
        <v>6706</v>
      </c>
      <c r="AO58" s="343">
        <v>-51.1</v>
      </c>
      <c r="AP58" s="344">
        <v>36120</v>
      </c>
      <c r="AQ58" s="345">
        <v>-8.9</v>
      </c>
      <c r="AR58" s="346">
        <v>-42.2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359575</v>
      </c>
      <c r="AN59" s="334">
        <v>19629</v>
      </c>
      <c r="AO59" s="335">
        <v>75.599999999999994</v>
      </c>
      <c r="AP59" s="336">
        <v>67825</v>
      </c>
      <c r="AQ59" s="337">
        <v>2</v>
      </c>
      <c r="AR59" s="338">
        <v>73.599999999999994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200492</v>
      </c>
      <c r="AN60" s="342">
        <v>10944</v>
      </c>
      <c r="AO60" s="343">
        <v>63.2</v>
      </c>
      <c r="AP60" s="344">
        <v>39417</v>
      </c>
      <c r="AQ60" s="345">
        <v>9.1</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708954</v>
      </c>
      <c r="AN61" s="349">
        <v>37956</v>
      </c>
      <c r="AO61" s="350">
        <v>-21.4</v>
      </c>
      <c r="AP61" s="351">
        <v>78886</v>
      </c>
      <c r="AQ61" s="352">
        <v>-0.5</v>
      </c>
      <c r="AR61" s="338">
        <v>-20.9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299120</v>
      </c>
      <c r="AN62" s="342">
        <v>16053</v>
      </c>
      <c r="AO62" s="343">
        <v>-23.3</v>
      </c>
      <c r="AP62" s="344">
        <v>43688</v>
      </c>
      <c r="AQ62" s="345">
        <v>-0.2</v>
      </c>
      <c r="AR62" s="346">
        <v>-23.1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7ttG+PczN7s+wHRuzCUokr4EfXa5oowFC8dJhUjLw7JZiWYELf4vpRdvN7DK/P+lFLdUPyCDh/JQq0QqEXkIw==" saltValue="Jl4kBsTpNcAJ7y2AGCT3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O21Aaiyrwu5koM6Hw4av19QfkoLsqhNe2I7HhTtSYqHZ/AQbYed84pTx0G3D417hMFvdHjB8IsB/m9CyQNjJIw==" saltValue="moy6uixcnShrW/6sFYAd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ucL6UoYHB8OHQ+rnIJAiShzetsJmiMaOorg1kRXzCUv8wKgZU+mRaRiEFelPdokEAweWNBxKxKyJLYarh5yh0A==" saltValue="HdjaLPf/6WWMmEJRk8ax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3.14</v>
      </c>
      <c r="G47" s="12">
        <v>2.98</v>
      </c>
      <c r="H47" s="12">
        <v>5.04</v>
      </c>
      <c r="I47" s="12">
        <v>10.220000000000001</v>
      </c>
      <c r="J47" s="13">
        <v>11.41</v>
      </c>
    </row>
    <row r="48" spans="2:10" ht="57.75" customHeight="1" x14ac:dyDescent="0.15">
      <c r="B48" s="14"/>
      <c r="C48" s="1141" t="s">
        <v>4</v>
      </c>
      <c r="D48" s="1141"/>
      <c r="E48" s="1142"/>
      <c r="F48" s="15">
        <v>3.74</v>
      </c>
      <c r="G48" s="16">
        <v>4.51</v>
      </c>
      <c r="H48" s="16">
        <v>8.14</v>
      </c>
      <c r="I48" s="16">
        <v>7.47</v>
      </c>
      <c r="J48" s="17">
        <v>6.51</v>
      </c>
    </row>
    <row r="49" spans="2:10" ht="57.75" customHeight="1" thickBot="1" x14ac:dyDescent="0.2">
      <c r="B49" s="18"/>
      <c r="C49" s="1143" t="s">
        <v>5</v>
      </c>
      <c r="D49" s="1143"/>
      <c r="E49" s="1144"/>
      <c r="F49" s="19">
        <v>3.2</v>
      </c>
      <c r="G49" s="20">
        <v>0.95</v>
      </c>
      <c r="H49" s="20">
        <v>11.8</v>
      </c>
      <c r="I49" s="20">
        <v>5.99</v>
      </c>
      <c r="J49" s="21">
        <v>3.11</v>
      </c>
    </row>
    <row r="50" spans="2:10" x14ac:dyDescent="0.15"/>
  </sheetData>
  <sheetProtection algorithmName="SHA-512" hashValue="LmpTeTxx4PL1+rNwQHHR4o6UfYNX4IGNKbYW9y9t2AVPQc+a2cpkZd5TfgiGn3Sic+Oj4BUURMXX1TzvSd+RRA==" saltValue="M+WshtP+qTJVPddtMEEw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536</v>
      </c>
      <c r="D34" s="1151"/>
      <c r="E34" s="1152"/>
      <c r="F34" s="32">
        <v>3.65</v>
      </c>
      <c r="G34" s="33">
        <v>4.3</v>
      </c>
      <c r="H34" s="33">
        <v>7.89</v>
      </c>
      <c r="I34" s="33">
        <v>7.11</v>
      </c>
      <c r="J34" s="34">
        <v>6.08</v>
      </c>
      <c r="K34" s="22"/>
      <c r="L34" s="22"/>
      <c r="M34" s="22"/>
      <c r="N34" s="22"/>
      <c r="O34" s="22"/>
      <c r="P34" s="22"/>
    </row>
    <row r="35" spans="1:16" ht="39" customHeight="1" x14ac:dyDescent="0.15">
      <c r="A35" s="22"/>
      <c r="B35" s="35"/>
      <c r="C35" s="1145" t="s">
        <v>537</v>
      </c>
      <c r="D35" s="1146"/>
      <c r="E35" s="1147"/>
      <c r="F35" s="36">
        <v>4.92</v>
      </c>
      <c r="G35" s="37">
        <v>4.34</v>
      </c>
      <c r="H35" s="37">
        <v>4.03</v>
      </c>
      <c r="I35" s="37">
        <v>4.76</v>
      </c>
      <c r="J35" s="38">
        <v>4.3600000000000003</v>
      </c>
      <c r="K35" s="22"/>
      <c r="L35" s="22"/>
      <c r="M35" s="22"/>
      <c r="N35" s="22"/>
      <c r="O35" s="22"/>
      <c r="P35" s="22"/>
    </row>
    <row r="36" spans="1:16" ht="39" customHeight="1" x14ac:dyDescent="0.15">
      <c r="A36" s="22"/>
      <c r="B36" s="35"/>
      <c r="C36" s="1145" t="s">
        <v>538</v>
      </c>
      <c r="D36" s="1146"/>
      <c r="E36" s="1147"/>
      <c r="F36" s="36">
        <v>2.2000000000000002</v>
      </c>
      <c r="G36" s="37">
        <v>2.7</v>
      </c>
      <c r="H36" s="37">
        <v>3.78</v>
      </c>
      <c r="I36" s="37">
        <v>3.62</v>
      </c>
      <c r="J36" s="38">
        <v>3.3</v>
      </c>
      <c r="K36" s="22"/>
      <c r="L36" s="22"/>
      <c r="M36" s="22"/>
      <c r="N36" s="22"/>
      <c r="O36" s="22"/>
      <c r="P36" s="22"/>
    </row>
    <row r="37" spans="1:16" ht="39" customHeight="1" x14ac:dyDescent="0.15">
      <c r="A37" s="22"/>
      <c r="B37" s="35"/>
      <c r="C37" s="1145" t="s">
        <v>539</v>
      </c>
      <c r="D37" s="1146"/>
      <c r="E37" s="1147"/>
      <c r="F37" s="36">
        <v>0.1</v>
      </c>
      <c r="G37" s="37">
        <v>0.17</v>
      </c>
      <c r="H37" s="37">
        <v>0.24</v>
      </c>
      <c r="I37" s="37">
        <v>0.3</v>
      </c>
      <c r="J37" s="38">
        <v>0.39</v>
      </c>
      <c r="K37" s="22"/>
      <c r="L37" s="22"/>
      <c r="M37" s="22"/>
      <c r="N37" s="22"/>
      <c r="O37" s="22"/>
      <c r="P37" s="22"/>
    </row>
    <row r="38" spans="1:16" ht="39" customHeight="1" x14ac:dyDescent="0.15">
      <c r="A38" s="22"/>
      <c r="B38" s="35"/>
      <c r="C38" s="1145" t="s">
        <v>540</v>
      </c>
      <c r="D38" s="1146"/>
      <c r="E38" s="1147"/>
      <c r="F38" s="36">
        <v>6.04</v>
      </c>
      <c r="G38" s="37">
        <v>6.5</v>
      </c>
      <c r="H38" s="37">
        <v>6.43</v>
      </c>
      <c r="I38" s="37">
        <v>0.15</v>
      </c>
      <c r="J38" s="38">
        <v>0.23</v>
      </c>
      <c r="K38" s="22"/>
      <c r="L38" s="22"/>
      <c r="M38" s="22"/>
      <c r="N38" s="22"/>
      <c r="O38" s="22"/>
      <c r="P38" s="22"/>
    </row>
    <row r="39" spans="1:16" ht="39" customHeight="1" x14ac:dyDescent="0.15">
      <c r="A39" s="22"/>
      <c r="B39" s="35"/>
      <c r="C39" s="1145" t="s">
        <v>541</v>
      </c>
      <c r="D39" s="1146"/>
      <c r="E39" s="1147"/>
      <c r="F39" s="36" t="s">
        <v>542</v>
      </c>
      <c r="G39" s="37">
        <v>0.02</v>
      </c>
      <c r="H39" s="37">
        <v>0</v>
      </c>
      <c r="I39" s="37">
        <v>0.05</v>
      </c>
      <c r="J39" s="38">
        <v>0.03</v>
      </c>
      <c r="K39" s="22"/>
      <c r="L39" s="22"/>
      <c r="M39" s="22"/>
      <c r="N39" s="22"/>
      <c r="O39" s="22"/>
      <c r="P39" s="22"/>
    </row>
    <row r="40" spans="1:16" ht="39" customHeight="1" x14ac:dyDescent="0.15">
      <c r="A40" s="22"/>
      <c r="B40" s="35"/>
      <c r="C40" s="1145" t="s">
        <v>543</v>
      </c>
      <c r="D40" s="1146"/>
      <c r="E40" s="1147"/>
      <c r="F40" s="36">
        <v>0</v>
      </c>
      <c r="G40" s="37">
        <v>0</v>
      </c>
      <c r="H40" s="37">
        <v>0.01</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546</v>
      </c>
      <c r="D43" s="1149"/>
      <c r="E43" s="1150"/>
      <c r="F43" s="41">
        <v>1.7</v>
      </c>
      <c r="G43" s="42">
        <v>0.25</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eY4e7bQqyuK9dFQoN/IoaANtR3/cVK1bYLgGmzwCeQvQTug9Q+JfL3tCw6mQK5T4Wh4op2ftb6QQlZ6b0UtsQ==" saltValue="r5FXmDlZK15uiBOi4b2L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1094</v>
      </c>
      <c r="L45" s="60">
        <v>1096</v>
      </c>
      <c r="M45" s="60">
        <v>1092</v>
      </c>
      <c r="N45" s="60">
        <v>993</v>
      </c>
      <c r="O45" s="61">
        <v>942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183</v>
      </c>
      <c r="L48" s="64">
        <v>175</v>
      </c>
      <c r="M48" s="64">
        <v>160</v>
      </c>
      <c r="N48" s="64">
        <v>157</v>
      </c>
      <c r="O48" s="65">
        <v>168</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v>
      </c>
      <c r="L49" s="64">
        <v>12</v>
      </c>
      <c r="M49" s="64">
        <v>16</v>
      </c>
      <c r="N49" s="64">
        <v>15</v>
      </c>
      <c r="O49" s="65">
        <v>18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493</v>
      </c>
      <c r="L50" s="64" t="s">
        <v>493</v>
      </c>
      <c r="M50" s="64" t="s">
        <v>493</v>
      </c>
      <c r="N50" s="64" t="s">
        <v>493</v>
      </c>
      <c r="O50" s="65" t="s">
        <v>493</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612</v>
      </c>
      <c r="L52" s="64">
        <v>603</v>
      </c>
      <c r="M52" s="64">
        <v>601</v>
      </c>
      <c r="N52" s="64">
        <v>621</v>
      </c>
      <c r="O52" s="65">
        <v>631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676</v>
      </c>
      <c r="L53" s="69">
        <v>680</v>
      </c>
      <c r="M53" s="69">
        <v>667</v>
      </c>
      <c r="N53" s="69">
        <v>544</v>
      </c>
      <c r="O53" s="70">
        <v>497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sCo3gSpdMhx9ne7qVoMFIiGAFDWaYRuz/+sR72glKLGH+AnsD4/arhjZGxeFwg7kt+zHwsekkN8G0Ms6hw6Wg==" saltValue="2pBWPuHQPOOSBum17KHq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15224</v>
      </c>
      <c r="J41" s="356">
        <v>14716</v>
      </c>
      <c r="K41" s="356">
        <v>13842</v>
      </c>
      <c r="L41" s="356">
        <v>12789</v>
      </c>
      <c r="M41" s="357">
        <v>11759</v>
      </c>
    </row>
    <row r="42" spans="2:13" ht="27.75" customHeight="1" x14ac:dyDescent="0.15">
      <c r="B42" s="1186"/>
      <c r="C42" s="1187"/>
      <c r="D42" s="106"/>
      <c r="E42" s="1192" t="s">
        <v>32</v>
      </c>
      <c r="F42" s="1192"/>
      <c r="G42" s="1192"/>
      <c r="H42" s="1193"/>
      <c r="I42" s="358" t="s">
        <v>493</v>
      </c>
      <c r="J42" s="359" t="s">
        <v>493</v>
      </c>
      <c r="K42" s="359" t="s">
        <v>493</v>
      </c>
      <c r="L42" s="359" t="s">
        <v>493</v>
      </c>
      <c r="M42" s="360" t="s">
        <v>493</v>
      </c>
    </row>
    <row r="43" spans="2:13" ht="27.75" customHeight="1" x14ac:dyDescent="0.15">
      <c r="B43" s="1186"/>
      <c r="C43" s="1187"/>
      <c r="D43" s="106"/>
      <c r="E43" s="1192" t="s">
        <v>33</v>
      </c>
      <c r="F43" s="1192"/>
      <c r="G43" s="1192"/>
      <c r="H43" s="1193"/>
      <c r="I43" s="358">
        <v>2470</v>
      </c>
      <c r="J43" s="359">
        <v>2686</v>
      </c>
      <c r="K43" s="359">
        <v>2427</v>
      </c>
      <c r="L43" s="359">
        <v>2158</v>
      </c>
      <c r="M43" s="360">
        <v>1976</v>
      </c>
    </row>
    <row r="44" spans="2:13" ht="27.75" customHeight="1" x14ac:dyDescent="0.15">
      <c r="B44" s="1186"/>
      <c r="C44" s="1187"/>
      <c r="D44" s="106"/>
      <c r="E44" s="1192" t="s">
        <v>34</v>
      </c>
      <c r="F44" s="1192"/>
      <c r="G44" s="1192"/>
      <c r="H44" s="1193"/>
      <c r="I44" s="358">
        <v>122</v>
      </c>
      <c r="J44" s="359">
        <v>110</v>
      </c>
      <c r="K44" s="359">
        <v>127</v>
      </c>
      <c r="L44" s="359">
        <v>125</v>
      </c>
      <c r="M44" s="360">
        <v>117</v>
      </c>
    </row>
    <row r="45" spans="2:13" ht="27.75" customHeight="1" x14ac:dyDescent="0.15">
      <c r="B45" s="1186"/>
      <c r="C45" s="1187"/>
      <c r="D45" s="106"/>
      <c r="E45" s="1192" t="s">
        <v>35</v>
      </c>
      <c r="F45" s="1192"/>
      <c r="G45" s="1192"/>
      <c r="H45" s="1193"/>
      <c r="I45" s="358">
        <v>1015</v>
      </c>
      <c r="J45" s="359">
        <v>915</v>
      </c>
      <c r="K45" s="359">
        <v>620</v>
      </c>
      <c r="L45" s="359">
        <v>519</v>
      </c>
      <c r="M45" s="360">
        <v>793</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789</v>
      </c>
      <c r="J50" s="359">
        <v>855</v>
      </c>
      <c r="K50" s="359">
        <v>1006</v>
      </c>
      <c r="L50" s="359">
        <v>1262</v>
      </c>
      <c r="M50" s="360">
        <v>1369</v>
      </c>
    </row>
    <row r="51" spans="2:13" ht="27.75" customHeight="1" x14ac:dyDescent="0.15">
      <c r="B51" s="1186"/>
      <c r="C51" s="1187"/>
      <c r="D51" s="106"/>
      <c r="E51" s="1192" t="s">
        <v>42</v>
      </c>
      <c r="F51" s="1192"/>
      <c r="G51" s="1192"/>
      <c r="H51" s="1193"/>
      <c r="I51" s="358">
        <v>13</v>
      </c>
      <c r="J51" s="359">
        <v>15</v>
      </c>
      <c r="K51" s="359">
        <v>10</v>
      </c>
      <c r="L51" s="359">
        <v>10</v>
      </c>
      <c r="M51" s="360">
        <v>5</v>
      </c>
    </row>
    <row r="52" spans="2:13" ht="27.75" customHeight="1" x14ac:dyDescent="0.15">
      <c r="B52" s="1188"/>
      <c r="C52" s="1189"/>
      <c r="D52" s="106"/>
      <c r="E52" s="1192" t="s">
        <v>43</v>
      </c>
      <c r="F52" s="1192"/>
      <c r="G52" s="1192"/>
      <c r="H52" s="1193"/>
      <c r="I52" s="358">
        <v>8492</v>
      </c>
      <c r="J52" s="359">
        <v>8207</v>
      </c>
      <c r="K52" s="359">
        <v>7808</v>
      </c>
      <c r="L52" s="359">
        <v>7391</v>
      </c>
      <c r="M52" s="360">
        <v>6894</v>
      </c>
    </row>
    <row r="53" spans="2:13" ht="27.75" customHeight="1" thickBot="1" x14ac:dyDescent="0.2">
      <c r="B53" s="1199" t="s">
        <v>19</v>
      </c>
      <c r="C53" s="1200"/>
      <c r="D53" s="110"/>
      <c r="E53" s="1201" t="s">
        <v>44</v>
      </c>
      <c r="F53" s="1201"/>
      <c r="G53" s="1201"/>
      <c r="H53" s="1202"/>
      <c r="I53" s="361">
        <v>9537</v>
      </c>
      <c r="J53" s="362">
        <v>9351</v>
      </c>
      <c r="K53" s="362">
        <v>8191</v>
      </c>
      <c r="L53" s="362">
        <v>6928</v>
      </c>
      <c r="M53" s="363">
        <v>6378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l5ktsleno6kHqiQ5yA00utV9/M51QQyRwR+OMHJiDmLr7MhhpLJYQWFCGzCHH4NPIpYleUlo3vv8idn4AAaxw==" saltValue="pNHV2YBAzZ/Hx3nUnONE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255</v>
      </c>
      <c r="G55" s="122">
        <v>515</v>
      </c>
      <c r="H55" s="123">
        <v>589</v>
      </c>
    </row>
    <row r="56" spans="2:8" ht="52.5" customHeight="1" x14ac:dyDescent="0.15">
      <c r="B56" s="124"/>
      <c r="C56" s="1213" t="s">
        <v>47</v>
      </c>
      <c r="D56" s="1213"/>
      <c r="E56" s="1214"/>
      <c r="F56" s="125">
        <v>3</v>
      </c>
      <c r="G56" s="125">
        <v>3</v>
      </c>
      <c r="H56" s="126">
        <v>26</v>
      </c>
    </row>
    <row r="57" spans="2:8" ht="53.25" customHeight="1" x14ac:dyDescent="0.15">
      <c r="B57" s="124"/>
      <c r="C57" s="1215" t="s">
        <v>48</v>
      </c>
      <c r="D57" s="1215"/>
      <c r="E57" s="1216"/>
      <c r="F57" s="127">
        <v>286</v>
      </c>
      <c r="G57" s="127">
        <v>327</v>
      </c>
      <c r="H57" s="128">
        <v>404</v>
      </c>
    </row>
    <row r="58" spans="2:8" ht="45.75" customHeight="1" x14ac:dyDescent="0.15">
      <c r="B58" s="129"/>
      <c r="C58" s="1203" t="s">
        <v>552</v>
      </c>
      <c r="D58" s="1204"/>
      <c r="E58" s="1205"/>
      <c r="F58" s="130">
        <v>155</v>
      </c>
      <c r="G58" s="130">
        <v>191</v>
      </c>
      <c r="H58" s="131">
        <v>242</v>
      </c>
    </row>
    <row r="59" spans="2:8" ht="45.75" customHeight="1" x14ac:dyDescent="0.15">
      <c r="B59" s="129"/>
      <c r="C59" s="1203" t="s">
        <v>553</v>
      </c>
      <c r="D59" s="1204"/>
      <c r="E59" s="1205"/>
      <c r="F59" s="130">
        <v>53</v>
      </c>
      <c r="G59" s="130">
        <v>53</v>
      </c>
      <c r="H59" s="131">
        <v>53</v>
      </c>
    </row>
    <row r="60" spans="2:8" ht="45.75" customHeight="1" x14ac:dyDescent="0.15">
      <c r="B60" s="129"/>
      <c r="C60" s="1203" t="s">
        <v>554</v>
      </c>
      <c r="D60" s="1204"/>
      <c r="E60" s="1205"/>
      <c r="F60" s="130">
        <v>45</v>
      </c>
      <c r="G60" s="130">
        <v>48</v>
      </c>
      <c r="H60" s="131">
        <v>53</v>
      </c>
    </row>
    <row r="61" spans="2:8" ht="45.75" customHeight="1" x14ac:dyDescent="0.15">
      <c r="B61" s="129"/>
      <c r="C61" s="1203" t="s">
        <v>555</v>
      </c>
      <c r="D61" s="1204"/>
      <c r="E61" s="1205"/>
      <c r="F61" s="130">
        <v>18</v>
      </c>
      <c r="G61" s="130">
        <v>18</v>
      </c>
      <c r="H61" s="131">
        <v>38</v>
      </c>
    </row>
    <row r="62" spans="2:8" ht="45.75" customHeight="1" thickBot="1" x14ac:dyDescent="0.2">
      <c r="B62" s="132"/>
      <c r="C62" s="1206" t="s">
        <v>556</v>
      </c>
      <c r="D62" s="1207"/>
      <c r="E62" s="1208"/>
      <c r="F62" s="133">
        <v>6</v>
      </c>
      <c r="G62" s="133">
        <v>6</v>
      </c>
      <c r="H62" s="134">
        <v>6</v>
      </c>
    </row>
    <row r="63" spans="2:8" ht="52.5" customHeight="1" thickBot="1" x14ac:dyDescent="0.2">
      <c r="B63" s="135"/>
      <c r="C63" s="1209" t="s">
        <v>49</v>
      </c>
      <c r="D63" s="1209"/>
      <c r="E63" s="1210"/>
      <c r="F63" s="136">
        <v>545</v>
      </c>
      <c r="G63" s="136">
        <v>845</v>
      </c>
      <c r="H63" s="137">
        <v>1019</v>
      </c>
    </row>
    <row r="64" spans="2:8" x14ac:dyDescent="0.15"/>
  </sheetData>
  <sheetProtection algorithmName="SHA-512" hashValue="i5GWWuHu+vuXXIdBBvJYyY+VhqpIf5TCo5Tj16Xon+K7XYIZuUtwTvKm7Va4cnnFvCU6y81RCpNGOd0l2TeEhg==" saltValue="nU3wolH4Qt+GXpcm5+ib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102608</v>
      </c>
      <c r="E3" s="156"/>
      <c r="F3" s="157">
        <v>87464</v>
      </c>
      <c r="G3" s="158"/>
      <c r="H3" s="159"/>
    </row>
    <row r="4" spans="1:8" x14ac:dyDescent="0.15">
      <c r="A4" s="160"/>
      <c r="B4" s="161"/>
      <c r="C4" s="162"/>
      <c r="D4" s="163">
        <v>29214</v>
      </c>
      <c r="E4" s="164"/>
      <c r="F4" s="165">
        <v>47479</v>
      </c>
      <c r="G4" s="166"/>
      <c r="H4" s="167"/>
    </row>
    <row r="5" spans="1:8" x14ac:dyDescent="0.15">
      <c r="A5" s="148" t="s">
        <v>525</v>
      </c>
      <c r="B5" s="153"/>
      <c r="C5" s="154"/>
      <c r="D5" s="155">
        <v>35653</v>
      </c>
      <c r="E5" s="156"/>
      <c r="F5" s="157">
        <v>96248</v>
      </c>
      <c r="G5" s="158"/>
      <c r="H5" s="159"/>
    </row>
    <row r="6" spans="1:8" x14ac:dyDescent="0.15">
      <c r="A6" s="160"/>
      <c r="B6" s="161"/>
      <c r="C6" s="162"/>
      <c r="D6" s="163">
        <v>19689</v>
      </c>
      <c r="E6" s="164"/>
      <c r="F6" s="165">
        <v>55768</v>
      </c>
      <c r="G6" s="166"/>
      <c r="H6" s="167"/>
    </row>
    <row r="7" spans="1:8" x14ac:dyDescent="0.15">
      <c r="A7" s="148" t="s">
        <v>526</v>
      </c>
      <c r="B7" s="153"/>
      <c r="C7" s="154"/>
      <c r="D7" s="155">
        <v>20712</v>
      </c>
      <c r="E7" s="156"/>
      <c r="F7" s="157">
        <v>76413</v>
      </c>
      <c r="G7" s="158"/>
      <c r="H7" s="159"/>
    </row>
    <row r="8" spans="1:8" x14ac:dyDescent="0.15">
      <c r="A8" s="160"/>
      <c r="B8" s="161"/>
      <c r="C8" s="162"/>
      <c r="D8" s="163">
        <v>13711</v>
      </c>
      <c r="E8" s="164"/>
      <c r="F8" s="165">
        <v>39658</v>
      </c>
      <c r="G8" s="166"/>
      <c r="H8" s="167"/>
    </row>
    <row r="9" spans="1:8" x14ac:dyDescent="0.15">
      <c r="A9" s="148" t="s">
        <v>527</v>
      </c>
      <c r="B9" s="153"/>
      <c r="C9" s="154"/>
      <c r="D9" s="155">
        <v>11180</v>
      </c>
      <c r="E9" s="156"/>
      <c r="F9" s="157">
        <v>66481</v>
      </c>
      <c r="G9" s="158"/>
      <c r="H9" s="159"/>
    </row>
    <row r="10" spans="1:8" x14ac:dyDescent="0.15">
      <c r="A10" s="160"/>
      <c r="B10" s="161"/>
      <c r="C10" s="162"/>
      <c r="D10" s="163">
        <v>6706</v>
      </c>
      <c r="E10" s="164"/>
      <c r="F10" s="165">
        <v>36120</v>
      </c>
      <c r="G10" s="166"/>
      <c r="H10" s="167"/>
    </row>
    <row r="11" spans="1:8" x14ac:dyDescent="0.15">
      <c r="A11" s="148" t="s">
        <v>528</v>
      </c>
      <c r="B11" s="153"/>
      <c r="C11" s="154"/>
      <c r="D11" s="155">
        <v>19629</v>
      </c>
      <c r="E11" s="156"/>
      <c r="F11" s="157">
        <v>67825</v>
      </c>
      <c r="G11" s="158"/>
      <c r="H11" s="159"/>
    </row>
    <row r="12" spans="1:8" x14ac:dyDescent="0.15">
      <c r="A12" s="160"/>
      <c r="B12" s="161"/>
      <c r="C12" s="168"/>
      <c r="D12" s="163">
        <v>10944</v>
      </c>
      <c r="E12" s="164"/>
      <c r="F12" s="165">
        <v>39417</v>
      </c>
      <c r="G12" s="166"/>
      <c r="H12" s="167"/>
    </row>
    <row r="13" spans="1:8" x14ac:dyDescent="0.15">
      <c r="A13" s="148"/>
      <c r="B13" s="153"/>
      <c r="C13" s="169"/>
      <c r="D13" s="170">
        <v>37956</v>
      </c>
      <c r="E13" s="171"/>
      <c r="F13" s="172">
        <v>78886</v>
      </c>
      <c r="G13" s="173"/>
      <c r="H13" s="159"/>
    </row>
    <row r="14" spans="1:8" x14ac:dyDescent="0.15">
      <c r="A14" s="160"/>
      <c r="B14" s="161"/>
      <c r="C14" s="162"/>
      <c r="D14" s="163">
        <v>16053</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3.74</v>
      </c>
      <c r="C19" s="174">
        <f>ROUND(VALUE(SUBSTITUTE(実質収支比率等に係る経年分析!G$48,"▲","-")),2)</f>
        <v>4.51</v>
      </c>
      <c r="D19" s="174">
        <f>ROUND(VALUE(SUBSTITUTE(実質収支比率等に係る経年分析!H$48,"▲","-")),2)</f>
        <v>8.14</v>
      </c>
      <c r="E19" s="174">
        <f>ROUND(VALUE(SUBSTITUTE(実質収支比率等に係る経年分析!I$48,"▲","-")),2)</f>
        <v>7.47</v>
      </c>
      <c r="F19" s="174">
        <f>ROUND(VALUE(SUBSTITUTE(実質収支比率等に係る経年分析!J$48,"▲","-")),2)</f>
        <v>6.51</v>
      </c>
    </row>
    <row r="20" spans="1:11" x14ac:dyDescent="0.15">
      <c r="A20" s="174" t="s">
        <v>53</v>
      </c>
      <c r="B20" s="174">
        <f>ROUND(VALUE(SUBSTITUTE(実質収支比率等に係る経年分析!F$47,"▲","-")),2)</f>
        <v>3.14</v>
      </c>
      <c r="C20" s="174">
        <f>ROUND(VALUE(SUBSTITUTE(実質収支比率等に係る経年分析!G$47,"▲","-")),2)</f>
        <v>2.98</v>
      </c>
      <c r="D20" s="174">
        <f>ROUND(VALUE(SUBSTITUTE(実質収支比率等に係る経年分析!H$47,"▲","-")),2)</f>
        <v>5.04</v>
      </c>
      <c r="E20" s="174">
        <f>ROUND(VALUE(SUBSTITUTE(実質収支比率等に係る経年分析!I$47,"▲","-")),2)</f>
        <v>10.220000000000001</v>
      </c>
      <c r="F20" s="174">
        <f>ROUND(VALUE(SUBSTITUTE(実質収支比率等に係る経年分析!J$47,"▲","-")),2)</f>
        <v>11.41</v>
      </c>
    </row>
    <row r="21" spans="1:11" x14ac:dyDescent="0.15">
      <c r="A21" s="174" t="s">
        <v>54</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11.8</v>
      </c>
      <c r="E21" s="174">
        <f>IF(ISNUMBER(VALUE(SUBSTITUTE(実質収支比率等に係る経年分析!I$49,"▲","-"))),ROUND(VALUE(SUBSTITUTE(実質収支比率等に係る経年分析!I$49,"▲","-")),2),NA())</f>
        <v>5.99</v>
      </c>
      <c r="F21" s="174">
        <f>IF(ISNUMBER(VALUE(SUBSTITUTE(実質収支比率等に係る経年分析!J$49,"▲","-"))),ROUND(VALUE(SUBSTITUTE(実質収支比率等に係る経年分析!J$49,"▲","-")),2),NA())</f>
        <v>3.11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学校給食費特別会計</v>
      </c>
      <c r="B31" s="175">
        <f>IF(ROUND(VALUE(SUBSTITUTE(連結実質赤字比率に係る赤字・黒字の構成分析!F$39,"▲", "-")), 2) &lt; 0, ABS(ROUND(VALUE(SUBSTITUTE(連結実質赤字比率に係る赤字・黒字の構成分析!F$39,"▲", "-")), 2)), NA())</f>
        <v>0.02</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6.43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住宅新築資金等貸付事業特別会計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2.2000000000000002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4.3600000000000003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612</v>
      </c>
      <c r="E42" s="176"/>
      <c r="F42" s="176"/>
      <c r="G42" s="176">
        <f>'実質公債費比率（分子）の構造'!L$52</f>
        <v>603</v>
      </c>
      <c r="H42" s="176"/>
      <c r="I42" s="176"/>
      <c r="J42" s="176">
        <f>'実質公債費比率（分子）の構造'!M$52</f>
        <v>601</v>
      </c>
      <c r="K42" s="176"/>
      <c r="L42" s="176"/>
      <c r="M42" s="176">
        <f>'実質公債費比率（分子）の構造'!N$52</f>
        <v>621</v>
      </c>
      <c r="N42" s="176"/>
      <c r="O42" s="176"/>
      <c r="P42" s="176">
        <f>'実質公債費比率（分子）の構造'!O$52</f>
        <v>631</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11</v>
      </c>
      <c r="C45" s="176"/>
      <c r="D45" s="176"/>
      <c r="E45" s="176">
        <f>'実質公債費比率（分子）の構造'!L$49</f>
        <v>12</v>
      </c>
      <c r="F45" s="176"/>
      <c r="G45" s="176"/>
      <c r="H45" s="176">
        <f>'実質公債費比率（分子）の構造'!M$49</f>
        <v>16</v>
      </c>
      <c r="I45" s="176"/>
      <c r="J45" s="176"/>
      <c r="K45" s="176">
        <f>'実質公債費比率（分子）の構造'!N$49</f>
        <v>15</v>
      </c>
      <c r="L45" s="176"/>
      <c r="M45" s="176"/>
      <c r="N45" s="176">
        <f>'実質公債費比率（分子）の構造'!O$49</f>
        <v>18</v>
      </c>
      <c r="O45" s="176"/>
      <c r="P45" s="176"/>
    </row>
    <row r="46" spans="1:16" x14ac:dyDescent="0.15">
      <c r="A46" s="176" t="s">
        <v>64</v>
      </c>
      <c r="B46" s="176">
        <f>'実質公債費比率（分子）の構造'!K$48</f>
        <v>183</v>
      </c>
      <c r="C46" s="176"/>
      <c r="D46" s="176"/>
      <c r="E46" s="176">
        <f>'実質公債費比率（分子）の構造'!L$48</f>
        <v>175</v>
      </c>
      <c r="F46" s="176"/>
      <c r="G46" s="176"/>
      <c r="H46" s="176">
        <f>'実質公債費比率（分子）の構造'!M$48</f>
        <v>160</v>
      </c>
      <c r="I46" s="176"/>
      <c r="J46" s="176"/>
      <c r="K46" s="176">
        <f>'実質公債費比率（分子）の構造'!N$48</f>
        <v>157</v>
      </c>
      <c r="L46" s="176"/>
      <c r="M46" s="176"/>
      <c r="N46" s="176">
        <f>'実質公債費比率（分子）の構造'!O$48</f>
        <v>168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1094</v>
      </c>
      <c r="C49" s="176"/>
      <c r="D49" s="176"/>
      <c r="E49" s="176">
        <f>'実質公債費比率（分子）の構造'!L$45</f>
        <v>1096</v>
      </c>
      <c r="F49" s="176"/>
      <c r="G49" s="176"/>
      <c r="H49" s="176">
        <f>'実質公債費比率（分子）の構造'!M$45</f>
        <v>1092</v>
      </c>
      <c r="I49" s="176"/>
      <c r="J49" s="176"/>
      <c r="K49" s="176">
        <f>'実質公債費比率（分子）の構造'!N$45</f>
        <v>993</v>
      </c>
      <c r="L49" s="176"/>
      <c r="M49" s="176"/>
      <c r="N49" s="176">
        <f>'実質公債費比率（分子）の構造'!O$45</f>
        <v>942</v>
      </c>
      <c r="O49" s="176"/>
      <c r="P49" s="176"/>
    </row>
    <row r="50" spans="1:16" x14ac:dyDescent="0.15">
      <c r="A50" s="176" t="s">
        <v>67</v>
      </c>
      <c r="B50" s="176" t="e">
        <f>NA()</f>
        <v>#N/A</v>
      </c>
      <c r="C50" s="176">
        <f>IF(ISNUMBER('実質公債費比率（分子）の構造'!K$53),'実質公債費比率（分子）の構造'!K$53,NA())</f>
        <v>676</v>
      </c>
      <c r="D50" s="176" t="e">
        <f>NA()</f>
        <v>#N/A</v>
      </c>
      <c r="E50" s="176" t="e">
        <f>NA()</f>
        <v>#N/A</v>
      </c>
      <c r="F50" s="176">
        <f>IF(ISNUMBER('実質公債費比率（分子）の構造'!L$53),'実質公債費比率（分子）の構造'!L$53,NA())</f>
        <v>680</v>
      </c>
      <c r="G50" s="176" t="e">
        <f>NA()</f>
        <v>#N/A</v>
      </c>
      <c r="H50" s="176" t="e">
        <f>NA()</f>
        <v>#N/A</v>
      </c>
      <c r="I50" s="176">
        <f>IF(ISNUMBER('実質公債費比率（分子）の構造'!M$53),'実質公債費比率（分子）の構造'!M$53,NA())</f>
        <v>667</v>
      </c>
      <c r="J50" s="176" t="e">
        <f>NA()</f>
        <v>#N/A</v>
      </c>
      <c r="K50" s="176" t="e">
        <f>NA()</f>
        <v>#N/A</v>
      </c>
      <c r="L50" s="176">
        <f>IF(ISNUMBER('実質公債費比率（分子）の構造'!N$53),'実質公債費比率（分子）の構造'!N$53,NA())</f>
        <v>544</v>
      </c>
      <c r="M50" s="176" t="e">
        <f>NA()</f>
        <v>#N/A</v>
      </c>
      <c r="N50" s="176" t="e">
        <f>NA()</f>
        <v>#N/A</v>
      </c>
      <c r="O50" s="176">
        <f>IF(ISNUMBER('実質公債費比率（分子）の構造'!O$53),'実質公債費比率（分子）の構造'!O$53,NA())</f>
        <v>497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8492</v>
      </c>
      <c r="E56" s="175"/>
      <c r="F56" s="175"/>
      <c r="G56" s="175">
        <f>'将来負担比率（分子）の構造'!J$52</f>
        <v>8207</v>
      </c>
      <c r="H56" s="175"/>
      <c r="I56" s="175"/>
      <c r="J56" s="175">
        <f>'将来負担比率（分子）の構造'!K$52</f>
        <v>7808</v>
      </c>
      <c r="K56" s="175"/>
      <c r="L56" s="175"/>
      <c r="M56" s="175">
        <f>'将来負担比率（分子）の構造'!L$52</f>
        <v>7391</v>
      </c>
      <c r="N56" s="175"/>
      <c r="O56" s="175"/>
      <c r="P56" s="175">
        <f>'将来負担比率（分子）の構造'!M$52</f>
        <v>6894</v>
      </c>
    </row>
    <row r="57" spans="1:16" x14ac:dyDescent="0.15">
      <c r="A57" s="175" t="s">
        <v>42</v>
      </c>
      <c r="B57" s="175"/>
      <c r="C57" s="175"/>
      <c r="D57" s="175">
        <f>'将来負担比率（分子）の構造'!I$51</f>
        <v>13</v>
      </c>
      <c r="E57" s="175"/>
      <c r="F57" s="175"/>
      <c r="G57" s="175">
        <f>'将来負担比率（分子）の構造'!J$51</f>
        <v>15</v>
      </c>
      <c r="H57" s="175"/>
      <c r="I57" s="175"/>
      <c r="J57" s="175">
        <f>'将来負担比率（分子）の構造'!K$51</f>
        <v>10</v>
      </c>
      <c r="K57" s="175"/>
      <c r="L57" s="175"/>
      <c r="M57" s="175">
        <f>'将来負担比率（分子）の構造'!L$51</f>
        <v>10</v>
      </c>
      <c r="N57" s="175"/>
      <c r="O57" s="175"/>
      <c r="P57" s="175">
        <f>'将来負担比率（分子）の構造'!M$51</f>
        <v>5</v>
      </c>
    </row>
    <row r="58" spans="1:16" x14ac:dyDescent="0.15">
      <c r="A58" s="175" t="s">
        <v>41</v>
      </c>
      <c r="B58" s="175"/>
      <c r="C58" s="175"/>
      <c r="D58" s="175">
        <f>'将来負担比率（分子）の構造'!I$50</f>
        <v>789</v>
      </c>
      <c r="E58" s="175"/>
      <c r="F58" s="175"/>
      <c r="G58" s="175">
        <f>'将来負担比率（分子）の構造'!J$50</f>
        <v>855</v>
      </c>
      <c r="H58" s="175"/>
      <c r="I58" s="175"/>
      <c r="J58" s="175">
        <f>'将来負担比率（分子）の構造'!K$50</f>
        <v>1006</v>
      </c>
      <c r="K58" s="175"/>
      <c r="L58" s="175"/>
      <c r="M58" s="175">
        <f>'将来負担比率（分子）の構造'!L$50</f>
        <v>1262</v>
      </c>
      <c r="N58" s="175"/>
      <c r="O58" s="175"/>
      <c r="P58" s="175">
        <f>'将来負担比率（分子）の構造'!M$50</f>
        <v>1369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1015</v>
      </c>
      <c r="C62" s="175"/>
      <c r="D62" s="175"/>
      <c r="E62" s="175">
        <f>'将来負担比率（分子）の構造'!J$45</f>
        <v>915</v>
      </c>
      <c r="F62" s="175"/>
      <c r="G62" s="175"/>
      <c r="H62" s="175">
        <f>'将来負担比率（分子）の構造'!K$45</f>
        <v>620</v>
      </c>
      <c r="I62" s="175"/>
      <c r="J62" s="175"/>
      <c r="K62" s="175">
        <f>'将来負担比率（分子）の構造'!L$45</f>
        <v>519</v>
      </c>
      <c r="L62" s="175"/>
      <c r="M62" s="175"/>
      <c r="N62" s="175">
        <f>'将来負担比率（分子）の構造'!M$45</f>
        <v>793</v>
      </c>
      <c r="O62" s="175"/>
      <c r="P62" s="175"/>
    </row>
    <row r="63" spans="1:16" x14ac:dyDescent="0.15">
      <c r="A63" s="175" t="s">
        <v>34</v>
      </c>
      <c r="B63" s="175">
        <f>'将来負担比率（分子）の構造'!I$44</f>
        <v>122</v>
      </c>
      <c r="C63" s="175"/>
      <c r="D63" s="175"/>
      <c r="E63" s="175">
        <f>'将来負担比率（分子）の構造'!J$44</f>
        <v>110</v>
      </c>
      <c r="F63" s="175"/>
      <c r="G63" s="175"/>
      <c r="H63" s="175">
        <f>'将来負担比率（分子）の構造'!K$44</f>
        <v>127</v>
      </c>
      <c r="I63" s="175"/>
      <c r="J63" s="175"/>
      <c r="K63" s="175">
        <f>'将来負担比率（分子）の構造'!L$44</f>
        <v>125</v>
      </c>
      <c r="L63" s="175"/>
      <c r="M63" s="175"/>
      <c r="N63" s="175">
        <f>'将来負担比率（分子）の構造'!M$44</f>
        <v>117</v>
      </c>
      <c r="O63" s="175"/>
      <c r="P63" s="175"/>
    </row>
    <row r="64" spans="1:16" x14ac:dyDescent="0.15">
      <c r="A64" s="175" t="s">
        <v>33</v>
      </c>
      <c r="B64" s="175">
        <f>'将来負担比率（分子）の構造'!I$43</f>
        <v>2470</v>
      </c>
      <c r="C64" s="175"/>
      <c r="D64" s="175"/>
      <c r="E64" s="175">
        <f>'将来負担比率（分子）の構造'!J$43</f>
        <v>2686</v>
      </c>
      <c r="F64" s="175"/>
      <c r="G64" s="175"/>
      <c r="H64" s="175">
        <f>'将来負担比率（分子）の構造'!K$43</f>
        <v>2427</v>
      </c>
      <c r="I64" s="175"/>
      <c r="J64" s="175"/>
      <c r="K64" s="175">
        <f>'将来負担比率（分子）の構造'!L$43</f>
        <v>2158</v>
      </c>
      <c r="L64" s="175"/>
      <c r="M64" s="175"/>
      <c r="N64" s="175">
        <f>'将来負担比率（分子）の構造'!M$43</f>
        <v>1976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15224</v>
      </c>
      <c r="C66" s="175"/>
      <c r="D66" s="175"/>
      <c r="E66" s="175">
        <f>'将来負担比率（分子）の構造'!J$41</f>
        <v>14716</v>
      </c>
      <c r="F66" s="175"/>
      <c r="G66" s="175"/>
      <c r="H66" s="175">
        <f>'将来負担比率（分子）の構造'!K$41</f>
        <v>13842</v>
      </c>
      <c r="I66" s="175"/>
      <c r="J66" s="175"/>
      <c r="K66" s="175">
        <f>'将来負担比率（分子）の構造'!L$41</f>
        <v>12789</v>
      </c>
      <c r="L66" s="175"/>
      <c r="M66" s="175"/>
      <c r="N66" s="175">
        <f>'将来負担比率（分子）の構造'!M$41</f>
        <v>11759</v>
      </c>
      <c r="O66" s="175"/>
      <c r="P66" s="175"/>
    </row>
    <row r="67" spans="1:16" x14ac:dyDescent="0.15">
      <c r="A67" s="175" t="s">
        <v>71</v>
      </c>
      <c r="B67" s="175" t="e">
        <f>NA()</f>
        <v>#N/A</v>
      </c>
      <c r="C67" s="175">
        <f>IF(ISNUMBER('将来負担比率（分子）の構造'!I$53), IF('将来負担比率（分子）の構造'!I$53 &lt; 0, 0, '将来負担比率（分子）の構造'!I$53), NA())</f>
        <v>9537</v>
      </c>
      <c r="D67" s="175" t="e">
        <f>NA()</f>
        <v>#N/A</v>
      </c>
      <c r="E67" s="175" t="e">
        <f>NA()</f>
        <v>#N/A</v>
      </c>
      <c r="F67" s="175">
        <f>IF(ISNUMBER('将来負担比率（分子）の構造'!J$53), IF('将来負担比率（分子）の構造'!J$53 &lt; 0, 0, '将来負担比率（分子）の構造'!J$53), NA())</f>
        <v>9351</v>
      </c>
      <c r="G67" s="175" t="e">
        <f>NA()</f>
        <v>#N/A</v>
      </c>
      <c r="H67" s="175" t="e">
        <f>NA()</f>
        <v>#N/A</v>
      </c>
      <c r="I67" s="175">
        <f>IF(ISNUMBER('将来負担比率（分子）の構造'!K$53), IF('将来負担比率（分子）の構造'!K$53 &lt; 0, 0, '将来負担比率（分子）の構造'!K$53), NA())</f>
        <v>8191</v>
      </c>
      <c r="J67" s="175" t="e">
        <f>NA()</f>
        <v>#N/A</v>
      </c>
      <c r="K67" s="175" t="e">
        <f>NA()</f>
        <v>#N/A</v>
      </c>
      <c r="L67" s="175">
        <f>IF(ISNUMBER('将来負担比率（分子）の構造'!L$53), IF('将来負担比率（分子）の構造'!L$53 &lt; 0, 0, '将来負担比率（分子）の構造'!L$53), NA())</f>
        <v>6928</v>
      </c>
      <c r="M67" s="175" t="e">
        <f>NA()</f>
        <v>#N/A</v>
      </c>
      <c r="N67" s="175" t="e">
        <f>NA()</f>
        <v>#N/A</v>
      </c>
      <c r="O67" s="175">
        <f>IF(ISNUMBER('将来負担比率（分子）の構造'!M$53), IF('将来負担比率（分子）の構造'!M$53 &lt; 0, 0, '将来負担比率（分子）の構造'!M$53), NA())</f>
        <v>6378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255</v>
      </c>
      <c r="C72" s="179">
        <f>基金残高に係る経年分析!G55</f>
        <v>515</v>
      </c>
      <c r="D72" s="179">
        <f>基金残高に係る経年分析!H55</f>
        <v>589</v>
      </c>
    </row>
    <row r="73" spans="1:16" x14ac:dyDescent="0.15">
      <c r="A73" s="178" t="s">
        <v>74</v>
      </c>
      <c r="B73" s="179">
        <f>基金残高に係る経年分析!F56</f>
        <v>3</v>
      </c>
      <c r="C73" s="179">
        <f>基金残高に係る経年分析!G56</f>
        <v>3</v>
      </c>
      <c r="D73" s="179">
        <f>基金残高に係る経年分析!H56</f>
        <v>26</v>
      </c>
    </row>
    <row r="74" spans="1:16" x14ac:dyDescent="0.15">
      <c r="A74" s="178" t="s">
        <v>75</v>
      </c>
      <c r="B74" s="179">
        <f>基金残高に係る経年分析!F57</f>
        <v>286</v>
      </c>
      <c r="C74" s="179">
        <f>基金残高に係る経年分析!G57</f>
        <v>327</v>
      </c>
      <c r="D74" s="179">
        <f>基金残高に係る経年分析!H57</f>
        <v>404</v>
      </c>
    </row>
  </sheetData>
  <sheetProtection algorithmName="SHA-512" hashValue="kESi9RXV4NCptA+3UqxTct6rX91rV9TcvzHz/PDB+MaKvJz7ZmGoqMVuaD40T5riV3cwDK/wGJNkaqdT78j6Xw==" saltValue="A6pGT3Jrvok+SvcKvmPf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2025-03-05T06:49:24Z</cp:lastPrinted>
  <dcterms:created xsi:type="dcterms:W3CDTF">2025-02-19T03:46:24Z</dcterms:created>
  <dcterms:modified xsi:type="dcterms:W3CDTF">2025-03-28T00:56:11Z</dcterms:modified>
  <cp:category/>
</cp:coreProperties>
</file>