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vv-lgfile\7-総務課\6.検討中フォルダ\00 財政\01 決算\R5決算\財政状況資料集\R7.3.13 〆 令和５年度財政状況資料集の作成及び提出について\01 回答\"/>
    </mc:Choice>
  </mc:AlternateContent>
  <xr:revisionPtr revIDLastSave="0" documentId="13_ncr:1_{B577BF31-DED9-4BE9-BFD9-16223527B5A3}"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l="1"/>
  <c r="BW35" i="10" s="1"/>
  <c r="BW36" i="10" s="1"/>
  <c r="BW37" i="10" s="1"/>
  <c r="BW38" i="10" s="1"/>
  <c r="BW39" i="10" s="1"/>
  <c r="CO34" i="10" l="1"/>
</calcChain>
</file>

<file path=xl/sharedStrings.xml><?xml version="1.0" encoding="utf-8"?>
<sst xmlns="http://schemas.openxmlformats.org/spreadsheetml/2006/main" count="1089" uniqueCount="560">
  <si>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</si>
  <si>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</si>
  <si>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</si>
  <si>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</si>
  <si>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</si>
  <si>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</si>
  <si>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</si>
  <si>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</si>
  <si>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</si>
  <si>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</si>
  <si>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</si>
  <si>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</si>
  <si>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</si>
  <si>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</si>
  <si>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</si>
  <si>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</si>
  <si>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</si>
  <si>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</si>
  <si>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</si>
  <si>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</si>
  <si>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</si>
  <si>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</si>
  <si>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</si>
  <si>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</si>
  <si>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</si>
  <si>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</si>
  <si>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</si>
  <si>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</si>
  <si>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</si>
  <si>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</si>
  <si>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</si>
  <si>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</si>
  <si>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</si>
  <si>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</si>
  <si>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</si>
  <si>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</si>
  <si>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</si>
  <si>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</si>
  <si>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</si>
  <si>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</si>
  <si>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</si>
  <si>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</si>
  <si>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</si>
  <si>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</si>
  <si>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</si>
  <si>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</si>
  <si>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</si>
  <si>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</si>
  <si>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</si>
  <si>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</si>
  <si>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</si>
  <si>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</si>
  <si>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</si>
  <si>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</si>
  <si>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</si>
  <si>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</si>
  <si>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</si>
  <si>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</si>
  <si>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</si>
  <si>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</si>
  <si>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</si>
  <si>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</si>
  <si>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</si>
  <si>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</si>
  <si>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</si>
  <si>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</si>
  <si>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</si>
  <si>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</si>
  <si>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</si>
  <si>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</si>
  <si>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</si>
  <si>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</si>
  <si>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</si>
  <si>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</si>
  <si>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</si>
  <si>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</si>
  <si>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</si>
  <si>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</si>
  <si>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</si>
  <si>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</si>
  <si>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</si>
  <si>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</si>
  <si>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</si>
  <si>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</si>
  <si>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</si>
  <si>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</si>
  <si>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</si>
  <si>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</si>
  <si>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</si>
  <si>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</si>
  <si>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</si>
  <si>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</si>
  <si>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</si>
  <si>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</si>
  <si>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</si>
  <si>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</si>
  <si>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</si>
  <si>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</si>
  <si>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</si>
  <si>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</si>
  <si>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</si>
  <si>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</si>
  <si>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</si>
  <si>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</si>
  <si>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</si>
  <si>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</si>
  <si>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</si>
  <si>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</si>
  <si>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</si>
  <si>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</si>
  <si>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</si>
  <si>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</si>
  <si>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</si>
  <si>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</si>
  <si>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</si>
  <si>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</si>
  <si>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</si>
  <si>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</si>
  <si>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</si>
  <si>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</si>
  <si>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</si>
  <si>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</si>
  <si>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</si>
  <si>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</si>
  <si>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</si>
  <si>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</si>
  <si>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</si>
  <si>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</si>
  <si>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</si>
  <si>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</si>
  <si>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</si>
  <si>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</si>
  <si>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</si>
  <si>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</si>
  <si>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</si>
  <si>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</si>
  <si>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</si>
  <si>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</si>
  <si>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</si>
  <si>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</si>
  <si>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</si>
  <si>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</si>
  <si>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</si>
  <si>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</si>
  <si>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</si>
  <si>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</si>
  <si>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</si>
  <si>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</si>
  <si>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</si>
  <si>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</si>
  <si>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</si>
  <si>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</si>
  <si>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</si>
  <si>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</si>
  <si>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</si>
  <si>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</si>
  <si>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</si>
  <si>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</si>
  <si>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</si>
  <si>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</si>
  <si>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</si>
  <si>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</si>
  <si>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</si>
  <si>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</si>
  <si>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</si>
  <si>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</si>
  <si>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</si>
  <si>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</si>
  <si>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</si>
  <si>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</si>
  <si>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</si>
  <si>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</si>
  <si>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</si>
  <si>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</si>
  <si>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</si>
  <si>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</si>
  <si>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</si>
  <si>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</si>
  <si>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</si>
  <si>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</si>
  <si>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</si>
  <si>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</si>
  <si>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</si>
  <si>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</si>
  <si>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</si>
  <si>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</si>
  <si>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</si>
  <si>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</si>
  <si>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</si>
  <si>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</si>
  <si>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</si>
  <si>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</si>
  <si>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</si>
  <si>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</si>
  <si>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</si>
  <si>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</si>
  <si>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</si>
  <si>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</si>
  <si>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</si>
  <si>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</si>
  <si>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</si>
  <si>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</si>
  <si>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</si>
  <si>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奈良県高取町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</si>
  <si>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</si>
  <si>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</si>
  <si>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</si>
  <si>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</si>
  <si>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</si>
  <si>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</si>
  <si>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</si>
  <si>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</si>
  <si>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</si>
  <si>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</si>
  <si>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</si>
  <si>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</si>
  <si>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</si>
  <si>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</si>
  <si>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</si>
  <si>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</si>
  <si>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</si>
  <si>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</si>
  <si>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</si>
  <si>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</si>
  <si>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</si>
  <si>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</si>
  <si>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</si>
  <si>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</si>
  <si>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</si>
  <si>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</si>
  <si>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</si>
  <si>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</si>
  <si>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</si>
  <si>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</si>
  <si>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</si>
  <si>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</si>
  <si>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</si>
  <si>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</si>
  <si>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</si>
  <si>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</si>
  <si>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</si>
  <si>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</si>
  <si>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</si>
  <si>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</si>
  <si>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</si>
  <si>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</si>
  <si>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</si>
  <si>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</si>
  <si>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</si>
  <si>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</si>
  <si>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</si>
  <si>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</si>
  <si>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</si>
  <si>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</si>
  <si>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</si>
  <si>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</si>
  <si>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</si>
  <si>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</si>
  <si>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</si>
  <si>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</si>
  <si>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</si>
  <si>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</si>
  <si>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</si>
  <si>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</si>
  <si>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</si>
  <si>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</si>
  <si>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</si>
  <si>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</si>
  <si>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</si>
  <si>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</si>
  <si>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</si>
  <si>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</si>
  <si>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</si>
  <si>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</si>
  <si>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</si>
  <si>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</si>
  <si>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</si>
  <si>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</si>
  <si>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</si>
  <si>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</si>
  <si>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</si>
  <si>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</si>
  <si>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</si>
  <si>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</si>
  <si>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</si>
  <si>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</si>
  <si>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</si>
  <si>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</si>
  <si>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</si>
  <si>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</si>
  <si>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</si>
  <si>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</si>
  <si>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</si>
  <si>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</si>
  <si>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</si>
  <si>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</si>
  <si>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</si>
  <si>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</si>
  <si>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</si>
  <si>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</si>
  <si>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</si>
  <si>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</si>
  <si>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</si>
  <si>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</si>
  <si>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</si>
  <si>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</si>
  <si>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</si>
  <si>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</si>
  <si>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</si>
  <si>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</si>
  <si>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</si>
  <si>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</si>
  <si>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</si>
  <si>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</si>
  <si>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</si>
  <si>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</si>
  <si>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</si>
  <si>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</si>
  <si>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</si>
  <si>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</si>
  <si>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</si>
  <si>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</si>
  <si>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</si>
  <si>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</si>
  <si>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</si>
  <si>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</si>
  <si>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</si>
  <si>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</si>
  <si>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</si>
  <si>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</si>
  <si>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</si>
  <si>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</si>
  <si>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</si>
  <si>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</si>
  <si>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</si>
  <si>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</si>
  <si>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</si>
  <si>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</si>
  <si>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</si>
  <si>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</si>
  <si>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</si>
  <si>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</si>
  <si>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</si>
  <si>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</si>
  <si>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</si>
  <si>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</si>
  <si>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</si>
  <si>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</si>
  <si>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</si>
  <si>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</si>
  <si>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</si>
  <si>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</si>
  <si>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</si>
  <si>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</si>
  <si>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奈良県高取町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</si>
  <si>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</si>
  <si>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</si>
  <si>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</si>
  <si>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</si>
  <si>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</si>
  <si>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</si>
  <si>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</si>
  <si>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</si>
  <si>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</si>
  <si>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</si>
  <si>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</si>
  <si>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</si>
  <si>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</si>
  <si>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</si>
  <si>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</si>
  <si>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</si>
  <si>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</si>
  <si>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</si>
  <si>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</si>
  <si>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</si>
  <si>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</si>
  <si>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</si>
  <si>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</si>
  <si>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</si>
  <si>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</si>
  <si>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</si>
  <si>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</si>
  <si>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</si>
  <si>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</si>
  <si>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</si>
  <si>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</si>
  <si>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</si>
  <si>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</si>
  <si>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</si>
  <si>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</si>
  <si>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</si>
  <si>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</si>
  <si>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</si>
  <si>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</si>
  <si>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</si>
  <si>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</si>
  <si>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</si>
  <si>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</si>
  <si>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</si>
  <si>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</si>
  <si>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</si>
  <si>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</si>
  <si>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</si>
  <si>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</si>
  <si>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</si>
  <si>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</si>
  <si>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</si>
  <si>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</si>
  <si>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</si>
  <si>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</si>
  <si>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</si>
  <si>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</si>
  <si>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</si>
  <si>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</si>
  <si>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</si>
  <si>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</si>
  <si>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</si>
  <si>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</si>
  <si>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</si>
  <si>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</si>
  <si>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</si>
  <si>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</si>
  <si>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</si>
  <si>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</si>
  <si>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</si>
  <si>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</si>
  <si>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</si>
  <si>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</si>
  <si>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</si>
  <si>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</si>
  <si>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</si>
  <si>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</si>
  <si>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</si>
  <si>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</si>
  <si>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</si>
  <si>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</si>
  <si>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</si>
  <si>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</si>
  <si>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</si>
  <si>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</si>
  <si>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</si>
  <si>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</si>
  <si>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</si>
  <si>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</si>
  <si>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</si>
  <si>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</si>
  <si>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</si>
  <si>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</si>
  <si>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</si>
  <si>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</si>
  <si>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</si>
  <si>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</si>
  <si>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</si>
  <si>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</si>
  <si>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</si>
  <si>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</si>
  <si>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</si>
  <si>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</si>
  <si>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</si>
  <si>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</si>
  <si>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</si>
  <si>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</si>
  <si>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</si>
  <si>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</si>
  <si>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</si>
  <si>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</si>
  <si>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</si>
  <si>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</si>
  <si>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</si>
  <si>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</si>
  <si>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</si>
  <si>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</si>
  <si>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</si>
  <si>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</si>
  <si>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</si>
  <si>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</si>
  <si>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</si>
  <si>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</si>
  <si>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</si>
  <si>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</si>
  <si>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</si>
  <si>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</si>
  <si>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</si>
  <si>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</si>
  <si>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</si>
  <si>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</si>
  <si>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</si>
  <si>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</si>
  <si>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</si>
  <si>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</si>
  <si>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</si>
  <si>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</si>
  <si>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</si>
  <si>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</si>
  <si>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</si>
  <si>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</si>
  <si>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</si>
  <si>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</si>
  <si>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</si>
  <si>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</si>
  <si>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</si>
  <si>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</si>
  <si>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</si>
  <si>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</si>
  <si>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</si>
  <si>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</si>
  <si>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</si>
  <si>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</si>
  <si>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</si>
  <si>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</si>
  <si>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</si>
  <si>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</si>
  <si>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</si>
  <si>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</si>
  <si>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</si>
  <si>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</si>
  <si>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</si>
  <si>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</si>
  <si>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</si>
  <si>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</si>
  <si>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</si>
  <si>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</si>
  <si>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</si>
  <si>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</si>
  <si>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</si>
  <si>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</si>
  <si>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</si>
  <si>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</si>
  <si>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</si>
  <si>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</si>
  <si>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</si>
  <si>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1.48</t>
  </si>
  <si>
    <t>▲ 0.38</t>
  </si>
  <si>
    <t>水道事業会計</t>
  </si>
  <si>
    <t>一般会計</t>
  </si>
  <si>
    <t>介護保険特別会計</t>
  </si>
  <si>
    <t>下水道事業特別会計</t>
  </si>
  <si>
    <t>国民健康保険特別会計</t>
  </si>
  <si>
    <t>後期高齢者医療特別会計</t>
  </si>
  <si>
    <t>学校給食特別会計</t>
  </si>
  <si>
    <t>その他会計（赤字）</t>
  </si>
  <si>
    <t>その他会計（黒字）</t>
  </si>
  <si>
    <t>R01</t>
    <phoneticPr fontId="5"/>
  </si>
  <si>
    <t>R02</t>
    <phoneticPr fontId="5"/>
  </si>
  <si>
    <t>R03</t>
    <phoneticPr fontId="5"/>
  </si>
  <si>
    <t>R04</t>
    <phoneticPr fontId="5"/>
  </si>
  <si>
    <t>R05</t>
    <phoneticPr fontId="5"/>
  </si>
  <si>
    <t>-</t>
    <phoneticPr fontId="2"/>
  </si>
  <si>
    <t>奈良県市町村総合事務組合</t>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</si>
  <si>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</si>
  <si>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</si>
  <si>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</si>
  <si>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</si>
  <si>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</si>
  <si>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高取町土地開発公社</t>
    <rPh sb="0" eb="3">
      <t>タ</t>
    </rPh>
    <rPh sb="3" eb="9">
      <t>トチカイハツコウシャ</t>
    </rPh>
    <phoneticPr fontId="2"/>
  </si>
  <si>
    <t>福祉基金</t>
    <rPh sb="0" eb="4">
      <t>フクシキキン</t>
    </rPh>
    <phoneticPr fontId="5"/>
  </si>
  <si>
    <t>公共施設整備基金</t>
    <rPh sb="0" eb="4">
      <t>コウキョウシセツ</t>
    </rPh>
    <rPh sb="4" eb="8">
      <t>セイビキキン</t>
    </rPh>
    <phoneticPr fontId="2"/>
  </si>
  <si>
    <t>ふるさと応援基金</t>
    <rPh sb="4" eb="8">
      <t>オウエンキキン</t>
    </rPh>
    <phoneticPr fontId="2"/>
  </si>
  <si>
    <t>永井記念基金</t>
    <rPh sb="0" eb="2">
      <t>ナガイ</t>
    </rPh>
    <rPh sb="2" eb="6">
      <t>キネンキキン</t>
    </rPh>
    <phoneticPr fontId="2"/>
  </si>
  <si>
    <t>善意基金</t>
    <rPh sb="0" eb="2">
      <t>ゼンイ</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</si>
</sst>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3D70-40C0-A261-6082BE9740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48853</c:v>
                </c:pt>
                <c:pt idx="1">
                  <c:v>43432</c:v>
                </c:pt>
                <c:pt idx="2">
                  <c:v>102848</c:v>
                </c:pt>
                <c:pt idx="3">
                  <c:v>58007</c:v>
                </c:pt>
                <c:pt idx="4">
                  <c:v>40084</c:v>
                </c:pt>
              </c:numCache>
            </c:numRef>
          </c:val>
          <c:smooth val="0"/>
          <c:extLst>
            <c:ext xmlns:c16="http://schemas.microsoft.com/office/drawing/2014/chart" uri="{C3380CC4-5D6E-409C-BE32-E72D297353CC}">
              <c16:uniqueId val="{00000001-3D70-40C0-A261-6082BE9740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c:v>
                </c:pt>
                <c:pt idx="1">
                  <c:v>1.36</c:v>
                </c:pt>
                <c:pt idx="2">
                  <c:v>1.31</c:v>
                </c:pt>
                <c:pt idx="3">
                  <c:v>1.81</c:v>
                </c:pt>
                <c:pt idx="4">
                  <c:v>2.2799999999999998</c:v>
                </c:pt>
              </c:numCache>
            </c:numRef>
          </c:val>
          <c:extLst>
            <c:ext xmlns:c16="http://schemas.microsoft.com/office/drawing/2014/chart" uri="{C3380CC4-5D6E-409C-BE32-E72D297353CC}">
              <c16:uniqueId val="{00000000-59D4-47D7-97B1-ED1B4D1413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21.64</c:v>
                </c:pt>
                <c:pt idx="1">
                  <c:v>21.55</c:v>
                </c:pt>
                <c:pt idx="2">
                  <c:v>20.6</c:v>
                </c:pt>
                <c:pt idx="3">
                  <c:v>19.93</c:v>
                </c:pt>
                <c:pt idx="4">
                  <c:v>21.04</c:v>
                </c:pt>
              </c:numCache>
            </c:numRef>
          </c:val>
          <c:extLst>
            <c:ext xmlns:c16="http://schemas.microsoft.com/office/drawing/2014/chart" uri="{C3380CC4-5D6E-409C-BE32-E72D297353CC}">
              <c16:uniqueId val="{00000001-59D4-47D7-97B1-ED1B4D1413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-1.48</c:v>
                </c:pt>
                <c:pt idx="1">
                  <c:v>0.6</c:v>
                </c:pt>
                <c:pt idx="2">
                  <c:v>0.68</c:v>
                </c:pt>
                <c:pt idx="3">
                  <c:v>-0.38</c:v>
                </c:pt>
                <c:pt idx="4">
                  <c:v>1.38</c:v>
                </c:pt>
              </c:numCache>
            </c:numRef>
          </c:val>
          <c:smooth val="0"/>
          <c:extLst>
            <c:ext xmlns:c16="http://schemas.microsoft.com/office/drawing/2014/chart" uri="{C3380CC4-5D6E-409C-BE32-E72D297353CC}">
              <c16:uniqueId val="{00000002-59D4-47D7-97B1-ED1B4D1413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D8-4CA0-9602-E2E9CB740A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D8-4CA0-9602-E2E9CB740A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D8-4CA0-9602-E2E9CB740A92}"/>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D8-4CA0-9602-E2E9CB740A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9D8-4CA0-9602-E2E9CB740A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2.77</c:v>
                </c:pt>
                <c:pt idx="2">
                  <c:v>#N/A</c:v>
                </c:pt>
                <c:pt idx="3">
                  <c:v>2.65</c:v>
                </c:pt>
                <c:pt idx="4">
                  <c:v>#N/A</c:v>
                </c:pt>
                <c:pt idx="5">
                  <c:v>1.38</c:v>
                </c:pt>
                <c:pt idx="6">
                  <c:v>#N/A</c:v>
                </c:pt>
                <c:pt idx="7">
                  <c:v>1.21</c:v>
                </c:pt>
                <c:pt idx="8">
                  <c:v>#N/A</c:v>
                </c:pt>
                <c:pt idx="9">
                  <c:v>0.02</c:v>
                </c:pt>
              </c:numCache>
            </c:numRef>
          </c:val>
          <c:extLst>
            <c:ext xmlns:c16="http://schemas.microsoft.com/office/drawing/2014/chart" uri="{C3380CC4-5D6E-409C-BE32-E72D297353CC}">
              <c16:uniqueId val="{00000005-D9D8-4CA0-9602-E2E9CB740A9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0.55000000000000004</c:v>
                </c:pt>
                <c:pt idx="4">
                  <c:v>#N/A</c:v>
                </c:pt>
                <c:pt idx="5">
                  <c:v>0.98</c:v>
                </c:pt>
                <c:pt idx="6">
                  <c:v>#N/A</c:v>
                </c:pt>
                <c:pt idx="7">
                  <c:v>1.21</c:v>
                </c:pt>
                <c:pt idx="8">
                  <c:v>#N/A</c:v>
                </c:pt>
                <c:pt idx="9">
                  <c:v>0.04</c:v>
                </c:pt>
              </c:numCache>
            </c:numRef>
          </c:val>
          <c:extLst>
            <c:ext xmlns:c16="http://schemas.microsoft.com/office/drawing/2014/chart" uri="{C3380CC4-5D6E-409C-BE32-E72D297353CC}">
              <c16:uniqueId val="{00000006-D9D8-4CA0-9602-E2E9CB740A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0.55000000000000004</c:v>
                </c:pt>
                <c:pt idx="4">
                  <c:v>#N/A</c:v>
                </c:pt>
                <c:pt idx="5">
                  <c:v>0.28000000000000003</c:v>
                </c:pt>
                <c:pt idx="6">
                  <c:v>#N/A</c:v>
                </c:pt>
                <c:pt idx="7">
                  <c:v>1.79</c:v>
                </c:pt>
                <c:pt idx="8">
                  <c:v>#N/A</c:v>
                </c:pt>
                <c:pt idx="9">
                  <c:v>0.38</c:v>
                </c:pt>
              </c:numCache>
            </c:numRef>
          </c:val>
          <c:extLst>
            <c:ext xmlns:c16="http://schemas.microsoft.com/office/drawing/2014/chart" uri="{C3380CC4-5D6E-409C-BE32-E72D297353CC}">
              <c16:uniqueId val="{00000007-D9D8-4CA0-9602-E2E9CB740A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1.69</c:v>
                </c:pt>
                <c:pt idx="2">
                  <c:v>#N/A</c:v>
                </c:pt>
                <c:pt idx="3">
                  <c:v>1.36</c:v>
                </c:pt>
                <c:pt idx="4">
                  <c:v>#N/A</c:v>
                </c:pt>
                <c:pt idx="5">
                  <c:v>1.3</c:v>
                </c:pt>
                <c:pt idx="6">
                  <c:v>#N/A</c:v>
                </c:pt>
                <c:pt idx="7">
                  <c:v>1.8</c:v>
                </c:pt>
                <c:pt idx="8">
                  <c:v>#N/A</c:v>
                </c:pt>
                <c:pt idx="9">
                  <c:v>2.27</c:v>
                </c:pt>
              </c:numCache>
            </c:numRef>
          </c:val>
          <c:extLst>
            <c:ext xmlns:c16="http://schemas.microsoft.com/office/drawing/2014/chart" uri="{C3380CC4-5D6E-409C-BE32-E72D297353CC}">
              <c16:uniqueId val="{00000008-D9D8-4CA0-9602-E2E9CB740A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14.11</c:v>
                </c:pt>
                <c:pt idx="2">
                  <c:v>#N/A</c:v>
                </c:pt>
                <c:pt idx="3">
                  <c:v>12.39</c:v>
                </c:pt>
                <c:pt idx="4">
                  <c:v>#N/A</c:v>
                </c:pt>
                <c:pt idx="5">
                  <c:v>11.18</c:v>
                </c:pt>
                <c:pt idx="6">
                  <c:v>#N/A</c:v>
                </c:pt>
                <c:pt idx="7">
                  <c:v>11.05</c:v>
                </c:pt>
                <c:pt idx="8">
                  <c:v>#N/A</c:v>
                </c:pt>
                <c:pt idx="9">
                  <c:v>10.050000000000001</c:v>
                </c:pt>
              </c:numCache>
            </c:numRef>
          </c:val>
          <c:extLst>
            <c:ext xmlns:c16="http://schemas.microsoft.com/office/drawing/2014/chart" uri="{C3380CC4-5D6E-409C-BE32-E72D297353CC}">
              <c16:uniqueId val="{00000009-D9D8-4CA0-9602-E2E9CB740A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317</c:v>
                </c:pt>
                <c:pt idx="5">
                  <c:v>313</c:v>
                </c:pt>
                <c:pt idx="8">
                  <c:v>300</c:v>
                </c:pt>
                <c:pt idx="11">
                  <c:v>293</c:v>
                </c:pt>
                <c:pt idx="14">
                  <c:v>268</c:v>
                </c:pt>
              </c:numCache>
            </c:numRef>
          </c:val>
          <c:extLst>
            <c:ext xmlns:c16="http://schemas.microsoft.com/office/drawing/2014/chart" uri="{C3380CC4-5D6E-409C-BE32-E72D297353CC}">
              <c16:uniqueId val="{00000000-F6DB-43DB-B5F4-4432039FB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DB-43DB-B5F4-4432039FB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5</c:v>
                </c:pt>
                <c:pt idx="6">
                  <c:v>5</c:v>
                </c:pt>
                <c:pt idx="9">
                  <c:v>4</c:v>
                </c:pt>
                <c:pt idx="12">
                  <c:v>3</c:v>
                </c:pt>
              </c:numCache>
            </c:numRef>
          </c:val>
          <c:extLst>
            <c:ext xmlns:c16="http://schemas.microsoft.com/office/drawing/2014/chart" uri="{C3380CC4-5D6E-409C-BE32-E72D297353CC}">
              <c16:uniqueId val="{00000002-F6DB-43DB-B5F4-4432039FB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14</c:v>
                </c:pt>
                <c:pt idx="6">
                  <c:v>9</c:v>
                </c:pt>
                <c:pt idx="9">
                  <c:v>10</c:v>
                </c:pt>
                <c:pt idx="12">
                  <c:v>10</c:v>
                </c:pt>
              </c:numCache>
            </c:numRef>
          </c:val>
          <c:extLst>
            <c:ext xmlns:c16="http://schemas.microsoft.com/office/drawing/2014/chart" uri="{C3380CC4-5D6E-409C-BE32-E72D297353CC}">
              <c16:uniqueId val="{00000003-F6DB-43DB-B5F4-4432039FB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c:v>
                </c:pt>
                <c:pt idx="3">
                  <c:v>86</c:v>
                </c:pt>
                <c:pt idx="6">
                  <c:v>86</c:v>
                </c:pt>
                <c:pt idx="9">
                  <c:v>87</c:v>
                </c:pt>
                <c:pt idx="12">
                  <c:v>63</c:v>
                </c:pt>
              </c:numCache>
            </c:numRef>
          </c:val>
          <c:extLst>
            <c:ext xmlns:c16="http://schemas.microsoft.com/office/drawing/2014/chart" uri="{C3380CC4-5D6E-409C-BE32-E72D297353CC}">
              <c16:uniqueId val="{00000004-F6DB-43DB-B5F4-4432039FB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B-43DB-B5F4-4432039FB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DB-43DB-B5F4-4432039FB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413</c:v>
                </c:pt>
                <c:pt idx="3">
                  <c:v>369</c:v>
                </c:pt>
                <c:pt idx="6">
                  <c:v>395</c:v>
                </c:pt>
                <c:pt idx="9">
                  <c:v>411</c:v>
                </c:pt>
                <c:pt idx="12">
                  <c:v>334</c:v>
                </c:pt>
              </c:numCache>
            </c:numRef>
          </c:val>
          <c:extLst>
            <c:ext xmlns:c16="http://schemas.microsoft.com/office/drawing/2014/chart" uri="{C3380CC4-5D6E-409C-BE32-E72D297353CC}">
              <c16:uniqueId val="{00000007-F6DB-43DB-B5F4-4432039FB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c:v>
                </c:pt>
                <c:pt idx="2">
                  <c:v>#N/A</c:v>
                </c:pt>
                <c:pt idx="3">
                  <c:v>#N/A</c:v>
                </c:pt>
                <c:pt idx="4">
                  <c:v>161</c:v>
                </c:pt>
                <c:pt idx="5">
                  <c:v>#N/A</c:v>
                </c:pt>
                <c:pt idx="6">
                  <c:v>#N/A</c:v>
                </c:pt>
                <c:pt idx="7">
                  <c:v>195</c:v>
                </c:pt>
                <c:pt idx="8">
                  <c:v>#N/A</c:v>
                </c:pt>
                <c:pt idx="9">
                  <c:v>#N/A</c:v>
                </c:pt>
                <c:pt idx="10">
                  <c:v>219</c:v>
                </c:pt>
                <c:pt idx="11">
                  <c:v>#N/A</c:v>
                </c:pt>
                <c:pt idx="12">
                  <c:v>#N/A</c:v>
                </c:pt>
                <c:pt idx="13">
                  <c:v>142</c:v>
                </c:pt>
                <c:pt idx="14">
                  <c:v>#N/A</c:v>
                </c:pt>
              </c:numCache>
            </c:numRef>
          </c:val>
          <c:smooth val="0"/>
          <c:extLst>
            <c:ext xmlns:c16="http://schemas.microsoft.com/office/drawing/2014/chart" uri="{C3380CC4-5D6E-409C-BE32-E72D297353CC}">
              <c16:uniqueId val="{00000008-F6DB-43DB-B5F4-4432039FB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2935</c:v>
                </c:pt>
                <c:pt idx="5">
                  <c:v>2951</c:v>
                </c:pt>
                <c:pt idx="8">
                  <c:v>2807</c:v>
                </c:pt>
                <c:pt idx="11">
                  <c:v>2682</c:v>
                </c:pt>
                <c:pt idx="14">
                  <c:v>2631</c:v>
                </c:pt>
              </c:numCache>
            </c:numRef>
          </c:val>
          <c:extLst>
            <c:ext xmlns:c16="http://schemas.microsoft.com/office/drawing/2014/chart" uri="{C3380CC4-5D6E-409C-BE32-E72D297353CC}">
              <c16:uniqueId val="{00000000-D73C-4CAC-92E1-2B149A821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c:v>
                </c:pt>
                <c:pt idx="5">
                  <c:v>65</c:v>
                </c:pt>
                <c:pt idx="8">
                  <c:v>59</c:v>
                </c:pt>
                <c:pt idx="11">
                  <c:v>80</c:v>
                </c:pt>
                <c:pt idx="14">
                  <c:v>87</c:v>
                </c:pt>
              </c:numCache>
            </c:numRef>
          </c:val>
          <c:extLst>
            <c:ext xmlns:c16="http://schemas.microsoft.com/office/drawing/2014/chart" uri="{C3380CC4-5D6E-409C-BE32-E72D297353CC}">
              <c16:uniqueId val="{00000001-D73C-4CAC-92E1-2B149A821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812</c:v>
                </c:pt>
                <c:pt idx="5">
                  <c:v>1078</c:v>
                </c:pt>
                <c:pt idx="8">
                  <c:v>1406</c:v>
                </c:pt>
                <c:pt idx="11">
                  <c:v>1652</c:v>
                </c:pt>
                <c:pt idx="14">
                  <c:v>1884</c:v>
                </c:pt>
              </c:numCache>
            </c:numRef>
          </c:val>
          <c:extLst>
            <c:ext xmlns:c16="http://schemas.microsoft.com/office/drawing/2014/chart" uri="{C3380CC4-5D6E-409C-BE32-E72D297353CC}">
              <c16:uniqueId val="{00000002-D73C-4CAC-92E1-2B149A821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3C-4CAC-92E1-2B149A821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3C-4CAC-92E1-2B149A821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268</c:v>
                </c:pt>
                <c:pt idx="3">
                  <c:v>225</c:v>
                </c:pt>
                <c:pt idx="6">
                  <c:v>183</c:v>
                </c:pt>
                <c:pt idx="9">
                  <c:v>130</c:v>
                </c:pt>
                <c:pt idx="12">
                  <c:v>97</c:v>
                </c:pt>
              </c:numCache>
            </c:numRef>
          </c:val>
          <c:extLst>
            <c:ext xmlns:c16="http://schemas.microsoft.com/office/drawing/2014/chart" uri="{C3380CC4-5D6E-409C-BE32-E72D297353CC}">
              <c16:uniqueId val="{00000005-D73C-4CAC-92E1-2B149A821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824</c:v>
                </c:pt>
                <c:pt idx="3">
                  <c:v>789</c:v>
                </c:pt>
                <c:pt idx="6">
                  <c:v>745</c:v>
                </c:pt>
                <c:pt idx="9">
                  <c:v>712</c:v>
                </c:pt>
                <c:pt idx="12">
                  <c:v>643</c:v>
                </c:pt>
              </c:numCache>
            </c:numRef>
          </c:val>
          <c:extLst>
            <c:ext xmlns:c16="http://schemas.microsoft.com/office/drawing/2014/chart" uri="{C3380CC4-5D6E-409C-BE32-E72D297353CC}">
              <c16:uniqueId val="{00000006-D73C-4CAC-92E1-2B149A821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c:v>
                </c:pt>
                <c:pt idx="3">
                  <c:v>44</c:v>
                </c:pt>
                <c:pt idx="6">
                  <c:v>43</c:v>
                </c:pt>
                <c:pt idx="9">
                  <c:v>45</c:v>
                </c:pt>
                <c:pt idx="12">
                  <c:v>41</c:v>
                </c:pt>
              </c:numCache>
            </c:numRef>
          </c:val>
          <c:extLst>
            <c:ext xmlns:c16="http://schemas.microsoft.com/office/drawing/2014/chart" uri="{C3380CC4-5D6E-409C-BE32-E72D297353CC}">
              <c16:uniqueId val="{00000007-D73C-4CAC-92E1-2B149A821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1127</c:v>
                </c:pt>
                <c:pt idx="3">
                  <c:v>1099</c:v>
                </c:pt>
                <c:pt idx="6">
                  <c:v>1087</c:v>
                </c:pt>
                <c:pt idx="9">
                  <c:v>1091</c:v>
                </c:pt>
                <c:pt idx="12">
                  <c:v>1078</c:v>
                </c:pt>
              </c:numCache>
            </c:numRef>
          </c:val>
          <c:extLst>
            <c:ext xmlns:c16="http://schemas.microsoft.com/office/drawing/2014/chart" uri="{C3380CC4-5D6E-409C-BE32-E72D297353CC}">
              <c16:uniqueId val="{00000008-D73C-4CAC-92E1-2B149A821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10</c:v>
                </c:pt>
                <c:pt idx="6">
                  <c:v>0</c:v>
                </c:pt>
                <c:pt idx="9">
                  <c:v>0</c:v>
                </c:pt>
                <c:pt idx="12">
                  <c:v>158</c:v>
                </c:pt>
              </c:numCache>
            </c:numRef>
          </c:val>
          <c:extLst>
            <c:ext xmlns:c16="http://schemas.microsoft.com/office/drawing/2014/chart" uri="{C3380CC4-5D6E-409C-BE32-E72D297353CC}">
              <c16:uniqueId val="{00000009-D73C-4CAC-92E1-2B149A821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3648</c:v>
                </c:pt>
                <c:pt idx="3">
                  <c:v>3525</c:v>
                </c:pt>
                <c:pt idx="6">
                  <c:v>3616</c:v>
                </c:pt>
                <c:pt idx="9">
                  <c:v>3459</c:v>
                </c:pt>
                <c:pt idx="12">
                  <c:v>3266</c:v>
                </c:pt>
              </c:numCache>
            </c:numRef>
          </c:val>
          <c:extLst>
            <c:ext xmlns:c16="http://schemas.microsoft.com/office/drawing/2014/chart" uri="{C3380CC4-5D6E-409C-BE32-E72D297353CC}">
              <c16:uniqueId val="{0000000A-D73C-4CAC-92E1-2B149A821F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2147</c:v>
                </c:pt>
                <c:pt idx="2">
                  <c:v>#N/A</c:v>
                </c:pt>
                <c:pt idx="3">
                  <c:v>#N/A</c:v>
                </c:pt>
                <c:pt idx="4">
                  <c:v>1598</c:v>
                </c:pt>
                <c:pt idx="5">
                  <c:v>#N/A</c:v>
                </c:pt>
                <c:pt idx="6">
                  <c:v>#N/A</c:v>
                </c:pt>
                <c:pt idx="7">
                  <c:v>1401</c:v>
                </c:pt>
                <c:pt idx="8">
                  <c:v>#N/A</c:v>
                </c:pt>
                <c:pt idx="9">
                  <c:v>#N/A</c:v>
                </c:pt>
                <c:pt idx="10">
                  <c:v>1023</c:v>
                </c:pt>
                <c:pt idx="11">
                  <c:v>#N/A</c:v>
                </c:pt>
                <c:pt idx="12">
                  <c:v>#N/A</c:v>
                </c:pt>
                <c:pt idx="13">
                  <c:v>681</c:v>
                </c:pt>
                <c:pt idx="14">
                  <c:v>#N/A</c:v>
                </c:pt>
              </c:numCache>
            </c:numRef>
          </c:val>
          <c:smooth val="0"/>
          <c:extLst>
            <c:ext xmlns:c16="http://schemas.microsoft.com/office/drawing/2014/chart" uri="{C3380CC4-5D6E-409C-BE32-E72D297353CC}">
              <c16:uniqueId val="{0000000B-D73C-4CAC-92E1-2B149A821F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521</c:v>
                </c:pt>
                <c:pt idx="1">
                  <c:v>499</c:v>
                </c:pt>
                <c:pt idx="2">
                  <c:v>522</c:v>
                </c:pt>
              </c:numCache>
            </c:numRef>
          </c:val>
          <c:extLst>
            <c:ext xmlns:c16="http://schemas.microsoft.com/office/drawing/2014/chart" uri="{C3380CC4-5D6E-409C-BE32-E72D297353CC}">
              <c16:uniqueId val="{00000000-BDE3-48AF-8B9C-1F4289D30C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202</c:v>
                </c:pt>
                <c:pt idx="1">
                  <c:v>302</c:v>
                </c:pt>
                <c:pt idx="2">
                  <c:v>363</c:v>
                </c:pt>
              </c:numCache>
            </c:numRef>
          </c:val>
          <c:extLst>
            <c:ext xmlns:c16="http://schemas.microsoft.com/office/drawing/2014/chart" uri="{C3380CC4-5D6E-409C-BE32-E72D297353CC}">
              <c16:uniqueId val="{00000001-BDE3-48AF-8B9C-1F4289D30C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309</c:v>
                </c:pt>
                <c:pt idx="1">
                  <c:v>474</c:v>
                </c:pt>
                <c:pt idx="2">
                  <c:v>601</c:v>
                </c:pt>
              </c:numCache>
            </c:numRef>
          </c:val>
          <c:extLst>
            <c:ext xmlns:c16="http://schemas.microsoft.com/office/drawing/2014/chart" uri="{C3380CC4-5D6E-409C-BE32-E72D297353CC}">
              <c16:uniqueId val="{00000002-BDE3-48AF-8B9C-1F4289D30C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6,169
25.79
3,907,092
3,799,142
56,472
2,480,590
3,265,950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当町は類似団体に比べて面積が小さく、法人の数も少ないため、固定資産税や法人住民税の収入が低く、税収基盤が弱い。</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さらに、個人住民税も人口減少に伴い年々減少しており、その結果、類似団体と比べて財政力指数が低い数値となっている。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今後は、継続的な企業誘致などを積極的に進め、税収基盤の確保に努めていきたい。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年度は、臨時財政対策債の減少や人件費の増加に伴い、経常収支比率がやや上昇した。しかし、類似団体の平均値よりも低い水準となっている。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今後、公共施設の老朽化に伴い維持補修経費の増加が見込まれるため、事業の優先度を厳しく精査し、経常的経費の削減を目指す。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32385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461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16298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55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25548"/>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人当たりの金額が類似団体の平均より低いのは、し尿処理費やし尿運搬費の削減に努めていたためである。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しかし、常備消防を一部事務組合で運営しているため、一部事務組合への負担金等を合計すると、人口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55018</xdr:rowOff>
    </xdr:from>
    <xdr:to>
      <xdr:col>23</xdr:col>
      <xdr:colOff>133350</xdr:colOff>
      <xdr:row>82</xdr:row>
      <xdr:rowOff>66022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3918"/>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55018</xdr:rowOff>
    </xdr:from>
    <xdr:to>
      <xdr:col>19</xdr:col>
      <xdr:colOff>133350</xdr:colOff>
      <xdr:row>82</xdr:row>
      <xdr:rowOff>56674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13918"/>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27321</xdr:rowOff>
    </xdr:from>
    <xdr:to>
      <xdr:col>15</xdr:col>
      <xdr:colOff>82550</xdr:colOff>
      <xdr:row>82</xdr:row>
      <xdr:rowOff>56674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6221"/>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167481</xdr:rowOff>
    </xdr:from>
    <xdr:to>
      <xdr:col>11</xdr:col>
      <xdr:colOff>31750</xdr:colOff>
      <xdr:row>82</xdr:row>
      <xdr:rowOff>27321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4931"/>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15222</xdr:rowOff>
    </xdr:from>
    <xdr:to>
      <xdr:col>23</xdr:col>
      <xdr:colOff>184150</xdr:colOff>
      <xdr:row>82</xdr:row>
      <xdr:rowOff>116822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107949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4218</xdr:rowOff>
    </xdr:from>
    <xdr:to>
      <xdr:col>19</xdr:col>
      <xdr:colOff>184150</xdr:colOff>
      <xdr:row>82</xdr:row>
      <xdr:rowOff>105818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115995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5874</xdr:rowOff>
    </xdr:from>
    <xdr:to>
      <xdr:col>15</xdr:col>
      <xdr:colOff>133350</xdr:colOff>
      <xdr:row>82</xdr:row>
      <xdr:rowOff>107474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117651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147971</xdr:rowOff>
    </xdr:from>
    <xdr:to>
      <xdr:col>11</xdr:col>
      <xdr:colOff>82550</xdr:colOff>
      <xdr:row>82</xdr:row>
      <xdr:rowOff>78121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88298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116681</xdr:rowOff>
    </xdr:from>
    <xdr:to>
      <xdr:col>7</xdr:col>
      <xdr:colOff>31750</xdr:colOff>
      <xdr:row>82</xdr:row>
      <xdr:rowOff>46831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57008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給与体制は国に準拠しているが、職員の年齢構成の変動等に伴い、類似団体平均よりも高い水準となった。</a:t>
          </a:r>
        </a:p>
        <a:p>
          <a:r>
            <a:rPr kumimoji="1" lang="ja-JP" altLang="en-US" sz="1300">
              <a:latin typeface="ＭＳ Ｐゴシック" panose="020B0600070205080204" pitchFamily="50" charset="-128"/>
              <a:ea typeface="ＭＳ Ｐゴシック" panose="020B0600070205080204" pitchFamily="50" charset="-128"/>
            </a:rPr>
            <a:t>　引き続き給与の適正化を図り、指数の抑制に努める。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125488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726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807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159959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9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赤字財政時に新規採用を抑制した結果、類似団体の平均よりも低い数値となっている。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今後は、職員補充を必要最低限にとどめるとともに、行政サービスの提供体制を工夫し、最適な組織規模で効率的な行政運営ができるよう、定員適正化計画に基づいた定員管理を行っていく。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112141</xdr:rowOff>
    </xdr:from>
    <xdr:to>
      <xdr:col>81</xdr:col>
      <xdr:colOff>44450</xdr:colOff>
      <xdr:row>61</xdr:row>
      <xdr:rowOff>170053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059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112141</xdr:rowOff>
    </xdr:from>
    <xdr:to>
      <xdr:col>77</xdr:col>
      <xdr:colOff>44450</xdr:colOff>
      <xdr:row>61</xdr:row>
      <xdr:rowOff>120184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705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120184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370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95250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135780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61341</xdr:rowOff>
    </xdr:from>
    <xdr:to>
      <xdr:col>77</xdr:col>
      <xdr:colOff>95250</xdr:colOff>
      <xdr:row>61</xdr:row>
      <xdr:rowOff>162941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69384</xdr:rowOff>
    </xdr:from>
    <xdr:to>
      <xdr:col>73</xdr:col>
      <xdr:colOff>44450</xdr:colOff>
      <xdr:row>61</xdr:row>
      <xdr:rowOff>170984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％を超えていた実質公債費比率は、ここ数年で類似団体の平均と同程度まで改善された。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これは、過去に実施した普通建設事業に係る起債の償還が終了したことや、赤字財政以降、新規事業を抑制してきたことによるものである。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しかし、今後は統合幼稚園建設事業に係る起債の償還が控えているため、新規事業の実施について引き続き総点検を行い、財政の健全化を図る。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81026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622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138938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類似団体に比べて将来負担比率が高いのは、土地開発公社にかかる債務保証が大きな負担となっているためである。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また、類似団体と比べて充当可能基金が少ないことも要因の一つとなっている。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しかし、公社負債残高の減少と充当可能基金への積立を進めていることから、将来負担比率は年々低下している。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今後も、後世への負担を少しでも軽減するため、新規事業の実施について総点検を行い、充当可能基金の積立を着実に進め、財政の健全化を図る。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156439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8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12912</xdr:rowOff>
    </xdr:from>
    <xdr:to>
      <xdr:col>81</xdr:col>
      <xdr:colOff>133350</xdr:colOff>
      <xdr:row>21</xdr:row>
      <xdr:rowOff>12912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1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17</xdr:row>
      <xdr:rowOff>74013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80877"/>
          <a:ext cx="8382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74013</xdr:rowOff>
    </xdr:from>
    <xdr:to>
      <xdr:col>77</xdr:col>
      <xdr:colOff>44450</xdr:colOff>
      <xdr:row>18</xdr:row>
      <xdr:rowOff>122414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88663"/>
          <a:ext cx="8890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122414</xdr:rowOff>
    </xdr:from>
    <xdr:to>
      <xdr:col>72</xdr:col>
      <xdr:colOff>203200</xdr:colOff>
      <xdr:row>19</xdr:row>
      <xdr:rowOff>158750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208514"/>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158750</xdr:rowOff>
    </xdr:from>
    <xdr:to>
      <xdr:col>68</xdr:col>
      <xdr:colOff>152400</xdr:colOff>
      <xdr:row>22</xdr:row>
      <xdr:rowOff>85443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16300"/>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136596</xdr:rowOff>
    </xdr:from>
    <xdr:to>
      <xdr:col>68</xdr:col>
      <xdr:colOff>203200</xdr:colOff>
      <xdr:row>14</xdr:row>
      <xdr:rowOff>66746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76923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131233</xdr:rowOff>
    </xdr:from>
    <xdr:to>
      <xdr:col>64</xdr:col>
      <xdr:colOff>152400</xdr:colOff>
      <xdr:row>14</xdr:row>
      <xdr:rowOff>61383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71560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23213</xdr:rowOff>
    </xdr:from>
    <xdr:to>
      <xdr:col>77</xdr:col>
      <xdr:colOff>95250</xdr:colOff>
      <xdr:row>17</xdr:row>
      <xdr:rowOff>124813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109590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2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71614</xdr:rowOff>
    </xdr:from>
    <xdr:to>
      <xdr:col>73</xdr:col>
      <xdr:colOff>44450</xdr:colOff>
      <xdr:row>19</xdr:row>
      <xdr:rowOff>1764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157991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107950</xdr:rowOff>
    </xdr:from>
    <xdr:to>
      <xdr:col>68</xdr:col>
      <xdr:colOff>203200</xdr:colOff>
      <xdr:row>20</xdr:row>
      <xdr:rowOff>38100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22877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34643</xdr:rowOff>
    </xdr:from>
    <xdr:to>
      <xdr:col>64</xdr:col>
      <xdr:colOff>152400</xdr:colOff>
      <xdr:row>22</xdr:row>
      <xdr:rowOff>136243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121020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6,169
25.79
3,907,092
3,799,142
56,472
2,480,590
3,265,950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年度の経常収支比率における人件費の割合は、類似団体に比べて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ポイント高くなっている。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これは、ごみ収集業務を直営で行っていることや、慢性的な職員不足を補うために会計年度任用職員が増加したことが要因である。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今後も、定員適正化計画に基づいた定員管理を徹底し、人件費の抑制に努める。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４年度は１．５ポイントの差がある。これは、令和元年度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101854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02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70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70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57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経常収支比率における扶助費の割合について類似団体とほぼ同水準で推移しており、令和５年度は０．６ポイント増加した。</a:t>
          </a:r>
        </a:p>
        <a:p>
          <a:r>
            <a:rPr kumimoji="1" lang="ja-JP" altLang="en-US" sz="1300">
              <a:latin typeface="ＭＳ Ｐゴシック" panose="020B0600070205080204" pitchFamily="50" charset="-128"/>
              <a:ea typeface="ＭＳ Ｐゴシック" panose="020B0600070205080204" pitchFamily="50" charset="-128"/>
            </a:rPr>
            <a:t>　高齢化等により扶助費は増加傾向にあり、年々財政を圧迫する要因となっている。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今後も扶助費に係る経費は増加していくと見込まれるが、今後も適切な支出を維持し、財政の健全性を保つよう努める。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が類似団体平均よりも４．４ポイント高い状況である。これは、介護保険特別会計や下水道特別会計への繰出金が増加していることによる。下水道においては未整備地域への整備推進や既設管の維持管理に継続的な投資が必要であること。介護保険に関しては高齢化の進行に伴い利用者が増加し、財政負担が拡大していることが主な要因である。今後も持続可能な財政運営を図るため、効率的な事業運営に取り組む。</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2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51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51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0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と比べて低い数値となっている。これは、過去に赤字財政に対応するために補助金を全面的にカットしたことや、一部事務組合への加入が少ないことが主な要因である。その結果、他の類似団体と比較して補助費の割合が低くなっている。引き続き、補助金の必要性を慎重に見極め、適切な支出を維持し、財政の健全性を保つ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43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経常収支比率における公債費の割合は、類似団体とほぼ同水準で推移している。また、過去に実施した大規模事業の既発債の償還が徐々に終了しているため、公債費は減少傾向にある。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しかし、統合幼稚園建設事業に係る起債の償還などが今後控えているため、引き続き新規事業の実施について総点検を行い、公債費の抑制に努める。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848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7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類似団体内での順位は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位／</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団体と中位に位置しているが、年々人口が減少し、歳入も減少しているため、今後も行財政改革の取り組みを通じて、個々の経常的経費の抑制に努めていく。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130811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0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10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78</xdr:row>
      <xdr:rowOff>96520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105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79</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696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92199</xdr:rowOff>
    </xdr:from>
    <xdr:to>
      <xdr:col>29</xdr:col>
      <xdr:colOff>127000</xdr:colOff>
      <xdr:row>18</xdr:row>
      <xdr:rowOff>138697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5924"/>
          <a:ext cx="647700" cy="4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109634</xdr:rowOff>
    </xdr:from>
    <xdr:to>
      <xdr:col>26</xdr:col>
      <xdr:colOff>50800</xdr:colOff>
      <xdr:row>18</xdr:row>
      <xdr:rowOff>138697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3359"/>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109634</xdr:rowOff>
    </xdr:from>
    <xdr:to>
      <xdr:col>22</xdr:col>
      <xdr:colOff>114300</xdr:colOff>
      <xdr:row>19</xdr:row>
      <xdr:rowOff>1026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3359"/>
          <a:ext cx="698500" cy="6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1026</xdr:rowOff>
    </xdr:from>
    <xdr:to>
      <xdr:col>18</xdr:col>
      <xdr:colOff>177800</xdr:colOff>
      <xdr:row>19</xdr:row>
      <xdr:rowOff>32405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6201"/>
          <a:ext cx="6985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41399</xdr:rowOff>
    </xdr:from>
    <xdr:to>
      <xdr:col>29</xdr:col>
      <xdr:colOff>177800</xdr:colOff>
      <xdr:row>18</xdr:row>
      <xdr:rowOff>142999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87897</xdr:rowOff>
    </xdr:from>
    <xdr:to>
      <xdr:col>26</xdr:col>
      <xdr:colOff>101600</xdr:colOff>
      <xdr:row>19</xdr:row>
      <xdr:rowOff>18047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58834</xdr:rowOff>
    </xdr:from>
    <xdr:to>
      <xdr:col>22</xdr:col>
      <xdr:colOff>165100</xdr:colOff>
      <xdr:row>18</xdr:row>
      <xdr:rowOff>160434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145211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121676</xdr:rowOff>
    </xdr:from>
    <xdr:to>
      <xdr:col>19</xdr:col>
      <xdr:colOff>38100</xdr:colOff>
      <xdr:row>19</xdr:row>
      <xdr:rowOff>51826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36603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153055</xdr:rowOff>
    </xdr:from>
    <xdr:to>
      <xdr:col>15</xdr:col>
      <xdr:colOff>101600</xdr:colOff>
      <xdr:row>19</xdr:row>
      <xdr:rowOff>83205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67982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92497</xdr:rowOff>
    </xdr:from>
    <xdr:to>
      <xdr:col>29</xdr:col>
      <xdr:colOff>127000</xdr:colOff>
      <xdr:row>37</xdr:row>
      <xdr:rowOff>109349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5747"/>
          <a:ext cx="647700" cy="18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92497</xdr:rowOff>
    </xdr:from>
    <xdr:to>
      <xdr:col>26</xdr:col>
      <xdr:colOff>50800</xdr:colOff>
      <xdr:row>36</xdr:row>
      <xdr:rowOff>160914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5747"/>
          <a:ext cx="698500" cy="6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160914</xdr:rowOff>
    </xdr:from>
    <xdr:to>
      <xdr:col>22</xdr:col>
      <xdr:colOff>114300</xdr:colOff>
      <xdr:row>37</xdr:row>
      <xdr:rowOff>83779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4164"/>
          <a:ext cx="698500" cy="9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36654</xdr:rowOff>
    </xdr:from>
    <xdr:to>
      <xdr:col>18</xdr:col>
      <xdr:colOff>177800</xdr:colOff>
      <xdr:row>37</xdr:row>
      <xdr:rowOff>83779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61354"/>
          <a:ext cx="698500" cy="4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58549</xdr:rowOff>
    </xdr:from>
    <xdr:to>
      <xdr:col>29</xdr:col>
      <xdr:colOff>177800</xdr:colOff>
      <xdr:row>37</xdr:row>
      <xdr:rowOff>160149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8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30626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5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41697</xdr:rowOff>
    </xdr:from>
    <xdr:to>
      <xdr:col>26</xdr:col>
      <xdr:colOff>101600</xdr:colOff>
      <xdr:row>36</xdr:row>
      <xdr:rowOff>143297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153474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110114</xdr:rowOff>
    </xdr:from>
    <xdr:to>
      <xdr:col>22</xdr:col>
      <xdr:colOff>165100</xdr:colOff>
      <xdr:row>37</xdr:row>
      <xdr:rowOff>40264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32979</xdr:rowOff>
    </xdr:from>
    <xdr:to>
      <xdr:col>19</xdr:col>
      <xdr:colOff>38100</xdr:colOff>
      <xdr:row>37</xdr:row>
      <xdr:rowOff>134579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119356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157304</xdr:rowOff>
    </xdr:from>
    <xdr:to>
      <xdr:col>15</xdr:col>
      <xdr:colOff>101600</xdr:colOff>
      <xdr:row>37</xdr:row>
      <xdr:rowOff>87454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72231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6,169
25.79
3,907,092
3,799,142
56,472
2,480,590
3,265,950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91625</xdr:rowOff>
    </xdr:from>
    <xdr:to>
      <xdr:col>24</xdr:col>
      <xdr:colOff>63500</xdr:colOff>
      <xdr:row>35</xdr:row>
      <xdr:rowOff>133071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2375"/>
          <a:ext cx="8382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88814</xdr:rowOff>
    </xdr:from>
    <xdr:to>
      <xdr:col>19</xdr:col>
      <xdr:colOff>177800</xdr:colOff>
      <xdr:row>35</xdr:row>
      <xdr:rowOff>133071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89564"/>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88814</xdr:rowOff>
    </xdr:from>
    <xdr:to>
      <xdr:col>15</xdr:col>
      <xdr:colOff>50800</xdr:colOff>
      <xdr:row>36</xdr:row>
      <xdr:rowOff>11935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9564"/>
          <a:ext cx="8890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11935</xdr:rowOff>
    </xdr:from>
    <xdr:to>
      <xdr:col>10</xdr:col>
      <xdr:colOff>114300</xdr:colOff>
      <xdr:row>36</xdr:row>
      <xdr:rowOff>136698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4135"/>
          <a:ext cx="8890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40825</xdr:rowOff>
    </xdr:from>
    <xdr:to>
      <xdr:col>24</xdr:col>
      <xdr:colOff>114300</xdr:colOff>
      <xdr:row>35</xdr:row>
      <xdr:rowOff>142425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19252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82271</xdr:rowOff>
    </xdr:from>
    <xdr:to>
      <xdr:col>20</xdr:col>
      <xdr:colOff>38100</xdr:colOff>
      <xdr:row>36</xdr:row>
      <xdr:rowOff>12421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38014</xdr:rowOff>
    </xdr:from>
    <xdr:to>
      <xdr:col>15</xdr:col>
      <xdr:colOff>101600</xdr:colOff>
      <xdr:row>35</xdr:row>
      <xdr:rowOff>139614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130741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132585</xdr:rowOff>
    </xdr:from>
    <xdr:to>
      <xdr:col>10</xdr:col>
      <xdr:colOff>165100</xdr:colOff>
      <xdr:row>36</xdr:row>
      <xdr:rowOff>62735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53862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85898</xdr:rowOff>
    </xdr:from>
    <xdr:to>
      <xdr:col>6</xdr:col>
      <xdr:colOff>38100</xdr:colOff>
      <xdr:row>37</xdr:row>
      <xdr:rowOff>16048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7175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78474</xdr:rowOff>
    </xdr:from>
    <xdr:to>
      <xdr:col>24</xdr:col>
      <xdr:colOff>63500</xdr:colOff>
      <xdr:row>58</xdr:row>
      <xdr:rowOff>83100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2574"/>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83100</xdr:rowOff>
    </xdr:from>
    <xdr:to>
      <xdr:col>19</xdr:col>
      <xdr:colOff>177800</xdr:colOff>
      <xdr:row>58</xdr:row>
      <xdr:rowOff>86511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7200"/>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86511</xdr:rowOff>
    </xdr:from>
    <xdr:to>
      <xdr:col>15</xdr:col>
      <xdr:colOff>50800</xdr:colOff>
      <xdr:row>58</xdr:row>
      <xdr:rowOff>109432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30611"/>
          <a:ext cx="889000" cy="2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109432</xdr:rowOff>
    </xdr:from>
    <xdr:to>
      <xdr:col>10</xdr:col>
      <xdr:colOff>114300</xdr:colOff>
      <xdr:row>58</xdr:row>
      <xdr:rowOff>123922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3532"/>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27674</xdr:rowOff>
    </xdr:from>
    <xdr:to>
      <xdr:col>24</xdr:col>
      <xdr:colOff>114300</xdr:colOff>
      <xdr:row>58</xdr:row>
      <xdr:rowOff>129274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32300</xdr:rowOff>
    </xdr:from>
    <xdr:to>
      <xdr:col>20</xdr:col>
      <xdr:colOff>38100</xdr:colOff>
      <xdr:row>58</xdr:row>
      <xdr:rowOff>133900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125027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6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35711</xdr:rowOff>
    </xdr:from>
    <xdr:to>
      <xdr:col>15</xdr:col>
      <xdr:colOff>101600</xdr:colOff>
      <xdr:row>58</xdr:row>
      <xdr:rowOff>137311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128438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7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58632</xdr:rowOff>
    </xdr:from>
    <xdr:to>
      <xdr:col>10</xdr:col>
      <xdr:colOff>165100</xdr:colOff>
      <xdr:row>58</xdr:row>
      <xdr:rowOff>160232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151359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73122</xdr:rowOff>
    </xdr:from>
    <xdr:to>
      <xdr:col>6</xdr:col>
      <xdr:colOff>38100</xdr:colOff>
      <xdr:row>59</xdr:row>
      <xdr:rowOff>3272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165849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5721</xdr:rowOff>
    </xdr:from>
    <xdr:to>
      <xdr:col>24</xdr:col>
      <xdr:colOff>63500</xdr:colOff>
      <xdr:row>79</xdr:row>
      <xdr:rowOff>21419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50271"/>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5721</xdr:rowOff>
    </xdr:from>
    <xdr:to>
      <xdr:col>19</xdr:col>
      <xdr:colOff>177800</xdr:colOff>
      <xdr:row>79</xdr:row>
      <xdr:rowOff>18847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0271"/>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138691</xdr:rowOff>
    </xdr:from>
    <xdr:to>
      <xdr:col>15</xdr:col>
      <xdr:colOff>50800</xdr:colOff>
      <xdr:row>79</xdr:row>
      <xdr:rowOff>18847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1791"/>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131508</xdr:rowOff>
    </xdr:from>
    <xdr:to>
      <xdr:col>10</xdr:col>
      <xdr:colOff>114300</xdr:colOff>
      <xdr:row>78</xdr:row>
      <xdr:rowOff>138691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04608"/>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142069</xdr:rowOff>
    </xdr:from>
    <xdr:to>
      <xdr:col>24</xdr:col>
      <xdr:colOff>114300</xdr:colOff>
      <xdr:row>79</xdr:row>
      <xdr:rowOff>72219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56996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126371</xdr:rowOff>
    </xdr:from>
    <xdr:to>
      <xdr:col>20</xdr:col>
      <xdr:colOff>38100</xdr:colOff>
      <xdr:row>79</xdr:row>
      <xdr:rowOff>56521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47648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139497</xdr:rowOff>
    </xdr:from>
    <xdr:to>
      <xdr:col>15</xdr:col>
      <xdr:colOff>101600</xdr:colOff>
      <xdr:row>79</xdr:row>
      <xdr:rowOff>69647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60774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87891</xdr:rowOff>
    </xdr:from>
    <xdr:to>
      <xdr:col>10</xdr:col>
      <xdr:colOff>165100</xdr:colOff>
      <xdr:row>79</xdr:row>
      <xdr:rowOff>18041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9168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80708</xdr:rowOff>
    </xdr:from>
    <xdr:to>
      <xdr:col>6</xdr:col>
      <xdr:colOff>38100</xdr:colOff>
      <xdr:row>79</xdr:row>
      <xdr:rowOff>10858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1985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99064</xdr:rowOff>
    </xdr:from>
    <xdr:to>
      <xdr:col>24</xdr:col>
      <xdr:colOff>63500</xdr:colOff>
      <xdr:row>97</xdr:row>
      <xdr:rowOff>9663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8264"/>
          <a:ext cx="8382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83144</xdr:rowOff>
    </xdr:from>
    <xdr:to>
      <xdr:col>19</xdr:col>
      <xdr:colOff>177800</xdr:colOff>
      <xdr:row>97</xdr:row>
      <xdr:rowOff>9663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42344"/>
          <a:ext cx="889000" cy="9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83144</xdr:rowOff>
    </xdr:from>
    <xdr:to>
      <xdr:col>15</xdr:col>
      <xdr:colOff>50800</xdr:colOff>
      <xdr:row>97</xdr:row>
      <xdr:rowOff>126916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2344"/>
          <a:ext cx="889000" cy="2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126916</xdr:rowOff>
    </xdr:from>
    <xdr:to>
      <xdr:col>10</xdr:col>
      <xdr:colOff>114300</xdr:colOff>
      <xdr:row>98</xdr:row>
      <xdr:rowOff>10458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57566"/>
          <a:ext cx="889000" cy="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48264</xdr:rowOff>
    </xdr:from>
    <xdr:to>
      <xdr:col>24</xdr:col>
      <xdr:colOff>114300</xdr:colOff>
      <xdr:row>96</xdr:row>
      <xdr:rowOff>149864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71141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130313</xdr:rowOff>
    </xdr:from>
    <xdr:to>
      <xdr:col>20</xdr:col>
      <xdr:colOff>38100</xdr:colOff>
      <xdr:row>97</xdr:row>
      <xdr:rowOff>60463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76990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32344</xdr:rowOff>
    </xdr:from>
    <xdr:to>
      <xdr:col>15</xdr:col>
      <xdr:colOff>101600</xdr:colOff>
      <xdr:row>96</xdr:row>
      <xdr:rowOff>133944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125071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76116</xdr:rowOff>
    </xdr:from>
    <xdr:to>
      <xdr:col>10</xdr:col>
      <xdr:colOff>165100</xdr:colOff>
      <xdr:row>98</xdr:row>
      <xdr:rowOff>6266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168843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131108</xdr:rowOff>
    </xdr:from>
    <xdr:to>
      <xdr:col>6</xdr:col>
      <xdr:colOff>38100</xdr:colOff>
      <xdr:row>98</xdr:row>
      <xdr:rowOff>61258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52385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60013</xdr:rowOff>
    </xdr:from>
    <xdr:to>
      <xdr:col>55</xdr:col>
      <xdr:colOff>0</xdr:colOff>
      <xdr:row>38</xdr:row>
      <xdr:rowOff>94590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75113"/>
          <a:ext cx="838200" cy="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60013</xdr:rowOff>
    </xdr:from>
    <xdr:to>
      <xdr:col>50</xdr:col>
      <xdr:colOff>114300</xdr:colOff>
      <xdr:row>38</xdr:row>
      <xdr:rowOff>94969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75113"/>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84630</xdr:rowOff>
    </xdr:from>
    <xdr:to>
      <xdr:col>45</xdr:col>
      <xdr:colOff>177800</xdr:colOff>
      <xdr:row>38</xdr:row>
      <xdr:rowOff>94969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56830"/>
          <a:ext cx="889000" cy="3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84630</xdr:rowOff>
    </xdr:from>
    <xdr:to>
      <xdr:col>41</xdr:col>
      <xdr:colOff>50800</xdr:colOff>
      <xdr:row>38</xdr:row>
      <xdr:rowOff>127588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56830"/>
          <a:ext cx="889000" cy="3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43790</xdr:rowOff>
    </xdr:from>
    <xdr:to>
      <xdr:col>55</xdr:col>
      <xdr:colOff>50800</xdr:colOff>
      <xdr:row>38</xdr:row>
      <xdr:rowOff>145390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130167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9213</xdr:rowOff>
    </xdr:from>
    <xdr:to>
      <xdr:col>50</xdr:col>
      <xdr:colOff>165100</xdr:colOff>
      <xdr:row>38</xdr:row>
      <xdr:rowOff>110813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101940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44169</xdr:rowOff>
    </xdr:from>
    <xdr:to>
      <xdr:col>46</xdr:col>
      <xdr:colOff>38100</xdr:colOff>
      <xdr:row>38</xdr:row>
      <xdr:rowOff>145769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136896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33830</xdr:rowOff>
    </xdr:from>
    <xdr:to>
      <xdr:col>41</xdr:col>
      <xdr:colOff>101600</xdr:colOff>
      <xdr:row>36</xdr:row>
      <xdr:rowOff>135430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126557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9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76788</xdr:rowOff>
    </xdr:from>
    <xdr:to>
      <xdr:col>36</xdr:col>
      <xdr:colOff>165100</xdr:colOff>
      <xdr:row>39</xdr:row>
      <xdr:rowOff>6938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169515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113179</xdr:rowOff>
    </xdr:from>
    <xdr:to>
      <xdr:col>55</xdr:col>
      <xdr:colOff>0</xdr:colOff>
      <xdr:row>58</xdr:row>
      <xdr:rowOff>121373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7279"/>
          <a:ext cx="8382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92678</xdr:rowOff>
    </xdr:from>
    <xdr:to>
      <xdr:col>50</xdr:col>
      <xdr:colOff>114300</xdr:colOff>
      <xdr:row>58</xdr:row>
      <xdr:rowOff>113179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6778"/>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92678</xdr:rowOff>
    </xdr:from>
    <xdr:to>
      <xdr:col>45</xdr:col>
      <xdr:colOff>177800</xdr:colOff>
      <xdr:row>58</xdr:row>
      <xdr:rowOff>119843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6778"/>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117364</xdr:rowOff>
    </xdr:from>
    <xdr:to>
      <xdr:col>41</xdr:col>
      <xdr:colOff>50800</xdr:colOff>
      <xdr:row>58</xdr:row>
      <xdr:rowOff>119843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1464"/>
          <a:ext cx="8890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70573</xdr:rowOff>
    </xdr:from>
    <xdr:to>
      <xdr:col>55</xdr:col>
      <xdr:colOff>50800</xdr:colOff>
      <xdr:row>59</xdr:row>
      <xdr:rowOff>723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62379</xdr:rowOff>
    </xdr:from>
    <xdr:to>
      <xdr:col>50</xdr:col>
      <xdr:colOff>165100</xdr:colOff>
      <xdr:row>58</xdr:row>
      <xdr:rowOff>163979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155106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41878</xdr:rowOff>
    </xdr:from>
    <xdr:to>
      <xdr:col>46</xdr:col>
      <xdr:colOff>38100</xdr:colOff>
      <xdr:row>58</xdr:row>
      <xdr:rowOff>143478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134605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69043</xdr:rowOff>
    </xdr:from>
    <xdr:to>
      <xdr:col>41</xdr:col>
      <xdr:colOff>101600</xdr:colOff>
      <xdr:row>58</xdr:row>
      <xdr:rowOff>170643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66564</xdr:rowOff>
    </xdr:from>
    <xdr:to>
      <xdr:col>36</xdr:col>
      <xdr:colOff>165100</xdr:colOff>
      <xdr:row>58</xdr:row>
      <xdr:rowOff>168164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159291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138959</xdr:rowOff>
    </xdr:from>
    <xdr:to>
      <xdr:col>55</xdr:col>
      <xdr:colOff>0</xdr:colOff>
      <xdr:row>78</xdr:row>
      <xdr:rowOff>139529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2059"/>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97106</xdr:rowOff>
    </xdr:from>
    <xdr:to>
      <xdr:col>50</xdr:col>
      <xdr:colOff>114300</xdr:colOff>
      <xdr:row>78</xdr:row>
      <xdr:rowOff>139529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0206"/>
          <a:ext cx="8890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97106</xdr:rowOff>
    </xdr:from>
    <xdr:to>
      <xdr:col>45</xdr:col>
      <xdr:colOff>177800</xdr:colOff>
      <xdr:row>78</xdr:row>
      <xdr:rowOff>122214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0206"/>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122214</xdr:rowOff>
    </xdr:from>
    <xdr:to>
      <xdr:col>41</xdr:col>
      <xdr:colOff>50800</xdr:colOff>
      <xdr:row>78</xdr:row>
      <xdr:rowOff>122913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531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88159</xdr:rowOff>
    </xdr:from>
    <xdr:to>
      <xdr:col>55</xdr:col>
      <xdr:colOff>50800</xdr:colOff>
      <xdr:row>79</xdr:row>
      <xdr:rowOff>18309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88729</xdr:rowOff>
    </xdr:from>
    <xdr:to>
      <xdr:col>50</xdr:col>
      <xdr:colOff>165100</xdr:colOff>
      <xdr:row>79</xdr:row>
      <xdr:rowOff>18879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10006</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46306</xdr:rowOff>
    </xdr:from>
    <xdr:to>
      <xdr:col>46</xdr:col>
      <xdr:colOff>38100</xdr:colOff>
      <xdr:row>78</xdr:row>
      <xdr:rowOff>147906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164433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71414</xdr:rowOff>
    </xdr:from>
    <xdr:to>
      <xdr:col>41</xdr:col>
      <xdr:colOff>101600</xdr:colOff>
      <xdr:row>79</xdr:row>
      <xdr:rowOff>1564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164141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72113</xdr:rowOff>
    </xdr:from>
    <xdr:to>
      <xdr:col>36</xdr:col>
      <xdr:colOff>165100</xdr:colOff>
      <xdr:row>79</xdr:row>
      <xdr:rowOff>2263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15170</xdr:rowOff>
    </xdr:from>
    <xdr:to>
      <xdr:col>54</xdr:col>
      <xdr:colOff>189865</xdr:colOff>
      <xdr:row>98</xdr:row>
      <xdr:rowOff>126327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88570"/>
          <a:ext cx="1270" cy="113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130154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126327</xdr:rowOff>
    </xdr:from>
    <xdr:to>
      <xdr:col>55</xdr:col>
      <xdr:colOff>88900</xdr:colOff>
      <xdr:row>98</xdr:row>
      <xdr:rowOff>126327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133297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15170</xdr:rowOff>
    </xdr:from>
    <xdr:to>
      <xdr:col>55</xdr:col>
      <xdr:colOff>88900</xdr:colOff>
      <xdr:row>92</xdr:row>
      <xdr:rowOff>15170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14470</xdr:rowOff>
    </xdr:from>
    <xdr:to>
      <xdr:col>55</xdr:col>
      <xdr:colOff>0</xdr:colOff>
      <xdr:row>98</xdr:row>
      <xdr:rowOff>58403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16570"/>
          <a:ext cx="838200" cy="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79162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56285</xdr:rowOff>
    </xdr:from>
    <xdr:to>
      <xdr:col>55</xdr:col>
      <xdr:colOff>50800</xdr:colOff>
      <xdr:row>97</xdr:row>
      <xdr:rowOff>157885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14470</xdr:rowOff>
    </xdr:from>
    <xdr:to>
      <xdr:col>50</xdr:col>
      <xdr:colOff>114300</xdr:colOff>
      <xdr:row>98</xdr:row>
      <xdr:rowOff>123259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16570"/>
          <a:ext cx="889000" cy="10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79666</xdr:rowOff>
    </xdr:from>
    <xdr:to>
      <xdr:col>50</xdr:col>
      <xdr:colOff>165100</xdr:colOff>
      <xdr:row>98</xdr:row>
      <xdr:rowOff>9816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1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26343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8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123259</xdr:rowOff>
    </xdr:from>
    <xdr:to>
      <xdr:col>45</xdr:col>
      <xdr:colOff>177800</xdr:colOff>
      <xdr:row>98</xdr:row>
      <xdr:rowOff>132845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5359"/>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79944</xdr:rowOff>
    </xdr:from>
    <xdr:to>
      <xdr:col>46</xdr:col>
      <xdr:colOff>38100</xdr:colOff>
      <xdr:row>98</xdr:row>
      <xdr:rowOff>10094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1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26621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121138</xdr:rowOff>
    </xdr:from>
    <xdr:to>
      <xdr:col>41</xdr:col>
      <xdr:colOff>50800</xdr:colOff>
      <xdr:row>98</xdr:row>
      <xdr:rowOff>132845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23238"/>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94166</xdr:rowOff>
    </xdr:from>
    <xdr:to>
      <xdr:col>41</xdr:col>
      <xdr:colOff>101600</xdr:colOff>
      <xdr:row>98</xdr:row>
      <xdr:rowOff>24316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40843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81507</xdr:rowOff>
    </xdr:from>
    <xdr:to>
      <xdr:col>36</xdr:col>
      <xdr:colOff>165100</xdr:colOff>
      <xdr:row>98</xdr:row>
      <xdr:rowOff>11657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28184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7603</xdr:rowOff>
    </xdr:from>
    <xdr:to>
      <xdr:col>55</xdr:col>
      <xdr:colOff>50800</xdr:colOff>
      <xdr:row>98</xdr:row>
      <xdr:rowOff>109203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93980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135120</xdr:rowOff>
    </xdr:from>
    <xdr:to>
      <xdr:col>50</xdr:col>
      <xdr:colOff>165100</xdr:colOff>
      <xdr:row>98</xdr:row>
      <xdr:rowOff>65270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56397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72459</xdr:rowOff>
    </xdr:from>
    <xdr:to>
      <xdr:col>46</xdr:col>
      <xdr:colOff>38100</xdr:colOff>
      <xdr:row>99</xdr:row>
      <xdr:rowOff>2609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165186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6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82045</xdr:rowOff>
    </xdr:from>
    <xdr:to>
      <xdr:col>41</xdr:col>
      <xdr:colOff>101600</xdr:colOff>
      <xdr:row>99</xdr:row>
      <xdr:rowOff>12195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3322</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97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70338</xdr:rowOff>
    </xdr:from>
    <xdr:to>
      <xdr:col>36</xdr:col>
      <xdr:colOff>165100</xdr:colOff>
      <xdr:row>99</xdr:row>
      <xdr:rowOff>488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163065</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96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51787</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38337"/>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987</xdr:rowOff>
    </xdr:from>
    <xdr:to>
      <xdr:col>85</xdr:col>
      <xdr:colOff>177800</xdr:colOff>
      <xdr:row>39</xdr:row>
      <xdr:rowOff>102587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87364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0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139274</xdr:rowOff>
    </xdr:from>
    <xdr:to>
      <xdr:col>85</xdr:col>
      <xdr:colOff>127000</xdr:colOff>
      <xdr:row>77</xdr:row>
      <xdr:rowOff>144368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40924"/>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139274</xdr:rowOff>
    </xdr:from>
    <xdr:to>
      <xdr:col>81</xdr:col>
      <xdr:colOff>50800</xdr:colOff>
      <xdr:row>77</xdr:row>
      <xdr:rowOff>152612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0924"/>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152612</xdr:rowOff>
    </xdr:from>
    <xdr:to>
      <xdr:col>76</xdr:col>
      <xdr:colOff>114300</xdr:colOff>
      <xdr:row>78</xdr:row>
      <xdr:rowOff>2353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426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145631</xdr:rowOff>
    </xdr:from>
    <xdr:to>
      <xdr:col>71</xdr:col>
      <xdr:colOff>177800</xdr:colOff>
      <xdr:row>78</xdr:row>
      <xdr:rowOff>2353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47281"/>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93568</xdr:rowOff>
    </xdr:from>
    <xdr:to>
      <xdr:col>85</xdr:col>
      <xdr:colOff>177800</xdr:colOff>
      <xdr:row>78</xdr:row>
      <xdr:rowOff>23718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71995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88474</xdr:rowOff>
    </xdr:from>
    <xdr:to>
      <xdr:col>81</xdr:col>
      <xdr:colOff>101600</xdr:colOff>
      <xdr:row>78</xdr:row>
      <xdr:rowOff>18624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101812</xdr:rowOff>
    </xdr:from>
    <xdr:to>
      <xdr:col>76</xdr:col>
      <xdr:colOff>165100</xdr:colOff>
      <xdr:row>78</xdr:row>
      <xdr:rowOff>31962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23089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123003</xdr:rowOff>
    </xdr:from>
    <xdr:to>
      <xdr:col>72</xdr:col>
      <xdr:colOff>38100</xdr:colOff>
      <xdr:row>78</xdr:row>
      <xdr:rowOff>53153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44280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94831</xdr:rowOff>
    </xdr:from>
    <xdr:to>
      <xdr:col>67</xdr:col>
      <xdr:colOff>101600</xdr:colOff>
      <xdr:row>78</xdr:row>
      <xdr:rowOff>24981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13086</xdr:rowOff>
    </xdr:from>
    <xdr:to>
      <xdr:col>85</xdr:col>
      <xdr:colOff>127000</xdr:colOff>
      <xdr:row>98</xdr:row>
      <xdr:rowOff>59807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5186"/>
          <a:ext cx="8382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13086</xdr:rowOff>
    </xdr:from>
    <xdr:to>
      <xdr:col>81</xdr:col>
      <xdr:colOff>50800</xdr:colOff>
      <xdr:row>98</xdr:row>
      <xdr:rowOff>32669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518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32669</xdr:rowOff>
    </xdr:from>
    <xdr:to>
      <xdr:col>76</xdr:col>
      <xdr:colOff>114300</xdr:colOff>
      <xdr:row>98</xdr:row>
      <xdr:rowOff>87429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4769"/>
          <a:ext cx="889000" cy="5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87429</xdr:rowOff>
    </xdr:from>
    <xdr:to>
      <xdr:col>71</xdr:col>
      <xdr:colOff>177800</xdr:colOff>
      <xdr:row>98</xdr:row>
      <xdr:rowOff>99628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9529"/>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9007</xdr:rowOff>
    </xdr:from>
    <xdr:to>
      <xdr:col>85</xdr:col>
      <xdr:colOff>177800</xdr:colOff>
      <xdr:row>98</xdr:row>
      <xdr:rowOff>110607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95384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133736</xdr:rowOff>
    </xdr:from>
    <xdr:to>
      <xdr:col>81</xdr:col>
      <xdr:colOff>101600</xdr:colOff>
      <xdr:row>98</xdr:row>
      <xdr:rowOff>63886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55013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153319</xdr:rowOff>
    </xdr:from>
    <xdr:to>
      <xdr:col>76</xdr:col>
      <xdr:colOff>165100</xdr:colOff>
      <xdr:row>98</xdr:row>
      <xdr:rowOff>83469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74596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36629</xdr:rowOff>
    </xdr:from>
    <xdr:to>
      <xdr:col>72</xdr:col>
      <xdr:colOff>38100</xdr:colOff>
      <xdr:row>98</xdr:row>
      <xdr:rowOff>138229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129356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48828</xdr:rowOff>
    </xdr:from>
    <xdr:to>
      <xdr:col>67</xdr:col>
      <xdr:colOff>101600</xdr:colOff>
      <xdr:row>98</xdr:row>
      <xdr:rowOff>150428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141555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104061</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19161"/>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104061</xdr:rowOff>
    </xdr:from>
    <xdr:to>
      <xdr:col>107</xdr:col>
      <xdr:colOff>50800</xdr:colOff>
      <xdr:row>38</xdr:row>
      <xdr:rowOff>104953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19161"/>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104953</xdr:rowOff>
    </xdr:from>
    <xdr:to>
      <xdr:col>102</xdr:col>
      <xdr:colOff>114300</xdr:colOff>
      <xdr:row>38</xdr:row>
      <xdr:rowOff>105684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2005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53261</xdr:rowOff>
    </xdr:from>
    <xdr:to>
      <xdr:col>107</xdr:col>
      <xdr:colOff>101600</xdr:colOff>
      <xdr:row>38</xdr:row>
      <xdr:rowOff>154861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6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54153</xdr:rowOff>
    </xdr:from>
    <xdr:to>
      <xdr:col>102</xdr:col>
      <xdr:colOff>165100</xdr:colOff>
      <xdr:row>38</xdr:row>
      <xdr:rowOff>155753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146880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54884</xdr:rowOff>
    </xdr:from>
    <xdr:to>
      <xdr:col>98</xdr:col>
      <xdr:colOff>38100</xdr:colOff>
      <xdr:row>38</xdr:row>
      <xdr:rowOff>156484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123165</xdr:rowOff>
    </xdr:from>
    <xdr:to>
      <xdr:col>116</xdr:col>
      <xdr:colOff>63500</xdr:colOff>
      <xdr:row>76</xdr:row>
      <xdr:rowOff>17183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81915"/>
          <a:ext cx="838200" cy="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123165</xdr:rowOff>
    </xdr:from>
    <xdr:to>
      <xdr:col>111</xdr:col>
      <xdr:colOff>177800</xdr:colOff>
      <xdr:row>76</xdr:row>
      <xdr:rowOff>15367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81915"/>
          <a:ext cx="889000" cy="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129095</xdr:rowOff>
    </xdr:from>
    <xdr:to>
      <xdr:col>107</xdr:col>
      <xdr:colOff>50800</xdr:colOff>
      <xdr:row>76</xdr:row>
      <xdr:rowOff>15367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8784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129095</xdr:rowOff>
    </xdr:from>
    <xdr:to>
      <xdr:col>102</xdr:col>
      <xdr:colOff>114300</xdr:colOff>
      <xdr:row>76</xdr:row>
      <xdr:rowOff>70332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87845"/>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137833</xdr:rowOff>
    </xdr:from>
    <xdr:to>
      <xdr:col>116</xdr:col>
      <xdr:colOff>114300</xdr:colOff>
      <xdr:row>76</xdr:row>
      <xdr:rowOff>67983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116260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72365</xdr:rowOff>
    </xdr:from>
    <xdr:to>
      <xdr:col>112</xdr:col>
      <xdr:colOff>38100</xdr:colOff>
      <xdr:row>76</xdr:row>
      <xdr:rowOff>2515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19042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136017</xdr:rowOff>
    </xdr:from>
    <xdr:to>
      <xdr:col>107</xdr:col>
      <xdr:colOff>101600</xdr:colOff>
      <xdr:row>76</xdr:row>
      <xdr:rowOff>66167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82694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78295</xdr:rowOff>
    </xdr:from>
    <xdr:to>
      <xdr:col>102</xdr:col>
      <xdr:colOff>165100</xdr:colOff>
      <xdr:row>76</xdr:row>
      <xdr:rowOff>8446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3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19532</xdr:rowOff>
    </xdr:from>
    <xdr:to>
      <xdr:col>98</xdr:col>
      <xdr:colOff>38100</xdr:colOff>
      <xdr:row>76</xdr:row>
      <xdr:rowOff>121132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112259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は、多くの費目で類似団体よりも低くなっている。これは、歳出総額が類似団体に比べて小さいことが要因である。また、職員数が少ないため、人件費も低い数値となっている。しかし、不足する職員を補うため、会計年度任用職員の増加が見られる。</a:t>
          </a:r>
        </a:p>
        <a:p>
          <a:r>
            <a:rPr kumimoji="1" lang="ja-JP" altLang="en-US" sz="1300">
              <a:latin typeface="ＭＳ Ｐゴシック" panose="020B0600070205080204" pitchFamily="50" charset="-128"/>
              <a:ea typeface="ＭＳ Ｐゴシック" panose="020B0600070205080204" pitchFamily="50" charset="-128"/>
            </a:rPr>
            <a:t>　維持補修費は平均より低い水準にあるが、町民ホールや庁舎、学校などの公共施設の老朽化が進んでおり、今後増加していく見込みである。そのため、公共施設等総合管理計画に基づき、施設の集約や転用などを含め、維持補修費の抑制に努める。</a:t>
          </a:r>
        </a:p>
        <a:p>
          <a:r>
            <a:rPr kumimoji="1" lang="ja-JP" altLang="en-US" sz="1300">
              <a:latin typeface="ＭＳ Ｐゴシック" panose="020B0600070205080204" pitchFamily="50" charset="-128"/>
              <a:ea typeface="ＭＳ Ｐゴシック" panose="020B0600070205080204" pitchFamily="50" charset="-128"/>
            </a:rPr>
            <a:t>　扶助費は増加傾向にあり、年々財政を圧迫している。今後も増加が見込まれるが、引き続き適正な支出に努める。補助費は類似団体の平均よりも低いが、これは当町が加入している一部事務組合が少ないことが要因である。</a:t>
          </a:r>
        </a:p>
        <a:p>
          <a:r>
            <a:rPr kumimoji="1" lang="ja-JP" altLang="en-US" sz="1300">
              <a:latin typeface="ＭＳ Ｐゴシック" panose="020B0600070205080204" pitchFamily="50" charset="-128"/>
              <a:ea typeface="ＭＳ Ｐゴシック" panose="020B0600070205080204" pitchFamily="50" charset="-128"/>
            </a:rPr>
            <a:t>　公債費は類似団体の平均値に近い水準で推移しているが、過去の大規模事業に伴う既発債の元利償還が依然として多額である。そのため、今後も借換債の発行や民間資金の繰上償還、新規事業の総点検を行い、公債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6,169
25.79
3,907,092
3,799,142
56,472
2,480,590
3,265,950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119942</xdr:rowOff>
    </xdr:from>
    <xdr:to>
      <xdr:col>24</xdr:col>
      <xdr:colOff>63500</xdr:colOff>
      <xdr:row>36</xdr:row>
      <xdr:rowOff>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20692"/>
          <a:ext cx="8382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160274</xdr:rowOff>
    </xdr:from>
    <xdr:to>
      <xdr:col>19</xdr:col>
      <xdr:colOff>177800</xdr:colOff>
      <xdr:row>36</xdr:row>
      <xdr:rowOff>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1024"/>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151783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1024"/>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133659</xdr:rowOff>
    </xdr:from>
    <xdr:to>
      <xdr:col>10</xdr:col>
      <xdr:colOff>114300</xdr:colOff>
      <xdr:row>36</xdr:row>
      <xdr:rowOff>151783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05859"/>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69142</xdr:rowOff>
    </xdr:from>
    <xdr:to>
      <xdr:col>24</xdr:col>
      <xdr:colOff>114300</xdr:colOff>
      <xdr:row>35</xdr:row>
      <xdr:rowOff>170742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92019</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120741</xdr:rowOff>
    </xdr:from>
    <xdr:to>
      <xdr:col>20</xdr:col>
      <xdr:colOff>38100</xdr:colOff>
      <xdr:row>36</xdr:row>
      <xdr:rowOff>50891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100983</xdr:rowOff>
    </xdr:from>
    <xdr:to>
      <xdr:col>10</xdr:col>
      <xdr:colOff>165100</xdr:colOff>
      <xdr:row>37</xdr:row>
      <xdr:rowOff>31133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22260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82859</xdr:rowOff>
    </xdr:from>
    <xdr:to>
      <xdr:col>6</xdr:col>
      <xdr:colOff>38100</xdr:colOff>
      <xdr:row>37</xdr:row>
      <xdr:rowOff>13009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4136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99490</xdr:rowOff>
    </xdr:from>
    <xdr:to>
      <xdr:col>24</xdr:col>
      <xdr:colOff>63500</xdr:colOff>
      <xdr:row>58</xdr:row>
      <xdr:rowOff>115737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43590"/>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99490</xdr:rowOff>
    </xdr:from>
    <xdr:to>
      <xdr:col>19</xdr:col>
      <xdr:colOff>177800</xdr:colOff>
      <xdr:row>58</xdr:row>
      <xdr:rowOff>111504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3590"/>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33579</xdr:rowOff>
    </xdr:from>
    <xdr:to>
      <xdr:col>15</xdr:col>
      <xdr:colOff>50800</xdr:colOff>
      <xdr:row>58</xdr:row>
      <xdr:rowOff>111504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7679"/>
          <a:ext cx="889000" cy="7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33579</xdr:rowOff>
    </xdr:from>
    <xdr:to>
      <xdr:col>10</xdr:col>
      <xdr:colOff>114300</xdr:colOff>
      <xdr:row>58</xdr:row>
      <xdr:rowOff>151072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7679"/>
          <a:ext cx="889000" cy="1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64937</xdr:rowOff>
    </xdr:from>
    <xdr:to>
      <xdr:col>24</xdr:col>
      <xdr:colOff>114300</xdr:colOff>
      <xdr:row>58</xdr:row>
      <xdr:rowOff>166537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151314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48690</xdr:rowOff>
    </xdr:from>
    <xdr:to>
      <xdr:col>20</xdr:col>
      <xdr:colOff>38100</xdr:colOff>
      <xdr:row>58</xdr:row>
      <xdr:rowOff>150290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141417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60704</xdr:rowOff>
    </xdr:from>
    <xdr:to>
      <xdr:col>15</xdr:col>
      <xdr:colOff>101600</xdr:colOff>
      <xdr:row>58</xdr:row>
      <xdr:rowOff>162304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153431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9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154229</xdr:rowOff>
    </xdr:from>
    <xdr:to>
      <xdr:col>10</xdr:col>
      <xdr:colOff>165100</xdr:colOff>
      <xdr:row>58</xdr:row>
      <xdr:rowOff>84379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75506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100272</xdr:rowOff>
    </xdr:from>
    <xdr:to>
      <xdr:col>6</xdr:col>
      <xdr:colOff>38100</xdr:colOff>
      <xdr:row>59</xdr:row>
      <xdr:rowOff>30422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21549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3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43154</xdr:rowOff>
    </xdr:from>
    <xdr:to>
      <xdr:col>24</xdr:col>
      <xdr:colOff>63500</xdr:colOff>
      <xdr:row>77</xdr:row>
      <xdr:rowOff>76538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44804"/>
          <a:ext cx="838200" cy="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76538</xdr:rowOff>
    </xdr:from>
    <xdr:to>
      <xdr:col>19</xdr:col>
      <xdr:colOff>177800</xdr:colOff>
      <xdr:row>77</xdr:row>
      <xdr:rowOff>89191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8188"/>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89191</xdr:rowOff>
    </xdr:from>
    <xdr:to>
      <xdr:col>15</xdr:col>
      <xdr:colOff>50800</xdr:colOff>
      <xdr:row>78</xdr:row>
      <xdr:rowOff>811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90841"/>
          <a:ext cx="889000" cy="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811</xdr:rowOff>
    </xdr:from>
    <xdr:to>
      <xdr:col>10</xdr:col>
      <xdr:colOff>114300</xdr:colOff>
      <xdr:row>78</xdr:row>
      <xdr:rowOff>88055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3911"/>
          <a:ext cx="889000" cy="8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163804</xdr:rowOff>
    </xdr:from>
    <xdr:to>
      <xdr:col>24</xdr:col>
      <xdr:colOff>114300</xdr:colOff>
      <xdr:row>77</xdr:row>
      <xdr:rowOff>93954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142231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25738</xdr:rowOff>
    </xdr:from>
    <xdr:to>
      <xdr:col>20</xdr:col>
      <xdr:colOff>38100</xdr:colOff>
      <xdr:row>77</xdr:row>
      <xdr:rowOff>127338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38391</xdr:rowOff>
    </xdr:from>
    <xdr:to>
      <xdr:col>15</xdr:col>
      <xdr:colOff>101600</xdr:colOff>
      <xdr:row>77</xdr:row>
      <xdr:rowOff>139991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131118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3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121461</xdr:rowOff>
    </xdr:from>
    <xdr:to>
      <xdr:col>10</xdr:col>
      <xdr:colOff>165100</xdr:colOff>
      <xdr:row>78</xdr:row>
      <xdr:rowOff>51611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42738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37255</xdr:rowOff>
    </xdr:from>
    <xdr:to>
      <xdr:col>6</xdr:col>
      <xdr:colOff>38100</xdr:colOff>
      <xdr:row>78</xdr:row>
      <xdr:rowOff>138855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129982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114847</xdr:rowOff>
    </xdr:from>
    <xdr:to>
      <xdr:col>24</xdr:col>
      <xdr:colOff>63500</xdr:colOff>
      <xdr:row>98</xdr:row>
      <xdr:rowOff>116728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947"/>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110257</xdr:rowOff>
    </xdr:from>
    <xdr:to>
      <xdr:col>19</xdr:col>
      <xdr:colOff>177800</xdr:colOff>
      <xdr:row>98</xdr:row>
      <xdr:rowOff>114847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2357"/>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110257</xdr:rowOff>
    </xdr:from>
    <xdr:to>
      <xdr:col>15</xdr:col>
      <xdr:colOff>50800</xdr:colOff>
      <xdr:row>98</xdr:row>
      <xdr:rowOff>118140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2357"/>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118140</xdr:rowOff>
    </xdr:from>
    <xdr:to>
      <xdr:col>10</xdr:col>
      <xdr:colOff>114300</xdr:colOff>
      <xdr:row>98</xdr:row>
      <xdr:rowOff>120869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0240"/>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65928</xdr:rowOff>
    </xdr:from>
    <xdr:to>
      <xdr:col>24</xdr:col>
      <xdr:colOff>114300</xdr:colOff>
      <xdr:row>98</xdr:row>
      <xdr:rowOff>167528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64047</xdr:rowOff>
    </xdr:from>
    <xdr:to>
      <xdr:col>20</xdr:col>
      <xdr:colOff>38100</xdr:colOff>
      <xdr:row>98</xdr:row>
      <xdr:rowOff>165647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59457</xdr:rowOff>
    </xdr:from>
    <xdr:to>
      <xdr:col>15</xdr:col>
      <xdr:colOff>101600</xdr:colOff>
      <xdr:row>98</xdr:row>
      <xdr:rowOff>161057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67340</xdr:rowOff>
    </xdr:from>
    <xdr:to>
      <xdr:col>10</xdr:col>
      <xdr:colOff>165100</xdr:colOff>
      <xdr:row>98</xdr:row>
      <xdr:rowOff>168940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70069</xdr:rowOff>
    </xdr:from>
    <xdr:to>
      <xdr:col>6</xdr:col>
      <xdr:colOff>38100</xdr:colOff>
      <xdr:row>99</xdr:row>
      <xdr:rowOff>219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162796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34942</xdr:rowOff>
    </xdr:from>
    <xdr:to>
      <xdr:col>55</xdr:col>
      <xdr:colOff>0</xdr:colOff>
      <xdr:row>58</xdr:row>
      <xdr:rowOff>68619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79042"/>
          <a:ext cx="838200" cy="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34942</xdr:rowOff>
    </xdr:from>
    <xdr:to>
      <xdr:col>50</xdr:col>
      <xdr:colOff>114300</xdr:colOff>
      <xdr:row>58</xdr:row>
      <xdr:rowOff>78390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79042"/>
          <a:ext cx="889000" cy="4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61665</xdr:rowOff>
    </xdr:from>
    <xdr:to>
      <xdr:col>45</xdr:col>
      <xdr:colOff>177800</xdr:colOff>
      <xdr:row>58</xdr:row>
      <xdr:rowOff>78390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05765"/>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61665</xdr:rowOff>
    </xdr:from>
    <xdr:to>
      <xdr:col>41</xdr:col>
      <xdr:colOff>50800</xdr:colOff>
      <xdr:row>58</xdr:row>
      <xdr:rowOff>82157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05765"/>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17819</xdr:rowOff>
    </xdr:from>
    <xdr:to>
      <xdr:col>55</xdr:col>
      <xdr:colOff>50800</xdr:colOff>
      <xdr:row>58</xdr:row>
      <xdr:rowOff>119419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104196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155592</xdr:rowOff>
    </xdr:from>
    <xdr:to>
      <xdr:col>50</xdr:col>
      <xdr:colOff>165100</xdr:colOff>
      <xdr:row>58</xdr:row>
      <xdr:rowOff>85742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76869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27590</xdr:rowOff>
    </xdr:from>
    <xdr:to>
      <xdr:col>46</xdr:col>
      <xdr:colOff>38100</xdr:colOff>
      <xdr:row>58</xdr:row>
      <xdr:rowOff>129190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120317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10865</xdr:rowOff>
    </xdr:from>
    <xdr:to>
      <xdr:col>41</xdr:col>
      <xdr:colOff>101600</xdr:colOff>
      <xdr:row>58</xdr:row>
      <xdr:rowOff>112465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103592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31357</xdr:rowOff>
    </xdr:from>
    <xdr:to>
      <xdr:col>36</xdr:col>
      <xdr:colOff>165100</xdr:colOff>
      <xdr:row>58</xdr:row>
      <xdr:rowOff>132957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124084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5294</xdr:rowOff>
    </xdr:from>
    <xdr:to>
      <xdr:col>55</xdr:col>
      <xdr:colOff>0</xdr:colOff>
      <xdr:row>79</xdr:row>
      <xdr:rowOff>14111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49844"/>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5294</xdr:rowOff>
    </xdr:from>
    <xdr:to>
      <xdr:col>50</xdr:col>
      <xdr:colOff>114300</xdr:colOff>
      <xdr:row>79</xdr:row>
      <xdr:rowOff>17593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49844"/>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3924</xdr:rowOff>
    </xdr:from>
    <xdr:to>
      <xdr:col>45</xdr:col>
      <xdr:colOff>177800</xdr:colOff>
      <xdr:row>79</xdr:row>
      <xdr:rowOff>17593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4847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3924</xdr:rowOff>
    </xdr:from>
    <xdr:to>
      <xdr:col>41</xdr:col>
      <xdr:colOff>50800</xdr:colOff>
      <xdr:row>79</xdr:row>
      <xdr:rowOff>27412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48474"/>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134761</xdr:rowOff>
    </xdr:from>
    <xdr:to>
      <xdr:col>55</xdr:col>
      <xdr:colOff>50800</xdr:colOff>
      <xdr:row>79</xdr:row>
      <xdr:rowOff>64911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49688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125944</xdr:rowOff>
    </xdr:from>
    <xdr:to>
      <xdr:col>50</xdr:col>
      <xdr:colOff>165100</xdr:colOff>
      <xdr:row>79</xdr:row>
      <xdr:rowOff>56094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47221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138243</xdr:rowOff>
    </xdr:from>
    <xdr:to>
      <xdr:col>46</xdr:col>
      <xdr:colOff>38100</xdr:colOff>
      <xdr:row>79</xdr:row>
      <xdr:rowOff>68393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59520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124574</xdr:rowOff>
    </xdr:from>
    <xdr:to>
      <xdr:col>41</xdr:col>
      <xdr:colOff>101600</xdr:colOff>
      <xdr:row>79</xdr:row>
      <xdr:rowOff>54724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45851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148062</xdr:rowOff>
    </xdr:from>
    <xdr:to>
      <xdr:col>36</xdr:col>
      <xdr:colOff>165100</xdr:colOff>
      <xdr:row>79</xdr:row>
      <xdr:rowOff>78212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69339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40722</xdr:rowOff>
    </xdr:from>
    <xdr:to>
      <xdr:col>55</xdr:col>
      <xdr:colOff>0</xdr:colOff>
      <xdr:row>97</xdr:row>
      <xdr:rowOff>113081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1372"/>
          <a:ext cx="838200" cy="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40722</xdr:rowOff>
    </xdr:from>
    <xdr:to>
      <xdr:col>50</xdr:col>
      <xdr:colOff>114300</xdr:colOff>
      <xdr:row>97</xdr:row>
      <xdr:rowOff>60165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1372"/>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60165</xdr:rowOff>
    </xdr:from>
    <xdr:to>
      <xdr:col>45</xdr:col>
      <xdr:colOff>177800</xdr:colOff>
      <xdr:row>97</xdr:row>
      <xdr:rowOff>109009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90815"/>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93303</xdr:rowOff>
    </xdr:from>
    <xdr:to>
      <xdr:col>41</xdr:col>
      <xdr:colOff>50800</xdr:colOff>
      <xdr:row>97</xdr:row>
      <xdr:rowOff>109009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395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62281</xdr:rowOff>
    </xdr:from>
    <xdr:to>
      <xdr:col>55</xdr:col>
      <xdr:colOff>50800</xdr:colOff>
      <xdr:row>97</xdr:row>
      <xdr:rowOff>163881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148658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161372</xdr:rowOff>
    </xdr:from>
    <xdr:to>
      <xdr:col>50</xdr:col>
      <xdr:colOff>165100</xdr:colOff>
      <xdr:row>97</xdr:row>
      <xdr:rowOff>91522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9365</xdr:rowOff>
    </xdr:from>
    <xdr:to>
      <xdr:col>46</xdr:col>
      <xdr:colOff>38100</xdr:colOff>
      <xdr:row>97</xdr:row>
      <xdr:rowOff>110965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102092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58209</xdr:rowOff>
    </xdr:from>
    <xdr:to>
      <xdr:col>41</xdr:col>
      <xdr:colOff>101600</xdr:colOff>
      <xdr:row>97</xdr:row>
      <xdr:rowOff>159809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150936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42503</xdr:rowOff>
    </xdr:from>
    <xdr:to>
      <xdr:col>36</xdr:col>
      <xdr:colOff>165100</xdr:colOff>
      <xdr:row>97</xdr:row>
      <xdr:rowOff>144103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135230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153236</xdr:rowOff>
    </xdr:from>
    <xdr:to>
      <xdr:col>85</xdr:col>
      <xdr:colOff>127000</xdr:colOff>
      <xdr:row>38</xdr:row>
      <xdr:rowOff>168161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6833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128384</xdr:rowOff>
    </xdr:from>
    <xdr:to>
      <xdr:col>81</xdr:col>
      <xdr:colOff>50800</xdr:colOff>
      <xdr:row>38</xdr:row>
      <xdr:rowOff>153236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43484"/>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98634</xdr:rowOff>
    </xdr:from>
    <xdr:to>
      <xdr:col>76</xdr:col>
      <xdr:colOff>114300</xdr:colOff>
      <xdr:row>38</xdr:row>
      <xdr:rowOff>128384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13734"/>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98634</xdr:rowOff>
    </xdr:from>
    <xdr:to>
      <xdr:col>71</xdr:col>
      <xdr:colOff>177800</xdr:colOff>
      <xdr:row>39</xdr:row>
      <xdr:rowOff>63740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13734"/>
          <a:ext cx="889000" cy="1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117361</xdr:rowOff>
    </xdr:from>
    <xdr:to>
      <xdr:col>85</xdr:col>
      <xdr:colOff>177800</xdr:colOff>
      <xdr:row>39</xdr:row>
      <xdr:rowOff>47511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32288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102436</xdr:rowOff>
    </xdr:from>
    <xdr:to>
      <xdr:col>81</xdr:col>
      <xdr:colOff>101600</xdr:colOff>
      <xdr:row>39</xdr:row>
      <xdr:rowOff>32586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23713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77584</xdr:rowOff>
    </xdr:from>
    <xdr:to>
      <xdr:col>76</xdr:col>
      <xdr:colOff>165100</xdr:colOff>
      <xdr:row>39</xdr:row>
      <xdr:rowOff>7734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170311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47834</xdr:rowOff>
    </xdr:from>
    <xdr:to>
      <xdr:col>72</xdr:col>
      <xdr:colOff>38100</xdr:colOff>
      <xdr:row>38</xdr:row>
      <xdr:rowOff>149434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140561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12940</xdr:rowOff>
    </xdr:from>
    <xdr:to>
      <xdr:col>67</xdr:col>
      <xdr:colOff>101600</xdr:colOff>
      <xdr:row>39</xdr:row>
      <xdr:rowOff>114540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105667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153054</xdr:rowOff>
    </xdr:from>
    <xdr:to>
      <xdr:col>85</xdr:col>
      <xdr:colOff>127000</xdr:colOff>
      <xdr:row>57</xdr:row>
      <xdr:rowOff>158022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25704"/>
          <a:ext cx="8382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112794</xdr:rowOff>
    </xdr:from>
    <xdr:to>
      <xdr:col>81</xdr:col>
      <xdr:colOff>50800</xdr:colOff>
      <xdr:row>57</xdr:row>
      <xdr:rowOff>153054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3994"/>
          <a:ext cx="889000" cy="2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112794</xdr:rowOff>
    </xdr:from>
    <xdr:to>
      <xdr:col>76</xdr:col>
      <xdr:colOff>114300</xdr:colOff>
      <xdr:row>57</xdr:row>
      <xdr:rowOff>123839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3994"/>
          <a:ext cx="889000" cy="18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123839</xdr:rowOff>
    </xdr:from>
    <xdr:to>
      <xdr:col>71</xdr:col>
      <xdr:colOff>177800</xdr:colOff>
      <xdr:row>57</xdr:row>
      <xdr:rowOff>145141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6489"/>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107222</xdr:rowOff>
    </xdr:from>
    <xdr:to>
      <xdr:col>85</xdr:col>
      <xdr:colOff>177800</xdr:colOff>
      <xdr:row>58</xdr:row>
      <xdr:rowOff>37372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22149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102254</xdr:rowOff>
    </xdr:from>
    <xdr:to>
      <xdr:col>81</xdr:col>
      <xdr:colOff>101600</xdr:colOff>
      <xdr:row>58</xdr:row>
      <xdr:rowOff>32404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23531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61994</xdr:rowOff>
    </xdr:from>
    <xdr:to>
      <xdr:col>76</xdr:col>
      <xdr:colOff>165100</xdr:colOff>
      <xdr:row>56</xdr:row>
      <xdr:rowOff>163594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8671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73039</xdr:rowOff>
    </xdr:from>
    <xdr:to>
      <xdr:col>72</xdr:col>
      <xdr:colOff>38100</xdr:colOff>
      <xdr:row>58</xdr:row>
      <xdr:rowOff>3189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165766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94341</xdr:rowOff>
    </xdr:from>
    <xdr:to>
      <xdr:col>67</xdr:col>
      <xdr:colOff>101600</xdr:colOff>
      <xdr:row>58</xdr:row>
      <xdr:rowOff>24491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51788</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96338"/>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988</xdr:rowOff>
    </xdr:from>
    <xdr:to>
      <xdr:col>85</xdr:col>
      <xdr:colOff>177800</xdr:colOff>
      <xdr:row>79</xdr:row>
      <xdr:rowOff>102588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87365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139274</xdr:rowOff>
    </xdr:from>
    <xdr:to>
      <xdr:col>85</xdr:col>
      <xdr:colOff>127000</xdr:colOff>
      <xdr:row>97</xdr:row>
      <xdr:rowOff>144368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69924"/>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139274</xdr:rowOff>
    </xdr:from>
    <xdr:to>
      <xdr:col>81</xdr:col>
      <xdr:colOff>50800</xdr:colOff>
      <xdr:row>97</xdr:row>
      <xdr:rowOff>152612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69924"/>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152612</xdr:rowOff>
    </xdr:from>
    <xdr:to>
      <xdr:col>76</xdr:col>
      <xdr:colOff>114300</xdr:colOff>
      <xdr:row>98</xdr:row>
      <xdr:rowOff>2353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8326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145631</xdr:rowOff>
    </xdr:from>
    <xdr:to>
      <xdr:col>71</xdr:col>
      <xdr:colOff>177800</xdr:colOff>
      <xdr:row>98</xdr:row>
      <xdr:rowOff>2353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76281"/>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93568</xdr:rowOff>
    </xdr:from>
    <xdr:to>
      <xdr:col>85</xdr:col>
      <xdr:colOff>177800</xdr:colOff>
      <xdr:row>98</xdr:row>
      <xdr:rowOff>23718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71995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88474</xdr:rowOff>
    </xdr:from>
    <xdr:to>
      <xdr:col>81</xdr:col>
      <xdr:colOff>101600</xdr:colOff>
      <xdr:row>98</xdr:row>
      <xdr:rowOff>18624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101812</xdr:rowOff>
    </xdr:from>
    <xdr:to>
      <xdr:col>76</xdr:col>
      <xdr:colOff>165100</xdr:colOff>
      <xdr:row>98</xdr:row>
      <xdr:rowOff>31962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23089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123003</xdr:rowOff>
    </xdr:from>
    <xdr:to>
      <xdr:col>72</xdr:col>
      <xdr:colOff>38100</xdr:colOff>
      <xdr:row>98</xdr:row>
      <xdr:rowOff>53153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44280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4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94831</xdr:rowOff>
    </xdr:from>
    <xdr:to>
      <xdr:col>67</xdr:col>
      <xdr:colOff>101600</xdr:colOff>
      <xdr:row>98</xdr:row>
      <xdr:rowOff>24981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目的別の住民一人当たりのコストは、多くの費目で類似団体よりも低くなっている。これは、歳出総額が類似団体に比べて小さいことが要因である。</a:t>
          </a:r>
        </a:p>
        <a:p>
          <a:r>
            <a:rPr kumimoji="1" lang="ja-JP" altLang="en-US" sz="1300">
              <a:latin typeface="ＭＳ Ｐゴシック" panose="020B0600070205080204" pitchFamily="50" charset="-128"/>
              <a:ea typeface="ＭＳ Ｐゴシック" panose="020B0600070205080204" pitchFamily="50" charset="-128"/>
            </a:rPr>
            <a:t>　そのような中、議会費は類似団体よりも高くなっているが、これは委員会の増加や</a:t>
          </a:r>
          <a:r>
            <a:rPr kumimoji="1" lang="en-US" altLang="ja-JP" sz="1300">
              <a:latin typeface="ＭＳ Ｐゴシック" panose="020B0600070205080204" pitchFamily="50" charset="-128"/>
              <a:ea typeface="ＭＳ Ｐゴシック" panose="020B0600070205080204" pitchFamily="50" charset="-128"/>
            </a:rPr>
            <a:t>YouTube</a:t>
          </a:r>
          <a:r>
            <a:rPr kumimoji="1" lang="ja-JP" altLang="en-US" sz="1300">
              <a:latin typeface="ＭＳ Ｐゴシック" panose="020B0600070205080204" pitchFamily="50" charset="-128"/>
              <a:ea typeface="ＭＳ Ｐゴシック" panose="020B0600070205080204" pitchFamily="50" charset="-128"/>
            </a:rPr>
            <a:t>によるライブ配信費用が影響しているためである。</a:t>
          </a:r>
        </a:p>
        <a:p>
          <a:r>
            <a:rPr kumimoji="1" lang="ja-JP" altLang="en-US" sz="1300">
              <a:latin typeface="ＭＳ Ｐゴシック" panose="020B0600070205080204" pitchFamily="50" charset="-128"/>
              <a:ea typeface="ＭＳ Ｐゴシック" panose="020B0600070205080204" pitchFamily="50" charset="-128"/>
            </a:rPr>
            <a:t>　民生費は平均より低い水準にあるものの、扶助費の増加とともに今後も増加が見込まれる。扶助費に係る経費は引き続き増加が予想されるが、適正な支出に努めていく。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また、農林水産業費は令和４年度に行ったため池改修事業や治山事業が終了したことに伴い減少した。土木費も令和４年度に比べ町営住宅改修事業の事業費が減少したことに伴い減少した。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実質単年度収支が黒字となった。これは、計画的な財政運営のもとで歳出の抑制に努めたことによるものである。今後も、将来を見据えた持続可能な財政運営を推進し、必要な行政サービスを安定的に提供できるよう、財政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各年度とも黒字を維持しており、全体として健全性が保たれている。これは、一般会計だけでなく、特別会計や事業会計においても適切な収支管理を行い、財政の安定化に努めてきた結果である。</a:t>
          </a:r>
        </a:p>
        <a:p>
          <a:r>
            <a:rPr kumimoji="1" lang="ja-JP" altLang="en-US" sz="1400">
              <a:latin typeface="ＭＳ ゴシック" pitchFamily="49" charset="-128"/>
              <a:ea typeface="ＭＳ ゴシック" pitchFamily="49" charset="-128"/>
            </a:rPr>
            <a:t>　今後についても、全会計で黒字が見込まれていることから、連結実質収支は引き続き黒字で推移すると考えられる。しかし、将来的な社会情勢の変化や財政需要の増加に備え、慎重な財政運営が求められる。</a:t>
          </a:r>
        </a:p>
        <a:p>
          <a:r>
            <a:rPr kumimoji="1" lang="ja-JP" altLang="en-US" sz="1400">
              <a:latin typeface="ＭＳ ゴシック" pitchFamily="49" charset="-128"/>
              <a:ea typeface="ＭＳ ゴシック" pitchFamily="49" charset="-128"/>
            </a:rPr>
            <a:t>　今後も、計画的な歳出の管理や効率的な財源活用を徹底し、持続可能な財政基盤の確立を目指すとともに、健全な財政運営に努めていく。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なお、介護保険特別会計は給付費の増加により実質収支が減少した。下水道事業特別会計については令和４年度に公営企業法適用化に向けた一般会計繰入金が増大であったため一時的に実質収支が増加した。国民健康保険特別会計は令和５年度に基金への積立てを行ったため実質収支が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含まれる債務負担行為に基づく支出額のうち、土地開発公社における債務負担が大きな割合を占めている。また、過去に実施した大規模事業の既発債の償還は徐々に進んでいるものの、依然として元利償還金の負担は高い状況にある。しかし、新規事業の抑制により新発債の発行が減少したことから、公債費の比率は年々低下している。</a:t>
          </a:r>
        </a:p>
        <a:p>
          <a:r>
            <a:rPr kumimoji="1" lang="ja-JP" altLang="en-US" sz="1400">
              <a:latin typeface="ＭＳ ゴシック" pitchFamily="49" charset="-128"/>
              <a:ea typeface="ＭＳ ゴシック" pitchFamily="49" charset="-128"/>
            </a:rPr>
            <a:t>　今後も、借換債の発行や民間資金の繰上償還、新規事業の総点検を通じて、公債費の抑制に努める。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将来負担額は年々減少傾向にある。その主な要因として、一般会計等に係る地方債の現在高が、新規事業の抑制による新発債の減少や、借換債の発行に伴い減少していることが挙げられる。</a:t>
          </a:r>
        </a:p>
        <a:p>
          <a:r>
            <a:rPr kumimoji="1" lang="ja-JP" altLang="en-US" sz="1400">
              <a:latin typeface="ＭＳ ゴシック" pitchFamily="49" charset="-128"/>
              <a:ea typeface="ＭＳ ゴシック" pitchFamily="49" charset="-128"/>
            </a:rPr>
            <a:t>　しかし、過去に実施した大規模事業の既発債の償還は徐々に進んでいるものの、依然として地方債の残高は高い状況にある。</a:t>
          </a:r>
        </a:p>
        <a:p>
          <a:r>
            <a:rPr kumimoji="1" lang="ja-JP" altLang="en-US" sz="1400">
              <a:latin typeface="ＭＳ ゴシック" pitchFamily="49" charset="-128"/>
              <a:ea typeface="ＭＳ ゴシック" pitchFamily="49" charset="-128"/>
            </a:rPr>
            <a:t>　今後も、借換債の発行や民間資金の繰上償還、新規事業の総点検を通じて新発債の抑制を図るとともに、財政負担の軽減に努める。</a:t>
          </a:r>
        </a:p>
        <a:p>
          <a:r>
            <a:rPr kumimoji="1" lang="ja-JP" altLang="en-US" sz="1400">
              <a:latin typeface="ＭＳ ゴシック" pitchFamily="49" charset="-128"/>
              <a:ea typeface="ＭＳ ゴシック" pitchFamily="49" charset="-128"/>
            </a:rPr>
            <a:t>　また、充当可能財源を確保するため、減債基金への積立を進めるなど、財源の確保にも注力していく。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積立額は合計で約２１１百万円であった。財政調整基金には予期しない支出増加や収入減少に備えるため、約２３百万円を積み立てた。減債基金は公債費負担軽減を目的に、約６１百万円を積み立てた。福祉の充実は図るため、福祉基金に約５０百万円を積み立てた。公共施設整備基金には施設の老朽化対策や新規整備に使用するため、約４０百万円を積み立てた。ふるさと応援基金には地域振興や特産品開発を支援するため、約３７百万円が積み立てられた。これらの基金は、それぞれの分野で必要な財源を確保し、自治体の安定した運営と住民福祉の向上に貢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高取町の子どもから高齢者まで幸せに暮らす社会づくりを推進するため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基金：高取町のまちづくりを応援する個人及び団体から受け入れる、高取町ふるさと応援寄附金の運営を円滑かつ効率的に行うため。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永井記念基金：永井リヨ氏から寄贈を受けた財産の維持管理及びその活用を通して町の地域振興に資する事業に充てるため。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善意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篤志家の寄附金の運営を円滑かつ効率的に行うため。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福祉基金：福祉の充実・強化のため積立を行なった。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公共施設整備基金：今後予想される公共施設の更新、維持補修のため積立を行なった。また永井記念基金へ積替えのため取崩を行った。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永井記念基金：財政調整基金、減債基金からの積替え、その他遺贈を受けた財産から得られる収入の積立を行った。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善意基金：増減なし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福祉基金：高取町高齢者福祉基金条例に基づき積立、運用、取崩を行なっていく。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っていく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永井記念基金：永井記念基金条例に基づき積立、運用、取崩を行なっていく。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善意基金：善意基金条例に基づき積立、運用、取崩を行なっていく。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令和５年度末の基金残高は、約５２２百万円。約２３百万円の積立を行った。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令和５年度末の基金残高は、約３６３百万円。今後の公債費の増加に対応するため約６１百万円の積立を行なった。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3907092</v>
      </c>
      <c r="BO4" s="371"/>
      <c r="BP4" s="371"/>
      <c r="BQ4" s="371"/>
      <c r="BR4" s="371"/>
      <c r="BS4" s="371"/>
      <c r="BT4" s="371"/>
      <c r="BU4" s="372"/>
      <c r="BV4" s="370">
        <v>4163165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2.2999999999999998</v>
      </c>
      <c r="CU4" s="377"/>
      <c r="CV4" s="377"/>
      <c r="CW4" s="377"/>
      <c r="CX4" s="377"/>
      <c r="CY4" s="377"/>
      <c r="CZ4" s="377"/>
      <c r="DA4" s="378"/>
      <c r="DB4" s="376">
        <v>1.8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3799142</v>
      </c>
      <c r="BO5" s="408"/>
      <c r="BP5" s="408"/>
      <c r="BQ5" s="408"/>
      <c r="BR5" s="408"/>
      <c r="BS5" s="408"/>
      <c r="BT5" s="408"/>
      <c r="BU5" s="409"/>
      <c r="BV5" s="407">
        <v>4090990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86.7</v>
      </c>
      <c r="CU5" s="405"/>
      <c r="CV5" s="405"/>
      <c r="CW5" s="405"/>
      <c r="CX5" s="405"/>
      <c r="CY5" s="405"/>
      <c r="CZ5" s="405"/>
      <c r="DA5" s="406"/>
      <c r="DB5" s="404">
        <v>86.3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107950</v>
      </c>
      <c r="BO6" s="408"/>
      <c r="BP6" s="408"/>
      <c r="BQ6" s="408"/>
      <c r="BR6" s="408"/>
      <c r="BS6" s="408"/>
      <c r="BT6" s="408"/>
      <c r="BU6" s="409"/>
      <c r="BV6" s="407">
        <v>72175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87.3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51478</v>
      </c>
      <c r="BO7" s="408"/>
      <c r="BP7" s="408"/>
      <c r="BQ7" s="408"/>
      <c r="BR7" s="408"/>
      <c r="BS7" s="408"/>
      <c r="BT7" s="408"/>
      <c r="BU7" s="409"/>
      <c r="BV7" s="407">
        <v>26896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2480590</v>
      </c>
      <c r="CU7" s="408"/>
      <c r="CV7" s="408"/>
      <c r="CW7" s="408"/>
      <c r="CX7" s="408"/>
      <c r="CY7" s="408"/>
      <c r="CZ7" s="408"/>
      <c r="DA7" s="409"/>
      <c r="DB7" s="407">
        <v>2502643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56472</v>
      </c>
      <c r="BO8" s="408"/>
      <c r="BP8" s="408"/>
      <c r="BQ8" s="408"/>
      <c r="BR8" s="408"/>
      <c r="BS8" s="408"/>
      <c r="BT8" s="408"/>
      <c r="BU8" s="409"/>
      <c r="BV8" s="407">
        <v>45279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6729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11193</v>
      </c>
      <c r="BO9" s="408"/>
      <c r="BP9" s="408"/>
      <c r="BQ9" s="408"/>
      <c r="BR9" s="408"/>
      <c r="BS9" s="408"/>
      <c r="BT9" s="408"/>
      <c r="BU9" s="409"/>
      <c r="BV9" s="407">
        <v>12224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13.4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7195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23011</v>
      </c>
      <c r="BO10" s="408"/>
      <c r="BP10" s="408"/>
      <c r="BQ10" s="408"/>
      <c r="BR10" s="408"/>
      <c r="BS10" s="408"/>
      <c r="BT10" s="408"/>
      <c r="BU10" s="409"/>
      <c r="BV10" s="407">
        <v>17001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6187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38818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6169</v>
      </c>
      <c r="S13" s="492"/>
      <c r="T13" s="492"/>
      <c r="U13" s="492"/>
      <c r="V13" s="493"/>
      <c r="W13" s="423" t="s">
        <v>131</v>
      </c>
      <c r="X13" s="424"/>
      <c r="Y13" s="424"/>
      <c r="Z13" s="424"/>
      <c r="AA13" s="424"/>
      <c r="AB13" s="414"/>
      <c r="AC13" s="458">
        <v>98</v>
      </c>
      <c r="AD13" s="459"/>
      <c r="AE13" s="459"/>
      <c r="AF13" s="459"/>
      <c r="AG13" s="501"/>
      <c r="AH13" s="458">
        <v>120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34204</v>
      </c>
      <c r="BO13" s="408"/>
      <c r="BP13" s="408"/>
      <c r="BQ13" s="408"/>
      <c r="BR13" s="408"/>
      <c r="BS13" s="408"/>
      <c r="BT13" s="408"/>
      <c r="BU13" s="409"/>
      <c r="BV13" s="407">
        <v>-9593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8.3000000000000007</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6306</v>
      </c>
      <c r="S14" s="492"/>
      <c r="T14" s="492"/>
      <c r="U14" s="492"/>
      <c r="V14" s="493"/>
      <c r="W14" s="397"/>
      <c r="X14" s="398"/>
      <c r="Y14" s="398"/>
      <c r="Z14" s="398"/>
      <c r="AA14" s="398"/>
      <c r="AB14" s="387"/>
      <c r="AC14" s="494">
        <v>3.8</v>
      </c>
      <c r="AD14" s="495"/>
      <c r="AE14" s="495"/>
      <c r="AF14" s="495"/>
      <c r="AG14" s="496"/>
      <c r="AH14" s="494">
        <v>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30.6</v>
      </c>
      <c r="CU14" s="506"/>
      <c r="CV14" s="506"/>
      <c r="CW14" s="506"/>
      <c r="CX14" s="506"/>
      <c r="CY14" s="506"/>
      <c r="CZ14" s="506"/>
      <c r="DA14" s="507"/>
      <c r="DB14" s="505">
        <v>46.1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6295</v>
      </c>
      <c r="S15" s="492"/>
      <c r="T15" s="492"/>
      <c r="U15" s="492"/>
      <c r="V15" s="493"/>
      <c r="W15" s="423" t="s">
        <v>137</v>
      </c>
      <c r="X15" s="424"/>
      <c r="Y15" s="424"/>
      <c r="Z15" s="424"/>
      <c r="AA15" s="424"/>
      <c r="AB15" s="414"/>
      <c r="AC15" s="458">
        <v>625</v>
      </c>
      <c r="AD15" s="459"/>
      <c r="AE15" s="459"/>
      <c r="AF15" s="459"/>
      <c r="AG15" s="501"/>
      <c r="AH15" s="458">
        <v>741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683992</v>
      </c>
      <c r="BO15" s="371"/>
      <c r="BP15" s="371"/>
      <c r="BQ15" s="371"/>
      <c r="BR15" s="371"/>
      <c r="BS15" s="371"/>
      <c r="BT15" s="371"/>
      <c r="BU15" s="372"/>
      <c r="BV15" s="370">
        <v>665033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26.3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2295429</v>
      </c>
      <c r="BO16" s="408"/>
      <c r="BP16" s="408"/>
      <c r="BQ16" s="408"/>
      <c r="BR16" s="408"/>
      <c r="BS16" s="408"/>
      <c r="BT16" s="408"/>
      <c r="BU16" s="409"/>
      <c r="BV16" s="407">
        <v>2306309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1824</v>
      </c>
      <c r="AD17" s="459"/>
      <c r="AE17" s="459"/>
      <c r="AF17" s="459"/>
      <c r="AG17" s="501"/>
      <c r="AH17" s="458">
        <v>1954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857389</v>
      </c>
      <c r="BO17" s="408"/>
      <c r="BP17" s="408"/>
      <c r="BQ17" s="408"/>
      <c r="BR17" s="408"/>
      <c r="BS17" s="408"/>
      <c r="BT17" s="408"/>
      <c r="BU17" s="409"/>
      <c r="BV17" s="407">
        <v>833046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25.79</v>
      </c>
      <c r="M18" s="531"/>
      <c r="N18" s="531"/>
      <c r="O18" s="531"/>
      <c r="P18" s="531"/>
      <c r="Q18" s="531"/>
      <c r="R18" s="532"/>
      <c r="S18" s="532"/>
      <c r="T18" s="532"/>
      <c r="U18" s="532"/>
      <c r="V18" s="533"/>
      <c r="W18" s="425"/>
      <c r="X18" s="426"/>
      <c r="Y18" s="426"/>
      <c r="Z18" s="426"/>
      <c r="AA18" s="426"/>
      <c r="AB18" s="417"/>
      <c r="AC18" s="534">
        <v>71.599999999999994</v>
      </c>
      <c r="AD18" s="535"/>
      <c r="AE18" s="535"/>
      <c r="AF18" s="535"/>
      <c r="AG18" s="536"/>
      <c r="AH18" s="534">
        <v>69.400000000000006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2194603</v>
      </c>
      <c r="BO18" s="408"/>
      <c r="BP18" s="408"/>
      <c r="BQ18" s="408"/>
      <c r="BR18" s="408"/>
      <c r="BS18" s="408"/>
      <c r="BT18" s="408"/>
      <c r="BU18" s="409"/>
      <c r="BV18" s="407">
        <v>2193064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261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2932797</v>
      </c>
      <c r="BO19" s="408"/>
      <c r="BP19" s="408"/>
      <c r="BQ19" s="408"/>
      <c r="BR19" s="408"/>
      <c r="BS19" s="408"/>
      <c r="BT19" s="408"/>
      <c r="BU19" s="409"/>
      <c r="BV19" s="407">
        <v>2994050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3265950</v>
      </c>
      <c r="BO22" s="371"/>
      <c r="BP22" s="371"/>
      <c r="BQ22" s="371"/>
      <c r="BR22" s="371"/>
      <c r="BS22" s="371"/>
      <c r="BT22" s="371"/>
      <c r="BU22" s="372"/>
      <c r="BV22" s="370">
        <v>3459379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2768120</v>
      </c>
      <c r="BO23" s="408"/>
      <c r="BP23" s="408"/>
      <c r="BQ23" s="408"/>
      <c r="BR23" s="408"/>
      <c r="BS23" s="408"/>
      <c r="BT23" s="408"/>
      <c r="BU23" s="409"/>
      <c r="BV23" s="407">
        <v>2917627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7600</v>
      </c>
      <c r="R24" s="459"/>
      <c r="S24" s="459"/>
      <c r="T24" s="459"/>
      <c r="U24" s="459"/>
      <c r="V24" s="501"/>
      <c r="W24" s="553"/>
      <c r="X24" s="554"/>
      <c r="Y24" s="555"/>
      <c r="Z24" s="457" t="s">
        <v>162</v>
      </c>
      <c r="AA24" s="437"/>
      <c r="AB24" s="437"/>
      <c r="AC24" s="437"/>
      <c r="AD24" s="437"/>
      <c r="AE24" s="437"/>
      <c r="AF24" s="437"/>
      <c r="AG24" s="438"/>
      <c r="AH24" s="458">
        <v>74</v>
      </c>
      <c r="AI24" s="459"/>
      <c r="AJ24" s="459"/>
      <c r="AK24" s="459"/>
      <c r="AL24" s="501"/>
      <c r="AM24" s="458">
        <v>232286</v>
      </c>
      <c r="AN24" s="459"/>
      <c r="AO24" s="459"/>
      <c r="AP24" s="459"/>
      <c r="AQ24" s="459"/>
      <c r="AR24" s="501"/>
      <c r="AS24" s="458">
        <v>3139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1974892</v>
      </c>
      <c r="BO24" s="408"/>
      <c r="BP24" s="408"/>
      <c r="BQ24" s="408"/>
      <c r="BR24" s="408"/>
      <c r="BS24" s="408"/>
      <c r="BT24" s="408"/>
      <c r="BU24" s="409"/>
      <c r="BV24" s="407">
        <v>2021519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5795</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20895</v>
      </c>
      <c r="AN26" s="459"/>
      <c r="AO26" s="459"/>
      <c r="AP26" s="459"/>
      <c r="AQ26" s="459"/>
      <c r="AR26" s="501"/>
      <c r="AS26" s="458">
        <v>2985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23682</v>
      </c>
      <c r="AN27" s="459"/>
      <c r="AO27" s="459"/>
      <c r="AP27" s="459"/>
      <c r="AQ27" s="459"/>
      <c r="AR27" s="501"/>
      <c r="AS27" s="458">
        <v>3947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80440</v>
      </c>
      <c r="BO27" s="527"/>
      <c r="BP27" s="527"/>
      <c r="BQ27" s="527"/>
      <c r="BR27" s="527"/>
      <c r="BS27" s="527"/>
      <c r="BT27" s="527"/>
      <c r="BU27" s="528"/>
      <c r="BV27" s="526">
        <v>80440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521825</v>
      </c>
      <c r="BO28" s="371"/>
      <c r="BP28" s="371"/>
      <c r="BQ28" s="371"/>
      <c r="BR28" s="371"/>
      <c r="BS28" s="371"/>
      <c r="BT28" s="371"/>
      <c r="BU28" s="372"/>
      <c r="BV28" s="370">
        <v>498814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2550</v>
      </c>
      <c r="R29" s="459"/>
      <c r="S29" s="459"/>
      <c r="T29" s="459"/>
      <c r="U29" s="459"/>
      <c r="V29" s="501"/>
      <c r="W29" s="556"/>
      <c r="X29" s="557"/>
      <c r="Y29" s="558"/>
      <c r="Z29" s="457" t="s">
        <v>177</v>
      </c>
      <c r="AA29" s="437"/>
      <c r="AB29" s="437"/>
      <c r="AC29" s="437"/>
      <c r="AD29" s="437"/>
      <c r="AE29" s="437"/>
      <c r="AF29" s="437"/>
      <c r="AG29" s="438"/>
      <c r="AH29" s="458">
        <v>80</v>
      </c>
      <c r="AI29" s="459"/>
      <c r="AJ29" s="459"/>
      <c r="AK29" s="459"/>
      <c r="AL29" s="501"/>
      <c r="AM29" s="458">
        <v>255968</v>
      </c>
      <c r="AN29" s="459"/>
      <c r="AO29" s="459"/>
      <c r="AP29" s="459"/>
      <c r="AQ29" s="459"/>
      <c r="AR29" s="501"/>
      <c r="AS29" s="458">
        <v>3200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362957</v>
      </c>
      <c r="BO29" s="408"/>
      <c r="BP29" s="408"/>
      <c r="BQ29" s="408"/>
      <c r="BR29" s="408"/>
      <c r="BS29" s="408"/>
      <c r="BT29" s="408"/>
      <c r="BU29" s="409"/>
      <c r="BV29" s="407">
        <v>301996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600782</v>
      </c>
      <c r="BO30" s="527"/>
      <c r="BP30" s="527"/>
      <c r="BQ30" s="527"/>
      <c r="BR30" s="527"/>
      <c r="BS30" s="527"/>
      <c r="BT30" s="527"/>
      <c r="BU30" s="528"/>
      <c r="BV30" s="526">
        <v>474174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高取町土地開発公社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学校給食特別会計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奈良県広域水質検査センター組合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飛鳥広域行政事務組合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奈良県住宅新築資金等貸付金回収管理組合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奈良県後期高齢者医療広域連合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奈良県広域消防組合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nxRR3boqdhG73f5jJ1M6yf5F07l05SFON6zpjh6aEWbnwBTHk6HMwZqXa8nJ29npB2MaSw6Vfxi/QQYmO0M6Q==" saltValue="yeaRQeL6Dd9wwPiKxHvl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0" zoomScaleNormal="5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671521</v>
      </c>
      <c r="S5" s="613"/>
      <c r="T5" s="613"/>
      <c r="U5" s="613"/>
      <c r="V5" s="613"/>
      <c r="W5" s="613"/>
      <c r="X5" s="613"/>
      <c r="Y5" s="614"/>
      <c r="Z5" s="615">
        <v>17.2</v>
      </c>
      <c r="AA5" s="615"/>
      <c r="AB5" s="615"/>
      <c r="AC5" s="615"/>
      <c r="AD5" s="616">
        <v>671521</v>
      </c>
      <c r="AE5" s="616"/>
      <c r="AF5" s="616"/>
      <c r="AG5" s="616"/>
      <c r="AH5" s="616"/>
      <c r="AI5" s="616"/>
      <c r="AJ5" s="616"/>
      <c r="AK5" s="616"/>
      <c r="AL5" s="617">
        <v>26.7</v>
      </c>
      <c r="AM5" s="618"/>
      <c r="AN5" s="618"/>
      <c r="AO5" s="619"/>
      <c r="AP5" s="609" t="s">
        <v>216</v>
      </c>
      <c r="AQ5" s="610"/>
      <c r="AR5" s="610"/>
      <c r="AS5" s="610"/>
      <c r="AT5" s="610"/>
      <c r="AU5" s="610"/>
      <c r="AV5" s="610"/>
      <c r="AW5" s="610"/>
      <c r="AX5" s="610"/>
      <c r="AY5" s="610"/>
      <c r="AZ5" s="610"/>
      <c r="BA5" s="610"/>
      <c r="BB5" s="610"/>
      <c r="BC5" s="610"/>
      <c r="BD5" s="610"/>
      <c r="BE5" s="610"/>
      <c r="BF5" s="611"/>
      <c r="BG5" s="623">
        <v>671521</v>
      </c>
      <c r="BH5" s="624"/>
      <c r="BI5" s="624"/>
      <c r="BJ5" s="624"/>
      <c r="BK5" s="624"/>
      <c r="BL5" s="624"/>
      <c r="BM5" s="624"/>
      <c r="BN5" s="625"/>
      <c r="BO5" s="626">
        <v>100</v>
      </c>
      <c r="BP5" s="626"/>
      <c r="BQ5" s="626"/>
      <c r="BR5" s="626"/>
      <c r="BS5" s="627">
        <v>3490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27628</v>
      </c>
      <c r="S6" s="624"/>
      <c r="T6" s="624"/>
      <c r="U6" s="624"/>
      <c r="V6" s="624"/>
      <c r="W6" s="624"/>
      <c r="X6" s="624"/>
      <c r="Y6" s="625"/>
      <c r="Z6" s="626">
        <v>0.7</v>
      </c>
      <c r="AA6" s="626"/>
      <c r="AB6" s="626"/>
      <c r="AC6" s="626"/>
      <c r="AD6" s="627">
        <v>27628</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671521</v>
      </c>
      <c r="BH6" s="624"/>
      <c r="BI6" s="624"/>
      <c r="BJ6" s="624"/>
      <c r="BK6" s="624"/>
      <c r="BL6" s="624"/>
      <c r="BM6" s="624"/>
      <c r="BN6" s="625"/>
      <c r="BO6" s="626">
        <v>100</v>
      </c>
      <c r="BP6" s="626"/>
      <c r="BQ6" s="626"/>
      <c r="BR6" s="626"/>
      <c r="BS6" s="627">
        <v>3490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62312</v>
      </c>
      <c r="CS6" s="624"/>
      <c r="CT6" s="624"/>
      <c r="CU6" s="624"/>
      <c r="CV6" s="624"/>
      <c r="CW6" s="624"/>
      <c r="CX6" s="624"/>
      <c r="CY6" s="625"/>
      <c r="CZ6" s="617">
        <v>1.6</v>
      </c>
      <c r="DA6" s="618"/>
      <c r="DB6" s="618"/>
      <c r="DC6" s="634"/>
      <c r="DD6" s="632" t="s">
        <v>122</v>
      </c>
      <c r="DE6" s="624"/>
      <c r="DF6" s="624"/>
      <c r="DG6" s="624"/>
      <c r="DH6" s="624"/>
      <c r="DI6" s="624"/>
      <c r="DJ6" s="624"/>
      <c r="DK6" s="624"/>
      <c r="DL6" s="624"/>
      <c r="DM6" s="624"/>
      <c r="DN6" s="624"/>
      <c r="DO6" s="624"/>
      <c r="DP6" s="625"/>
      <c r="DQ6" s="632">
        <v>62312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295</v>
      </c>
      <c r="S7" s="624"/>
      <c r="T7" s="624"/>
      <c r="U7" s="624"/>
      <c r="V7" s="624"/>
      <c r="W7" s="624"/>
      <c r="X7" s="624"/>
      <c r="Y7" s="625"/>
      <c r="Z7" s="626">
        <v>0</v>
      </c>
      <c r="AA7" s="626"/>
      <c r="AB7" s="626"/>
      <c r="AC7" s="626"/>
      <c r="AD7" s="627">
        <v>295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285496</v>
      </c>
      <c r="BH7" s="624"/>
      <c r="BI7" s="624"/>
      <c r="BJ7" s="624"/>
      <c r="BK7" s="624"/>
      <c r="BL7" s="624"/>
      <c r="BM7" s="624"/>
      <c r="BN7" s="625"/>
      <c r="BO7" s="626">
        <v>42.5</v>
      </c>
      <c r="BP7" s="626"/>
      <c r="BQ7" s="626"/>
      <c r="BR7" s="626"/>
      <c r="BS7" s="627">
        <v>3490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878636</v>
      </c>
      <c r="CS7" s="624"/>
      <c r="CT7" s="624"/>
      <c r="CU7" s="624"/>
      <c r="CV7" s="624"/>
      <c r="CW7" s="624"/>
      <c r="CX7" s="624"/>
      <c r="CY7" s="625"/>
      <c r="CZ7" s="626">
        <v>23.1</v>
      </c>
      <c r="DA7" s="626"/>
      <c r="DB7" s="626"/>
      <c r="DC7" s="626"/>
      <c r="DD7" s="632">
        <v>9661</v>
      </c>
      <c r="DE7" s="624"/>
      <c r="DF7" s="624"/>
      <c r="DG7" s="624"/>
      <c r="DH7" s="624"/>
      <c r="DI7" s="624"/>
      <c r="DJ7" s="624"/>
      <c r="DK7" s="624"/>
      <c r="DL7" s="624"/>
      <c r="DM7" s="624"/>
      <c r="DN7" s="624"/>
      <c r="DO7" s="624"/>
      <c r="DP7" s="625"/>
      <c r="DQ7" s="632">
        <v>731874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8310</v>
      </c>
      <c r="S8" s="624"/>
      <c r="T8" s="624"/>
      <c r="U8" s="624"/>
      <c r="V8" s="624"/>
      <c r="W8" s="624"/>
      <c r="X8" s="624"/>
      <c r="Y8" s="625"/>
      <c r="Z8" s="626">
        <v>0.2</v>
      </c>
      <c r="AA8" s="626"/>
      <c r="AB8" s="626"/>
      <c r="AC8" s="626"/>
      <c r="AD8" s="627">
        <v>8310</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10195</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1177636</v>
      </c>
      <c r="CS8" s="624"/>
      <c r="CT8" s="624"/>
      <c r="CU8" s="624"/>
      <c r="CV8" s="624"/>
      <c r="CW8" s="624"/>
      <c r="CX8" s="624"/>
      <c r="CY8" s="625"/>
      <c r="CZ8" s="626">
        <v>31</v>
      </c>
      <c r="DA8" s="626"/>
      <c r="DB8" s="626"/>
      <c r="DC8" s="626"/>
      <c r="DD8" s="632">
        <v>4014</v>
      </c>
      <c r="DE8" s="624"/>
      <c r="DF8" s="624"/>
      <c r="DG8" s="624"/>
      <c r="DH8" s="624"/>
      <c r="DI8" s="624"/>
      <c r="DJ8" s="624"/>
      <c r="DK8" s="624"/>
      <c r="DL8" s="624"/>
      <c r="DM8" s="624"/>
      <c r="DN8" s="624"/>
      <c r="DO8" s="624"/>
      <c r="DP8" s="625"/>
      <c r="DQ8" s="632">
        <v>710111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9069</v>
      </c>
      <c r="S9" s="624"/>
      <c r="T9" s="624"/>
      <c r="U9" s="624"/>
      <c r="V9" s="624"/>
      <c r="W9" s="624"/>
      <c r="X9" s="624"/>
      <c r="Y9" s="625"/>
      <c r="Z9" s="626">
        <v>0.2</v>
      </c>
      <c r="AA9" s="626"/>
      <c r="AB9" s="626"/>
      <c r="AC9" s="626"/>
      <c r="AD9" s="627">
        <v>9069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249965</v>
      </c>
      <c r="BH9" s="624"/>
      <c r="BI9" s="624"/>
      <c r="BJ9" s="624"/>
      <c r="BK9" s="624"/>
      <c r="BL9" s="624"/>
      <c r="BM9" s="624"/>
      <c r="BN9" s="625"/>
      <c r="BO9" s="626">
        <v>37.200000000000003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310878</v>
      </c>
      <c r="CS9" s="624"/>
      <c r="CT9" s="624"/>
      <c r="CU9" s="624"/>
      <c r="CV9" s="624"/>
      <c r="CW9" s="624"/>
      <c r="CX9" s="624"/>
      <c r="CY9" s="625"/>
      <c r="CZ9" s="626">
        <v>8.1999999999999993</v>
      </c>
      <c r="DA9" s="626"/>
      <c r="DB9" s="626"/>
      <c r="DC9" s="626"/>
      <c r="DD9" s="632">
        <v>22880</v>
      </c>
      <c r="DE9" s="624"/>
      <c r="DF9" s="624"/>
      <c r="DG9" s="624"/>
      <c r="DH9" s="624"/>
      <c r="DI9" s="624"/>
      <c r="DJ9" s="624"/>
      <c r="DK9" s="624"/>
      <c r="DL9" s="624"/>
      <c r="DM9" s="624"/>
      <c r="DN9" s="624"/>
      <c r="DO9" s="624"/>
      <c r="DP9" s="625"/>
      <c r="DQ9" s="632">
        <v>218436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11695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148925</v>
      </c>
      <c r="S11" s="624"/>
      <c r="T11" s="624"/>
      <c r="U11" s="624"/>
      <c r="V11" s="624"/>
      <c r="W11" s="624"/>
      <c r="X11" s="624"/>
      <c r="Y11" s="625"/>
      <c r="Z11" s="628">
        <v>3.8</v>
      </c>
      <c r="AA11" s="629"/>
      <c r="AB11" s="629"/>
      <c r="AC11" s="635"/>
      <c r="AD11" s="632">
        <v>148925</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13641</v>
      </c>
      <c r="BH11" s="624"/>
      <c r="BI11" s="624"/>
      <c r="BJ11" s="624"/>
      <c r="BK11" s="624"/>
      <c r="BL11" s="624"/>
      <c r="BM11" s="624"/>
      <c r="BN11" s="625"/>
      <c r="BO11" s="626">
        <v>2</v>
      </c>
      <c r="BP11" s="626"/>
      <c r="BQ11" s="626"/>
      <c r="BR11" s="626"/>
      <c r="BS11" s="627">
        <v>3490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96189</v>
      </c>
      <c r="CS11" s="624"/>
      <c r="CT11" s="624"/>
      <c r="CU11" s="624"/>
      <c r="CV11" s="624"/>
      <c r="CW11" s="624"/>
      <c r="CX11" s="624"/>
      <c r="CY11" s="625"/>
      <c r="CZ11" s="626">
        <v>2.5</v>
      </c>
      <c r="DA11" s="626"/>
      <c r="DB11" s="626"/>
      <c r="DC11" s="626"/>
      <c r="DD11" s="632">
        <v>10636</v>
      </c>
      <c r="DE11" s="624"/>
      <c r="DF11" s="624"/>
      <c r="DG11" s="624"/>
      <c r="DH11" s="624"/>
      <c r="DI11" s="624"/>
      <c r="DJ11" s="624"/>
      <c r="DK11" s="624"/>
      <c r="DL11" s="624"/>
      <c r="DM11" s="624"/>
      <c r="DN11" s="624"/>
      <c r="DO11" s="624"/>
      <c r="DP11" s="625"/>
      <c r="DQ11" s="632">
        <v>60652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306907</v>
      </c>
      <c r="BH12" s="624"/>
      <c r="BI12" s="624"/>
      <c r="BJ12" s="624"/>
      <c r="BK12" s="624"/>
      <c r="BL12" s="624"/>
      <c r="BM12" s="624"/>
      <c r="BN12" s="625"/>
      <c r="BO12" s="626">
        <v>45.7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49265</v>
      </c>
      <c r="CS12" s="624"/>
      <c r="CT12" s="624"/>
      <c r="CU12" s="624"/>
      <c r="CV12" s="624"/>
      <c r="CW12" s="624"/>
      <c r="CX12" s="624"/>
      <c r="CY12" s="625"/>
      <c r="CZ12" s="626">
        <v>1.3</v>
      </c>
      <c r="DA12" s="626"/>
      <c r="DB12" s="626"/>
      <c r="DC12" s="626"/>
      <c r="DD12" s="632" t="s">
        <v>122</v>
      </c>
      <c r="DE12" s="624"/>
      <c r="DF12" s="624"/>
      <c r="DG12" s="624"/>
      <c r="DH12" s="624"/>
      <c r="DI12" s="624"/>
      <c r="DJ12" s="624"/>
      <c r="DK12" s="624"/>
      <c r="DL12" s="624"/>
      <c r="DM12" s="624"/>
      <c r="DN12" s="624"/>
      <c r="DO12" s="624"/>
      <c r="DP12" s="625"/>
      <c r="DQ12" s="632">
        <v>42100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304904</v>
      </c>
      <c r="BH13" s="624"/>
      <c r="BI13" s="624"/>
      <c r="BJ13" s="624"/>
      <c r="BK13" s="624"/>
      <c r="BL13" s="624"/>
      <c r="BM13" s="624"/>
      <c r="BN13" s="625"/>
      <c r="BO13" s="626">
        <v>45.4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268035</v>
      </c>
      <c r="CS13" s="624"/>
      <c r="CT13" s="624"/>
      <c r="CU13" s="624"/>
      <c r="CV13" s="624"/>
      <c r="CW13" s="624"/>
      <c r="CX13" s="624"/>
      <c r="CY13" s="625"/>
      <c r="CZ13" s="626">
        <v>7.1</v>
      </c>
      <c r="DA13" s="626"/>
      <c r="DB13" s="626"/>
      <c r="DC13" s="626"/>
      <c r="DD13" s="632">
        <v>152742</v>
      </c>
      <c r="DE13" s="624"/>
      <c r="DF13" s="624"/>
      <c r="DG13" s="624"/>
      <c r="DH13" s="624"/>
      <c r="DI13" s="624"/>
      <c r="DJ13" s="624"/>
      <c r="DK13" s="624"/>
      <c r="DL13" s="624"/>
      <c r="DM13" s="624"/>
      <c r="DN13" s="624"/>
      <c r="DO13" s="624"/>
      <c r="DP13" s="625"/>
      <c r="DQ13" s="632">
        <v>141272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564</v>
      </c>
      <c r="S14" s="624"/>
      <c r="T14" s="624"/>
      <c r="U14" s="624"/>
      <c r="V14" s="624"/>
      <c r="W14" s="624"/>
      <c r="X14" s="624"/>
      <c r="Y14" s="625"/>
      <c r="Z14" s="626">
        <v>0</v>
      </c>
      <c r="AA14" s="626"/>
      <c r="AB14" s="626"/>
      <c r="AC14" s="626"/>
      <c r="AD14" s="627">
        <v>564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24946</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162453</v>
      </c>
      <c r="CS14" s="624"/>
      <c r="CT14" s="624"/>
      <c r="CU14" s="624"/>
      <c r="CV14" s="624"/>
      <c r="CW14" s="624"/>
      <c r="CX14" s="624"/>
      <c r="CY14" s="625"/>
      <c r="CZ14" s="626">
        <v>4.3</v>
      </c>
      <c r="DA14" s="626"/>
      <c r="DB14" s="626"/>
      <c r="DC14" s="626"/>
      <c r="DD14" s="632">
        <v>3047</v>
      </c>
      <c r="DE14" s="624"/>
      <c r="DF14" s="624"/>
      <c r="DG14" s="624"/>
      <c r="DH14" s="624"/>
      <c r="DI14" s="624"/>
      <c r="DJ14" s="624"/>
      <c r="DK14" s="624"/>
      <c r="DL14" s="624"/>
      <c r="DM14" s="624"/>
      <c r="DN14" s="624"/>
      <c r="DO14" s="624"/>
      <c r="DP14" s="625"/>
      <c r="DQ14" s="632">
        <v>153524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54172</v>
      </c>
      <c r="BH15" s="624"/>
      <c r="BI15" s="624"/>
      <c r="BJ15" s="624"/>
      <c r="BK15" s="624"/>
      <c r="BL15" s="624"/>
      <c r="BM15" s="624"/>
      <c r="BN15" s="625"/>
      <c r="BO15" s="626">
        <v>8.1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372400</v>
      </c>
      <c r="CS15" s="624"/>
      <c r="CT15" s="624"/>
      <c r="CU15" s="624"/>
      <c r="CV15" s="624"/>
      <c r="CW15" s="624"/>
      <c r="CX15" s="624"/>
      <c r="CY15" s="625"/>
      <c r="CZ15" s="626">
        <v>9.8000000000000007</v>
      </c>
      <c r="DA15" s="626"/>
      <c r="DB15" s="626"/>
      <c r="DC15" s="626"/>
      <c r="DD15" s="632">
        <v>45019</v>
      </c>
      <c r="DE15" s="624"/>
      <c r="DF15" s="624"/>
      <c r="DG15" s="624"/>
      <c r="DH15" s="624"/>
      <c r="DI15" s="624"/>
      <c r="DJ15" s="624"/>
      <c r="DK15" s="624"/>
      <c r="DL15" s="624"/>
      <c r="DM15" s="624"/>
      <c r="DN15" s="624"/>
      <c r="DO15" s="624"/>
      <c r="DP15" s="625"/>
      <c r="DQ15" s="632">
        <v>316317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4125</v>
      </c>
      <c r="S16" s="624"/>
      <c r="T16" s="624"/>
      <c r="U16" s="624"/>
      <c r="V16" s="624"/>
      <c r="W16" s="624"/>
      <c r="X16" s="624"/>
      <c r="Y16" s="625"/>
      <c r="Z16" s="626">
        <v>0.1</v>
      </c>
      <c r="AA16" s="626"/>
      <c r="AB16" s="626"/>
      <c r="AC16" s="626"/>
      <c r="AD16" s="627">
        <v>4125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26762</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5497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8587</v>
      </c>
      <c r="S17" s="624"/>
      <c r="T17" s="624"/>
      <c r="U17" s="624"/>
      <c r="V17" s="624"/>
      <c r="W17" s="624"/>
      <c r="X17" s="624"/>
      <c r="Y17" s="625"/>
      <c r="Z17" s="626">
        <v>0.2</v>
      </c>
      <c r="AA17" s="626"/>
      <c r="AB17" s="626"/>
      <c r="AC17" s="626"/>
      <c r="AD17" s="627">
        <v>8587</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394576</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382752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3196</v>
      </c>
      <c r="S18" s="624"/>
      <c r="T18" s="624"/>
      <c r="U18" s="624"/>
      <c r="V18" s="624"/>
      <c r="W18" s="624"/>
      <c r="X18" s="624"/>
      <c r="Y18" s="625"/>
      <c r="Z18" s="626">
        <v>0.1</v>
      </c>
      <c r="AA18" s="626"/>
      <c r="AB18" s="626"/>
      <c r="AC18" s="626"/>
      <c r="AD18" s="627">
        <v>3196</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3196</v>
      </c>
      <c r="S19" s="624"/>
      <c r="T19" s="624"/>
      <c r="U19" s="624"/>
      <c r="V19" s="624"/>
      <c r="W19" s="624"/>
      <c r="X19" s="624"/>
      <c r="Y19" s="625"/>
      <c r="Z19" s="626">
        <v>0.1</v>
      </c>
      <c r="AA19" s="626"/>
      <c r="AB19" s="626"/>
      <c r="AC19" s="626"/>
      <c r="AD19" s="627">
        <v>3196</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3799142</v>
      </c>
      <c r="CS20" s="624"/>
      <c r="CT20" s="624"/>
      <c r="CU20" s="624"/>
      <c r="CV20" s="624"/>
      <c r="CW20" s="624"/>
      <c r="CX20" s="624"/>
      <c r="CY20" s="625"/>
      <c r="CZ20" s="626">
        <v>100</v>
      </c>
      <c r="DA20" s="626"/>
      <c r="DB20" s="626"/>
      <c r="DC20" s="626"/>
      <c r="DD20" s="632">
        <v>247999</v>
      </c>
      <c r="DE20" s="624"/>
      <c r="DF20" s="624"/>
      <c r="DG20" s="624"/>
      <c r="DH20" s="624"/>
      <c r="DI20" s="624"/>
      <c r="DJ20" s="624"/>
      <c r="DK20" s="624"/>
      <c r="DL20" s="624"/>
      <c r="DM20" s="624"/>
      <c r="DN20" s="624"/>
      <c r="DO20" s="624"/>
      <c r="DP20" s="625"/>
      <c r="DQ20" s="632">
        <v>2824847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1785432</v>
      </c>
      <c r="S21" s="624"/>
      <c r="T21" s="624"/>
      <c r="U21" s="624"/>
      <c r="V21" s="624"/>
      <c r="W21" s="624"/>
      <c r="X21" s="624"/>
      <c r="Y21" s="625"/>
      <c r="Z21" s="626">
        <v>45.7</v>
      </c>
      <c r="AA21" s="626"/>
      <c r="AB21" s="626"/>
      <c r="AC21" s="626"/>
      <c r="AD21" s="627">
        <v>1611129</v>
      </c>
      <c r="AE21" s="627"/>
      <c r="AF21" s="627"/>
      <c r="AG21" s="627"/>
      <c r="AH21" s="627"/>
      <c r="AI21" s="627"/>
      <c r="AJ21" s="627"/>
      <c r="AK21" s="627"/>
      <c r="AL21" s="628">
        <v>64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1611129</v>
      </c>
      <c r="S22" s="624"/>
      <c r="T22" s="624"/>
      <c r="U22" s="624"/>
      <c r="V22" s="624"/>
      <c r="W22" s="624"/>
      <c r="X22" s="624"/>
      <c r="Y22" s="625"/>
      <c r="Z22" s="626">
        <v>41.2</v>
      </c>
      <c r="AA22" s="626"/>
      <c r="AB22" s="626"/>
      <c r="AC22" s="626"/>
      <c r="AD22" s="627">
        <v>1611129</v>
      </c>
      <c r="AE22" s="627"/>
      <c r="AF22" s="627"/>
      <c r="AG22" s="627"/>
      <c r="AH22" s="627"/>
      <c r="AI22" s="627"/>
      <c r="AJ22" s="627"/>
      <c r="AK22" s="627"/>
      <c r="AL22" s="628">
        <v>64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174303</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1791314</v>
      </c>
      <c r="CS24" s="613"/>
      <c r="CT24" s="613"/>
      <c r="CU24" s="613"/>
      <c r="CV24" s="613"/>
      <c r="CW24" s="613"/>
      <c r="CX24" s="613"/>
      <c r="CY24" s="614"/>
      <c r="CZ24" s="617">
        <v>47.2</v>
      </c>
      <c r="DA24" s="618"/>
      <c r="DB24" s="618"/>
      <c r="DC24" s="634"/>
      <c r="DD24" s="655">
        <v>1382264</v>
      </c>
      <c r="DE24" s="613"/>
      <c r="DF24" s="613"/>
      <c r="DG24" s="613"/>
      <c r="DH24" s="613"/>
      <c r="DI24" s="613"/>
      <c r="DJ24" s="613"/>
      <c r="DK24" s="614"/>
      <c r="DL24" s="655">
        <v>1253226</v>
      </c>
      <c r="DM24" s="613"/>
      <c r="DN24" s="613"/>
      <c r="DO24" s="613"/>
      <c r="DP24" s="613"/>
      <c r="DQ24" s="613"/>
      <c r="DR24" s="613"/>
      <c r="DS24" s="613"/>
      <c r="DT24" s="613"/>
      <c r="DU24" s="613"/>
      <c r="DV24" s="614"/>
      <c r="DW24" s="617">
        <v>49.5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2667652</v>
      </c>
      <c r="S25" s="624"/>
      <c r="T25" s="624"/>
      <c r="U25" s="624"/>
      <c r="V25" s="624"/>
      <c r="W25" s="624"/>
      <c r="X25" s="624"/>
      <c r="Y25" s="625"/>
      <c r="Z25" s="626">
        <v>68.3</v>
      </c>
      <c r="AA25" s="626"/>
      <c r="AB25" s="626"/>
      <c r="AC25" s="626"/>
      <c r="AD25" s="627">
        <v>2493349</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827878</v>
      </c>
      <c r="CS25" s="656"/>
      <c r="CT25" s="656"/>
      <c r="CU25" s="656"/>
      <c r="CV25" s="656"/>
      <c r="CW25" s="656"/>
      <c r="CX25" s="656"/>
      <c r="CY25" s="657"/>
      <c r="CZ25" s="628">
        <v>21.8</v>
      </c>
      <c r="DA25" s="653"/>
      <c r="DB25" s="653"/>
      <c r="DC25" s="658"/>
      <c r="DD25" s="632">
        <v>778597</v>
      </c>
      <c r="DE25" s="656"/>
      <c r="DF25" s="656"/>
      <c r="DG25" s="656"/>
      <c r="DH25" s="656"/>
      <c r="DI25" s="656"/>
      <c r="DJ25" s="656"/>
      <c r="DK25" s="657"/>
      <c r="DL25" s="632">
        <v>743216</v>
      </c>
      <c r="DM25" s="656"/>
      <c r="DN25" s="656"/>
      <c r="DO25" s="656"/>
      <c r="DP25" s="656"/>
      <c r="DQ25" s="656"/>
      <c r="DR25" s="656"/>
      <c r="DS25" s="656"/>
      <c r="DT25" s="656"/>
      <c r="DU25" s="656"/>
      <c r="DV25" s="657"/>
      <c r="DW25" s="628">
        <v>29.4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525994</v>
      </c>
      <c r="CS26" s="624"/>
      <c r="CT26" s="624"/>
      <c r="CU26" s="624"/>
      <c r="CV26" s="624"/>
      <c r="CW26" s="624"/>
      <c r="CX26" s="624"/>
      <c r="CY26" s="625"/>
      <c r="CZ26" s="628">
        <v>13.8</v>
      </c>
      <c r="DA26" s="653"/>
      <c r="DB26" s="653"/>
      <c r="DC26" s="658"/>
      <c r="DD26" s="632">
        <v>490265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20412</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671521</v>
      </c>
      <c r="BH27" s="624"/>
      <c r="BI27" s="624"/>
      <c r="BJ27" s="624"/>
      <c r="BK27" s="624"/>
      <c r="BL27" s="624"/>
      <c r="BM27" s="624"/>
      <c r="BN27" s="625"/>
      <c r="BO27" s="626">
        <v>100</v>
      </c>
      <c r="BP27" s="626"/>
      <c r="BQ27" s="626"/>
      <c r="BR27" s="626"/>
      <c r="BS27" s="627">
        <v>3490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568860</v>
      </c>
      <c r="CS27" s="656"/>
      <c r="CT27" s="656"/>
      <c r="CU27" s="656"/>
      <c r="CV27" s="656"/>
      <c r="CW27" s="656"/>
      <c r="CX27" s="656"/>
      <c r="CY27" s="657"/>
      <c r="CZ27" s="628">
        <v>15</v>
      </c>
      <c r="DA27" s="653"/>
      <c r="DB27" s="653"/>
      <c r="DC27" s="658"/>
      <c r="DD27" s="632">
        <v>220915</v>
      </c>
      <c r="DE27" s="656"/>
      <c r="DF27" s="656"/>
      <c r="DG27" s="656"/>
      <c r="DH27" s="656"/>
      <c r="DI27" s="656"/>
      <c r="DJ27" s="656"/>
      <c r="DK27" s="657"/>
      <c r="DL27" s="632">
        <v>127258</v>
      </c>
      <c r="DM27" s="656"/>
      <c r="DN27" s="656"/>
      <c r="DO27" s="656"/>
      <c r="DP27" s="656"/>
      <c r="DQ27" s="656"/>
      <c r="DR27" s="656"/>
      <c r="DS27" s="656"/>
      <c r="DT27" s="656"/>
      <c r="DU27" s="656"/>
      <c r="DV27" s="657"/>
      <c r="DW27" s="628">
        <v>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27504</v>
      </c>
      <c r="S28" s="624"/>
      <c r="T28" s="624"/>
      <c r="U28" s="624"/>
      <c r="V28" s="624"/>
      <c r="W28" s="624"/>
      <c r="X28" s="624"/>
      <c r="Y28" s="625"/>
      <c r="Z28" s="626">
        <v>0.7</v>
      </c>
      <c r="AA28" s="626"/>
      <c r="AB28" s="626"/>
      <c r="AC28" s="626"/>
      <c r="AD28" s="627">
        <v>3453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394576</v>
      </c>
      <c r="CS28" s="624"/>
      <c r="CT28" s="624"/>
      <c r="CU28" s="624"/>
      <c r="CV28" s="624"/>
      <c r="CW28" s="624"/>
      <c r="CX28" s="624"/>
      <c r="CY28" s="625"/>
      <c r="CZ28" s="628">
        <v>10.4</v>
      </c>
      <c r="DA28" s="653"/>
      <c r="DB28" s="653"/>
      <c r="DC28" s="658"/>
      <c r="DD28" s="632">
        <v>382752</v>
      </c>
      <c r="DE28" s="624"/>
      <c r="DF28" s="624"/>
      <c r="DG28" s="624"/>
      <c r="DH28" s="624"/>
      <c r="DI28" s="624"/>
      <c r="DJ28" s="624"/>
      <c r="DK28" s="625"/>
      <c r="DL28" s="632">
        <v>382752</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20097</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394576</v>
      </c>
      <c r="CS29" s="656"/>
      <c r="CT29" s="656"/>
      <c r="CU29" s="656"/>
      <c r="CV29" s="656"/>
      <c r="CW29" s="656"/>
      <c r="CX29" s="656"/>
      <c r="CY29" s="657"/>
      <c r="CZ29" s="628">
        <v>10.4</v>
      </c>
      <c r="DA29" s="653"/>
      <c r="DB29" s="653"/>
      <c r="DC29" s="658"/>
      <c r="DD29" s="632">
        <v>382752</v>
      </c>
      <c r="DE29" s="656"/>
      <c r="DF29" s="656"/>
      <c r="DG29" s="656"/>
      <c r="DH29" s="656"/>
      <c r="DI29" s="656"/>
      <c r="DJ29" s="656"/>
      <c r="DK29" s="657"/>
      <c r="DL29" s="632">
        <v>382752</v>
      </c>
      <c r="DM29" s="656"/>
      <c r="DN29" s="656"/>
      <c r="DO29" s="656"/>
      <c r="DP29" s="656"/>
      <c r="DQ29" s="656"/>
      <c r="DR29" s="656"/>
      <c r="DS29" s="656"/>
      <c r="DT29" s="656"/>
      <c r="DU29" s="656"/>
      <c r="DV29" s="657"/>
      <c r="DW29" s="628">
        <v>15.1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544800</v>
      </c>
      <c r="S30" s="624"/>
      <c r="T30" s="624"/>
      <c r="U30" s="624"/>
      <c r="V30" s="624"/>
      <c r="W30" s="624"/>
      <c r="X30" s="624"/>
      <c r="Y30" s="625"/>
      <c r="Z30" s="626">
        <v>13.9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378101</v>
      </c>
      <c r="CS30" s="624"/>
      <c r="CT30" s="624"/>
      <c r="CU30" s="624"/>
      <c r="CV30" s="624"/>
      <c r="CW30" s="624"/>
      <c r="CX30" s="624"/>
      <c r="CY30" s="625"/>
      <c r="CZ30" s="628">
        <v>10</v>
      </c>
      <c r="DA30" s="653"/>
      <c r="DB30" s="653"/>
      <c r="DC30" s="658"/>
      <c r="DD30" s="632">
        <v>366277</v>
      </c>
      <c r="DE30" s="624"/>
      <c r="DF30" s="624"/>
      <c r="DG30" s="624"/>
      <c r="DH30" s="624"/>
      <c r="DI30" s="624"/>
      <c r="DJ30" s="624"/>
      <c r="DK30" s="625"/>
      <c r="DL30" s="632">
        <v>366277</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96.9</v>
      </c>
      <c r="BN31" s="667"/>
      <c r="BO31" s="667"/>
      <c r="BP31" s="667"/>
      <c r="BQ31" s="668"/>
      <c r="BR31" s="670">
        <v>99.6</v>
      </c>
      <c r="BS31" s="667"/>
      <c r="BT31" s="667"/>
      <c r="BU31" s="667"/>
      <c r="BV31" s="667"/>
      <c r="BW31" s="667"/>
      <c r="BX31" s="618">
        <v>96.2</v>
      </c>
      <c r="BY31" s="667"/>
      <c r="BZ31" s="667"/>
      <c r="CA31" s="667"/>
      <c r="CB31" s="668"/>
      <c r="CD31" s="663"/>
      <c r="CE31" s="664"/>
      <c r="CF31" s="620" t="s">
        <v>300</v>
      </c>
      <c r="CG31" s="621"/>
      <c r="CH31" s="621"/>
      <c r="CI31" s="621"/>
      <c r="CJ31" s="621"/>
      <c r="CK31" s="621"/>
      <c r="CL31" s="621"/>
      <c r="CM31" s="621"/>
      <c r="CN31" s="621"/>
      <c r="CO31" s="621"/>
      <c r="CP31" s="621"/>
      <c r="CQ31" s="622"/>
      <c r="CR31" s="623">
        <v>16475</v>
      </c>
      <c r="CS31" s="656"/>
      <c r="CT31" s="656"/>
      <c r="CU31" s="656"/>
      <c r="CV31" s="656"/>
      <c r="CW31" s="656"/>
      <c r="CX31" s="656"/>
      <c r="CY31" s="657"/>
      <c r="CZ31" s="628">
        <v>0.4</v>
      </c>
      <c r="DA31" s="653"/>
      <c r="DB31" s="653"/>
      <c r="DC31" s="658"/>
      <c r="DD31" s="632">
        <v>16475</v>
      </c>
      <c r="DE31" s="656"/>
      <c r="DF31" s="656"/>
      <c r="DG31" s="656"/>
      <c r="DH31" s="656"/>
      <c r="DI31" s="656"/>
      <c r="DJ31" s="656"/>
      <c r="DK31" s="657"/>
      <c r="DL31" s="632">
        <v>16475</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229549</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6"/>
      <c r="BI32" s="656"/>
      <c r="BJ32" s="656"/>
      <c r="BK32" s="656"/>
      <c r="BL32" s="656"/>
      <c r="BM32" s="629">
        <v>98.1</v>
      </c>
      <c r="BN32" s="656"/>
      <c r="BO32" s="656"/>
      <c r="BP32" s="656"/>
      <c r="BQ32" s="669"/>
      <c r="BR32" s="680">
        <v>99.4</v>
      </c>
      <c r="BS32" s="656"/>
      <c r="BT32" s="656"/>
      <c r="BU32" s="656"/>
      <c r="BV32" s="656"/>
      <c r="BW32" s="656"/>
      <c r="BX32" s="629">
        <v>97.2</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12618</v>
      </c>
      <c r="S33" s="624"/>
      <c r="T33" s="624"/>
      <c r="U33" s="624"/>
      <c r="V33" s="624"/>
      <c r="W33" s="624"/>
      <c r="X33" s="624"/>
      <c r="Y33" s="625"/>
      <c r="Z33" s="626">
        <v>0.3</v>
      </c>
      <c r="AA33" s="626"/>
      <c r="AB33" s="626"/>
      <c r="AC33" s="626"/>
      <c r="AD33" s="627">
        <v>12597</v>
      </c>
      <c r="AE33" s="627"/>
      <c r="AF33" s="627"/>
      <c r="AG33" s="627"/>
      <c r="AH33" s="627"/>
      <c r="AI33" s="627"/>
      <c r="AJ33" s="627"/>
      <c r="AK33" s="627"/>
      <c r="AL33" s="628">
        <v>0.5</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99.5</v>
      </c>
      <c r="BH33" s="682"/>
      <c r="BI33" s="682"/>
      <c r="BJ33" s="682"/>
      <c r="BK33" s="682"/>
      <c r="BL33" s="682"/>
      <c r="BM33" s="683">
        <v>95</v>
      </c>
      <c r="BN33" s="682"/>
      <c r="BO33" s="682"/>
      <c r="BP33" s="682"/>
      <c r="BQ33" s="684"/>
      <c r="BR33" s="681">
        <v>99.6</v>
      </c>
      <c r="BS33" s="682"/>
      <c r="BT33" s="682"/>
      <c r="BU33" s="682"/>
      <c r="BV33" s="682"/>
      <c r="BW33" s="682"/>
      <c r="BX33" s="683">
        <v>94.3</v>
      </c>
      <c r="BY33" s="682"/>
      <c r="BZ33" s="682"/>
      <c r="CA33" s="682"/>
      <c r="CB33" s="684"/>
      <c r="CD33" s="620" t="s">
        <v>307</v>
      </c>
      <c r="CE33" s="621"/>
      <c r="CF33" s="621"/>
      <c r="CG33" s="621"/>
      <c r="CH33" s="621"/>
      <c r="CI33" s="621"/>
      <c r="CJ33" s="621"/>
      <c r="CK33" s="621"/>
      <c r="CL33" s="621"/>
      <c r="CM33" s="621"/>
      <c r="CN33" s="621"/>
      <c r="CO33" s="621"/>
      <c r="CP33" s="621"/>
      <c r="CQ33" s="622"/>
      <c r="CR33" s="623">
        <v>1733067</v>
      </c>
      <c r="CS33" s="656"/>
      <c r="CT33" s="656"/>
      <c r="CU33" s="656"/>
      <c r="CV33" s="656"/>
      <c r="CW33" s="656"/>
      <c r="CX33" s="656"/>
      <c r="CY33" s="657"/>
      <c r="CZ33" s="628">
        <v>45.6</v>
      </c>
      <c r="DA33" s="653"/>
      <c r="DB33" s="653"/>
      <c r="DC33" s="658"/>
      <c r="DD33" s="632">
        <v>1386030</v>
      </c>
      <c r="DE33" s="656"/>
      <c r="DF33" s="656"/>
      <c r="DG33" s="656"/>
      <c r="DH33" s="656"/>
      <c r="DI33" s="656"/>
      <c r="DJ33" s="656"/>
      <c r="DK33" s="657"/>
      <c r="DL33" s="632">
        <v>941377</v>
      </c>
      <c r="DM33" s="656"/>
      <c r="DN33" s="656"/>
      <c r="DO33" s="656"/>
      <c r="DP33" s="656"/>
      <c r="DQ33" s="656"/>
      <c r="DR33" s="656"/>
      <c r="DS33" s="656"/>
      <c r="DT33" s="656"/>
      <c r="DU33" s="656"/>
      <c r="DV33" s="657"/>
      <c r="DW33" s="628">
        <v>37.200000000000003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73005</v>
      </c>
      <c r="S34" s="624"/>
      <c r="T34" s="624"/>
      <c r="U34" s="624"/>
      <c r="V34" s="624"/>
      <c r="W34" s="624"/>
      <c r="X34" s="624"/>
      <c r="Y34" s="625"/>
      <c r="Z34" s="626">
        <v>1.9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726947</v>
      </c>
      <c r="CS34" s="624"/>
      <c r="CT34" s="624"/>
      <c r="CU34" s="624"/>
      <c r="CV34" s="624"/>
      <c r="CW34" s="624"/>
      <c r="CX34" s="624"/>
      <c r="CY34" s="625"/>
      <c r="CZ34" s="628">
        <v>19.100000000000001</v>
      </c>
      <c r="DA34" s="653"/>
      <c r="DB34" s="653"/>
      <c r="DC34" s="658"/>
      <c r="DD34" s="632">
        <v>521230</v>
      </c>
      <c r="DE34" s="624"/>
      <c r="DF34" s="624"/>
      <c r="DG34" s="624"/>
      <c r="DH34" s="624"/>
      <c r="DI34" s="624"/>
      <c r="DJ34" s="624"/>
      <c r="DK34" s="625"/>
      <c r="DL34" s="632">
        <v>397850</v>
      </c>
      <c r="DM34" s="624"/>
      <c r="DN34" s="624"/>
      <c r="DO34" s="624"/>
      <c r="DP34" s="624"/>
      <c r="DQ34" s="624"/>
      <c r="DR34" s="624"/>
      <c r="DS34" s="624"/>
      <c r="DT34" s="624"/>
      <c r="DU34" s="624"/>
      <c r="DV34" s="625"/>
      <c r="DW34" s="628">
        <v>15.7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8175</v>
      </c>
      <c r="S35" s="624"/>
      <c r="T35" s="624"/>
      <c r="U35" s="624"/>
      <c r="V35" s="624"/>
      <c r="W35" s="624"/>
      <c r="X35" s="624"/>
      <c r="Y35" s="625"/>
      <c r="Z35" s="626">
        <v>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7481</v>
      </c>
      <c r="CS35" s="656"/>
      <c r="CT35" s="656"/>
      <c r="CU35" s="656"/>
      <c r="CV35" s="656"/>
      <c r="CW35" s="656"/>
      <c r="CX35" s="656"/>
      <c r="CY35" s="657"/>
      <c r="CZ35" s="628">
        <v>0.2</v>
      </c>
      <c r="DA35" s="653"/>
      <c r="DB35" s="653"/>
      <c r="DC35" s="658"/>
      <c r="DD35" s="632">
        <v>5855</v>
      </c>
      <c r="DE35" s="656"/>
      <c r="DF35" s="656"/>
      <c r="DG35" s="656"/>
      <c r="DH35" s="656"/>
      <c r="DI35" s="656"/>
      <c r="DJ35" s="656"/>
      <c r="DK35" s="657"/>
      <c r="DL35" s="632">
        <v>5855</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72175</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451185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661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332943</v>
      </c>
      <c r="CS36" s="624"/>
      <c r="CT36" s="624"/>
      <c r="CU36" s="624"/>
      <c r="CV36" s="624"/>
      <c r="CW36" s="624"/>
      <c r="CX36" s="624"/>
      <c r="CY36" s="625"/>
      <c r="CZ36" s="628">
        <v>8.8000000000000007</v>
      </c>
      <c r="DA36" s="653"/>
      <c r="DB36" s="653"/>
      <c r="DC36" s="658"/>
      <c r="DD36" s="632">
        <v>293358</v>
      </c>
      <c r="DE36" s="624"/>
      <c r="DF36" s="624"/>
      <c r="DG36" s="624"/>
      <c r="DH36" s="624"/>
      <c r="DI36" s="624"/>
      <c r="DJ36" s="624"/>
      <c r="DK36" s="625"/>
      <c r="DL36" s="632">
        <v>174787</v>
      </c>
      <c r="DM36" s="624"/>
      <c r="DN36" s="624"/>
      <c r="DO36" s="624"/>
      <c r="DP36" s="624"/>
      <c r="DQ36" s="624"/>
      <c r="DR36" s="624"/>
      <c r="DS36" s="624"/>
      <c r="DT36" s="624"/>
      <c r="DU36" s="624"/>
      <c r="DV36" s="625"/>
      <c r="DW36" s="628">
        <v>6.9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46433</v>
      </c>
      <c r="S37" s="624"/>
      <c r="T37" s="624"/>
      <c r="U37" s="624"/>
      <c r="V37" s="624"/>
      <c r="W37" s="624"/>
      <c r="X37" s="624"/>
      <c r="Y37" s="625"/>
      <c r="Z37" s="626">
        <v>1.2</v>
      </c>
      <c r="AA37" s="626"/>
      <c r="AB37" s="626"/>
      <c r="AC37" s="626"/>
      <c r="AD37" s="627">
        <v>9141</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75495</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-6122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135428</v>
      </c>
      <c r="CS37" s="656"/>
      <c r="CT37" s="656"/>
      <c r="CU37" s="656"/>
      <c r="CV37" s="656"/>
      <c r="CW37" s="656"/>
      <c r="CX37" s="656"/>
      <c r="CY37" s="657"/>
      <c r="CZ37" s="628">
        <v>3.6</v>
      </c>
      <c r="DA37" s="653"/>
      <c r="DB37" s="653"/>
      <c r="DC37" s="658"/>
      <c r="DD37" s="632">
        <v>135428</v>
      </c>
      <c r="DE37" s="656"/>
      <c r="DF37" s="656"/>
      <c r="DG37" s="656"/>
      <c r="DH37" s="656"/>
      <c r="DI37" s="656"/>
      <c r="DJ37" s="656"/>
      <c r="DK37" s="657"/>
      <c r="DL37" s="632">
        <v>131040</v>
      </c>
      <c r="DM37" s="656"/>
      <c r="DN37" s="656"/>
      <c r="DO37" s="656"/>
      <c r="DP37" s="656"/>
      <c r="DQ37" s="656"/>
      <c r="DR37" s="656"/>
      <c r="DS37" s="656"/>
      <c r="DT37" s="656"/>
      <c r="DU37" s="656"/>
      <c r="DV37" s="657"/>
      <c r="DW37" s="628">
        <v>5.2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184672</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1719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936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449466</v>
      </c>
      <c r="CS38" s="624"/>
      <c r="CT38" s="624"/>
      <c r="CU38" s="624"/>
      <c r="CV38" s="624"/>
      <c r="CW38" s="624"/>
      <c r="CX38" s="624"/>
      <c r="CY38" s="625"/>
      <c r="CZ38" s="628">
        <v>11.8</v>
      </c>
      <c r="DA38" s="653"/>
      <c r="DB38" s="653"/>
      <c r="DC38" s="658"/>
      <c r="DD38" s="632">
        <v>386291</v>
      </c>
      <c r="DE38" s="624"/>
      <c r="DF38" s="624"/>
      <c r="DG38" s="624"/>
      <c r="DH38" s="624"/>
      <c r="DI38" s="624"/>
      <c r="DJ38" s="624"/>
      <c r="DK38" s="625"/>
      <c r="DL38" s="632">
        <v>362885</v>
      </c>
      <c r="DM38" s="624"/>
      <c r="DN38" s="624"/>
      <c r="DO38" s="624"/>
      <c r="DP38" s="624"/>
      <c r="DQ38" s="624"/>
      <c r="DR38" s="624"/>
      <c r="DS38" s="624"/>
      <c r="DT38" s="624"/>
      <c r="DU38" s="624"/>
      <c r="DV38" s="625"/>
      <c r="DW38" s="628">
        <v>14.3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1444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216230</v>
      </c>
      <c r="CS39" s="656"/>
      <c r="CT39" s="656"/>
      <c r="CU39" s="656"/>
      <c r="CV39" s="656"/>
      <c r="CW39" s="656"/>
      <c r="CX39" s="656"/>
      <c r="CY39" s="657"/>
      <c r="CZ39" s="628">
        <v>5.7</v>
      </c>
      <c r="DA39" s="653"/>
      <c r="DB39" s="653"/>
      <c r="DC39" s="658"/>
      <c r="DD39" s="632">
        <v>179296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12072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3907092</v>
      </c>
      <c r="S41" s="696"/>
      <c r="T41" s="696"/>
      <c r="U41" s="696"/>
      <c r="V41" s="696"/>
      <c r="W41" s="696"/>
      <c r="X41" s="696"/>
      <c r="Y41" s="700"/>
      <c r="Z41" s="701">
        <v>100</v>
      </c>
      <c r="AA41" s="701"/>
      <c r="AB41" s="701"/>
      <c r="AC41" s="701"/>
      <c r="AD41" s="702">
        <v>2518540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81766</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292205</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274761</v>
      </c>
      <c r="CS42" s="656"/>
      <c r="CT42" s="656"/>
      <c r="CU42" s="656"/>
      <c r="CV42" s="656"/>
      <c r="CW42" s="656"/>
      <c r="CX42" s="656"/>
      <c r="CY42" s="657"/>
      <c r="CZ42" s="628">
        <v>7.2</v>
      </c>
      <c r="DA42" s="653"/>
      <c r="DB42" s="653"/>
      <c r="DC42" s="658"/>
      <c r="DD42" s="632">
        <v>56553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247999</v>
      </c>
      <c r="CS44" s="624"/>
      <c r="CT44" s="624"/>
      <c r="CU44" s="624"/>
      <c r="CV44" s="624"/>
      <c r="CW44" s="624"/>
      <c r="CX44" s="624"/>
      <c r="CY44" s="625"/>
      <c r="CZ44" s="628">
        <v>6.5</v>
      </c>
      <c r="DA44" s="629"/>
      <c r="DB44" s="629"/>
      <c r="DC44" s="635"/>
      <c r="DD44" s="632">
        <v>51056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161878</v>
      </c>
      <c r="CS45" s="656"/>
      <c r="CT45" s="656"/>
      <c r="CU45" s="656"/>
      <c r="CV45" s="656"/>
      <c r="CW45" s="656"/>
      <c r="CX45" s="656"/>
      <c r="CY45" s="657"/>
      <c r="CZ45" s="628">
        <v>4.3</v>
      </c>
      <c r="DA45" s="653"/>
      <c r="DB45" s="653"/>
      <c r="DC45" s="658"/>
      <c r="DD45" s="632">
        <v>34213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78830</v>
      </c>
      <c r="CS46" s="624"/>
      <c r="CT46" s="624"/>
      <c r="CU46" s="624"/>
      <c r="CV46" s="624"/>
      <c r="CW46" s="624"/>
      <c r="CX46" s="624"/>
      <c r="CY46" s="625"/>
      <c r="CZ46" s="628">
        <v>2.1</v>
      </c>
      <c r="DA46" s="629"/>
      <c r="DB46" s="629"/>
      <c r="DC46" s="635"/>
      <c r="DD46" s="632">
        <v>16752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26762</v>
      </c>
      <c r="CS47" s="656"/>
      <c r="CT47" s="656"/>
      <c r="CU47" s="656"/>
      <c r="CV47" s="656"/>
      <c r="CW47" s="656"/>
      <c r="CX47" s="656"/>
      <c r="CY47" s="657"/>
      <c r="CZ47" s="628">
        <v>0.7</v>
      </c>
      <c r="DA47" s="653"/>
      <c r="DB47" s="653"/>
      <c r="DC47" s="658"/>
      <c r="DD47" s="632">
        <v>5497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3799142</v>
      </c>
      <c r="CS49" s="682"/>
      <c r="CT49" s="682"/>
      <c r="CU49" s="682"/>
      <c r="CV49" s="682"/>
      <c r="CW49" s="682"/>
      <c r="CX49" s="682"/>
      <c r="CY49" s="711"/>
      <c r="CZ49" s="703">
        <v>100</v>
      </c>
      <c r="DA49" s="712"/>
      <c r="DB49" s="712"/>
      <c r="DC49" s="713"/>
      <c r="DD49" s="714">
        <v>2824847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wSsvkq3xV+ZlnqesAA9wazxQ+dkPh07eP6WumgMm+qm61snGGVTRqUFXuWHRolyvhN8JIrYR9ZLj40L3bfISg==" saltValue="zsUwZLUir94Wh7KgRyOv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3897</v>
      </c>
      <c r="R7" s="753"/>
      <c r="S7" s="753"/>
      <c r="T7" s="753"/>
      <c r="U7" s="753"/>
      <c r="V7" s="753">
        <v>3789</v>
      </c>
      <c r="W7" s="753"/>
      <c r="X7" s="753"/>
      <c r="Y7" s="753"/>
      <c r="Z7" s="753"/>
      <c r="AA7" s="753">
        <v>108</v>
      </c>
      <c r="AB7" s="753"/>
      <c r="AC7" s="753"/>
      <c r="AD7" s="753"/>
      <c r="AE7" s="754"/>
      <c r="AF7" s="755">
        <v>56</v>
      </c>
      <c r="AG7" s="756"/>
      <c r="AH7" s="756"/>
      <c r="AI7" s="756"/>
      <c r="AJ7" s="757"/>
      <c r="AK7" s="758">
        <v>3</v>
      </c>
      <c r="AL7" s="759"/>
      <c r="AM7" s="759"/>
      <c r="AN7" s="759"/>
      <c r="AO7" s="759"/>
      <c r="AP7" s="759">
        <v>3266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33</v>
      </c>
      <c r="CI7" s="744"/>
      <c r="CJ7" s="744"/>
      <c r="CK7" s="744"/>
      <c r="CL7" s="745"/>
      <c r="CM7" s="743">
        <v>223</v>
      </c>
      <c r="CN7" s="744"/>
      <c r="CO7" s="744"/>
      <c r="CP7" s="744"/>
      <c r="CQ7" s="745"/>
      <c r="CR7" s="743">
        <v>5</v>
      </c>
      <c r="CS7" s="744"/>
      <c r="CT7" s="744"/>
      <c r="CU7" s="744"/>
      <c r="CV7" s="745"/>
      <c r="CW7" s="743">
        <v>43</v>
      </c>
      <c r="CX7" s="744"/>
      <c r="CY7" s="744"/>
      <c r="CZ7" s="744"/>
      <c r="DA7" s="745"/>
      <c r="DB7" s="743" t="s">
        <v>547</v>
      </c>
      <c r="DC7" s="744"/>
      <c r="DD7" s="744"/>
      <c r="DE7" s="744"/>
      <c r="DF7" s="745"/>
      <c r="DG7" s="743">
        <v>192</v>
      </c>
      <c r="DH7" s="744"/>
      <c r="DI7" s="744"/>
      <c r="DJ7" s="744"/>
      <c r="DK7" s="745"/>
      <c r="DL7" s="743" t="s">
        <v>547</v>
      </c>
      <c r="DM7" s="744"/>
      <c r="DN7" s="744"/>
      <c r="DO7" s="744"/>
      <c r="DP7" s="745"/>
      <c r="DQ7" s="743">
        <v>97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25</v>
      </c>
      <c r="R8" s="784"/>
      <c r="S8" s="784"/>
      <c r="T8" s="784"/>
      <c r="U8" s="784"/>
      <c r="V8" s="784">
        <v>25</v>
      </c>
      <c r="W8" s="784"/>
      <c r="X8" s="784"/>
      <c r="Y8" s="784"/>
      <c r="Z8" s="784"/>
      <c r="AA8" s="784" t="s">
        <v>547</v>
      </c>
      <c r="AB8" s="784"/>
      <c r="AC8" s="784"/>
      <c r="AD8" s="784"/>
      <c r="AE8" s="785"/>
      <c r="AF8" s="786" t="s">
        <v>122</v>
      </c>
      <c r="AG8" s="787"/>
      <c r="AH8" s="787"/>
      <c r="AI8" s="787"/>
      <c r="AJ8" s="788"/>
      <c r="AK8" s="769">
        <v>14</v>
      </c>
      <c r="AL8" s="770"/>
      <c r="AM8" s="770"/>
      <c r="AN8" s="770"/>
      <c r="AO8" s="770"/>
      <c r="AP8" s="770" t="s">
        <v>547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3907</v>
      </c>
      <c r="R23" s="793"/>
      <c r="S23" s="793"/>
      <c r="T23" s="793"/>
      <c r="U23" s="793"/>
      <c r="V23" s="793">
        <v>3799</v>
      </c>
      <c r="W23" s="793"/>
      <c r="X23" s="793"/>
      <c r="Y23" s="793"/>
      <c r="Z23" s="793"/>
      <c r="AA23" s="793">
        <v>108</v>
      </c>
      <c r="AB23" s="793"/>
      <c r="AC23" s="793"/>
      <c r="AD23" s="793"/>
      <c r="AE23" s="794"/>
      <c r="AF23" s="795">
        <v>56</v>
      </c>
      <c r="AG23" s="793"/>
      <c r="AH23" s="793"/>
      <c r="AI23" s="793"/>
      <c r="AJ23" s="796"/>
      <c r="AK23" s="797"/>
      <c r="AL23" s="798"/>
      <c r="AM23" s="798"/>
      <c r="AN23" s="798"/>
      <c r="AO23" s="798"/>
      <c r="AP23" s="793">
        <v>3266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873</v>
      </c>
      <c r="R28" s="823"/>
      <c r="S28" s="823"/>
      <c r="T28" s="823"/>
      <c r="U28" s="823"/>
      <c r="V28" s="823">
        <v>872</v>
      </c>
      <c r="W28" s="823"/>
      <c r="X28" s="823"/>
      <c r="Y28" s="823"/>
      <c r="Z28" s="823"/>
      <c r="AA28" s="823">
        <v>1</v>
      </c>
      <c r="AB28" s="823"/>
      <c r="AC28" s="823"/>
      <c r="AD28" s="823"/>
      <c r="AE28" s="824"/>
      <c r="AF28" s="825">
        <v>1</v>
      </c>
      <c r="AG28" s="823"/>
      <c r="AH28" s="823"/>
      <c r="AI28" s="823"/>
      <c r="AJ28" s="826"/>
      <c r="AK28" s="827">
        <v>38</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960</v>
      </c>
      <c r="R29" s="784"/>
      <c r="S29" s="784"/>
      <c r="T29" s="784"/>
      <c r="U29" s="784"/>
      <c r="V29" s="784">
        <v>950</v>
      </c>
      <c r="W29" s="784"/>
      <c r="X29" s="784"/>
      <c r="Y29" s="784"/>
      <c r="Z29" s="784"/>
      <c r="AA29" s="784">
        <v>9</v>
      </c>
      <c r="AB29" s="784"/>
      <c r="AC29" s="784"/>
      <c r="AD29" s="784"/>
      <c r="AE29" s="785"/>
      <c r="AF29" s="786">
        <v>9</v>
      </c>
      <c r="AG29" s="787"/>
      <c r="AH29" s="787"/>
      <c r="AI29" s="787"/>
      <c r="AJ29" s="788"/>
      <c r="AK29" s="834">
        <v>143</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144</v>
      </c>
      <c r="R30" s="784"/>
      <c r="S30" s="784"/>
      <c r="T30" s="784"/>
      <c r="U30" s="784"/>
      <c r="V30" s="784">
        <v>144</v>
      </c>
      <c r="W30" s="784"/>
      <c r="X30" s="784"/>
      <c r="Y30" s="784"/>
      <c r="Z30" s="784"/>
      <c r="AA30" s="784">
        <v>0</v>
      </c>
      <c r="AB30" s="784"/>
      <c r="AC30" s="784"/>
      <c r="AD30" s="784"/>
      <c r="AE30" s="785"/>
      <c r="AF30" s="786">
        <v>0</v>
      </c>
      <c r="AG30" s="787"/>
      <c r="AH30" s="787"/>
      <c r="AI30" s="787"/>
      <c r="AJ30" s="788"/>
      <c r="AK30" s="834">
        <v>39</v>
      </c>
      <c r="AL30" s="830"/>
      <c r="AM30" s="830"/>
      <c r="AN30" s="830"/>
      <c r="AO30" s="830"/>
      <c r="AP30" s="830" t="s">
        <v>547</v>
      </c>
      <c r="AQ30" s="830"/>
      <c r="AR30" s="830"/>
      <c r="AS30" s="830"/>
      <c r="AT30" s="830"/>
      <c r="AU30" s="830" t="s">
        <v>547</v>
      </c>
      <c r="AV30" s="830"/>
      <c r="AW30" s="830"/>
      <c r="AX30" s="830"/>
      <c r="AY30" s="830"/>
      <c r="AZ30" s="831" t="s">
        <v>547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293</v>
      </c>
      <c r="R31" s="784"/>
      <c r="S31" s="784"/>
      <c r="T31" s="784"/>
      <c r="U31" s="784"/>
      <c r="V31" s="784">
        <v>44</v>
      </c>
      <c r="W31" s="784"/>
      <c r="X31" s="784"/>
      <c r="Y31" s="784"/>
      <c r="Z31" s="784"/>
      <c r="AA31" s="784">
        <v>249</v>
      </c>
      <c r="AB31" s="784"/>
      <c r="AC31" s="784"/>
      <c r="AD31" s="784"/>
      <c r="AE31" s="785"/>
      <c r="AF31" s="786">
        <v>249</v>
      </c>
      <c r="AG31" s="787"/>
      <c r="AH31" s="787"/>
      <c r="AI31" s="787"/>
      <c r="AJ31" s="788"/>
      <c r="AK31" s="834">
        <v>2</v>
      </c>
      <c r="AL31" s="830"/>
      <c r="AM31" s="830"/>
      <c r="AN31" s="830"/>
      <c r="AO31" s="830"/>
      <c r="AP31" s="830">
        <v>18</v>
      </c>
      <c r="AQ31" s="830"/>
      <c r="AR31" s="830"/>
      <c r="AS31" s="830"/>
      <c r="AT31" s="830"/>
      <c r="AU31" s="830">
        <v>1</v>
      </c>
      <c r="AV31" s="830"/>
      <c r="AW31" s="830"/>
      <c r="AX31" s="830"/>
      <c r="AY31" s="830"/>
      <c r="AZ31" s="831" t="s">
        <v>547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215</v>
      </c>
      <c r="R32" s="784"/>
      <c r="S32" s="784"/>
      <c r="T32" s="784"/>
      <c r="U32" s="784"/>
      <c r="V32" s="784">
        <v>214</v>
      </c>
      <c r="W32" s="784"/>
      <c r="X32" s="784"/>
      <c r="Y32" s="784"/>
      <c r="Z32" s="784"/>
      <c r="AA32" s="784">
        <v>1</v>
      </c>
      <c r="AB32" s="784"/>
      <c r="AC32" s="784"/>
      <c r="AD32" s="784"/>
      <c r="AE32" s="785"/>
      <c r="AF32" s="786">
        <v>1</v>
      </c>
      <c r="AG32" s="787"/>
      <c r="AH32" s="787"/>
      <c r="AI32" s="787"/>
      <c r="AJ32" s="788"/>
      <c r="AK32" s="834">
        <v>75</v>
      </c>
      <c r="AL32" s="830"/>
      <c r="AM32" s="830"/>
      <c r="AN32" s="830"/>
      <c r="AO32" s="830"/>
      <c r="AP32" s="830">
        <v>1181</v>
      </c>
      <c r="AQ32" s="830"/>
      <c r="AR32" s="830"/>
      <c r="AS32" s="830"/>
      <c r="AT32" s="830"/>
      <c r="AU32" s="830">
        <v>1078</v>
      </c>
      <c r="AV32" s="830"/>
      <c r="AW32" s="830"/>
      <c r="AX32" s="830"/>
      <c r="AY32" s="830"/>
      <c r="AZ32" s="831" t="s">
        <v>547</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261</v>
      </c>
      <c r="AG63" s="844"/>
      <c r="AH63" s="844"/>
      <c r="AI63" s="844"/>
      <c r="AJ63" s="845"/>
      <c r="AK63" s="846"/>
      <c r="AL63" s="841"/>
      <c r="AM63" s="841"/>
      <c r="AN63" s="841"/>
      <c r="AO63" s="841"/>
      <c r="AP63" s="844">
        <v>1199</v>
      </c>
      <c r="AQ63" s="844"/>
      <c r="AR63" s="844"/>
      <c r="AS63" s="844"/>
      <c r="AT63" s="844"/>
      <c r="AU63" s="844">
        <v>1079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4092</v>
      </c>
      <c r="R68" s="866"/>
      <c r="S68" s="866"/>
      <c r="T68" s="866"/>
      <c r="U68" s="866"/>
      <c r="V68" s="866">
        <v>4075</v>
      </c>
      <c r="W68" s="866"/>
      <c r="X68" s="866"/>
      <c r="Y68" s="866"/>
      <c r="Z68" s="866"/>
      <c r="AA68" s="866">
        <v>16</v>
      </c>
      <c r="AB68" s="866"/>
      <c r="AC68" s="866"/>
      <c r="AD68" s="866"/>
      <c r="AE68" s="866"/>
      <c r="AF68" s="866">
        <v>16</v>
      </c>
      <c r="AG68" s="866"/>
      <c r="AH68" s="866"/>
      <c r="AI68" s="866"/>
      <c r="AJ68" s="866"/>
      <c r="AK68" s="866">
        <v>10</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113</v>
      </c>
      <c r="R69" s="830"/>
      <c r="S69" s="830"/>
      <c r="T69" s="830"/>
      <c r="U69" s="830"/>
      <c r="V69" s="830">
        <v>106</v>
      </c>
      <c r="W69" s="830"/>
      <c r="X69" s="830"/>
      <c r="Y69" s="830"/>
      <c r="Z69" s="830"/>
      <c r="AA69" s="830">
        <v>7</v>
      </c>
      <c r="AB69" s="830"/>
      <c r="AC69" s="830"/>
      <c r="AD69" s="830"/>
      <c r="AE69" s="830"/>
      <c r="AF69" s="830">
        <v>7</v>
      </c>
      <c r="AG69" s="830"/>
      <c r="AH69" s="830"/>
      <c r="AI69" s="830"/>
      <c r="AJ69" s="830"/>
      <c r="AK69" s="830">
        <v>15</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6</v>
      </c>
      <c r="R70" s="830"/>
      <c r="S70" s="830"/>
      <c r="T70" s="830"/>
      <c r="U70" s="830"/>
      <c r="V70" s="830">
        <v>1</v>
      </c>
      <c r="W70" s="830"/>
      <c r="X70" s="830"/>
      <c r="Y70" s="830"/>
      <c r="Z70" s="830"/>
      <c r="AA70" s="830">
        <v>4</v>
      </c>
      <c r="AB70" s="830"/>
      <c r="AC70" s="830"/>
      <c r="AD70" s="830"/>
      <c r="AE70" s="830"/>
      <c r="AF70" s="830">
        <v>4</v>
      </c>
      <c r="AG70" s="830"/>
      <c r="AH70" s="830"/>
      <c r="AI70" s="830"/>
      <c r="AJ70" s="830"/>
      <c r="AK70" s="830" t="s">
        <v>547</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146</v>
      </c>
      <c r="R71" s="830"/>
      <c r="S71" s="830"/>
      <c r="T71" s="830"/>
      <c r="U71" s="830"/>
      <c r="V71" s="830">
        <v>146</v>
      </c>
      <c r="W71" s="830"/>
      <c r="X71" s="830"/>
      <c r="Y71" s="830"/>
      <c r="Z71" s="830"/>
      <c r="AA71" s="830">
        <v>0</v>
      </c>
      <c r="AB71" s="830"/>
      <c r="AC71" s="830"/>
      <c r="AD71" s="830"/>
      <c r="AE71" s="830"/>
      <c r="AF71" s="830">
        <v>0</v>
      </c>
      <c r="AG71" s="830"/>
      <c r="AH71" s="830"/>
      <c r="AI71" s="830"/>
      <c r="AJ71" s="830"/>
      <c r="AK71" s="830">
        <v>1</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302</v>
      </c>
      <c r="R72" s="830"/>
      <c r="S72" s="830"/>
      <c r="T72" s="830"/>
      <c r="U72" s="830"/>
      <c r="V72" s="830">
        <v>280</v>
      </c>
      <c r="W72" s="830"/>
      <c r="X72" s="830"/>
      <c r="Y72" s="830"/>
      <c r="Z72" s="830"/>
      <c r="AA72" s="830">
        <v>23</v>
      </c>
      <c r="AB72" s="830"/>
      <c r="AC72" s="830"/>
      <c r="AD72" s="830"/>
      <c r="AE72" s="830"/>
      <c r="AF72" s="830">
        <v>23</v>
      </c>
      <c r="AG72" s="830"/>
      <c r="AH72" s="830"/>
      <c r="AI72" s="830"/>
      <c r="AJ72" s="830"/>
      <c r="AK72" s="830">
        <v>193</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14208</v>
      </c>
      <c r="R73" s="830"/>
      <c r="S73" s="830"/>
      <c r="T73" s="830"/>
      <c r="U73" s="830"/>
      <c r="V73" s="830">
        <v>13916</v>
      </c>
      <c r="W73" s="830"/>
      <c r="X73" s="830"/>
      <c r="Y73" s="830"/>
      <c r="Z73" s="830"/>
      <c r="AA73" s="830">
        <v>292</v>
      </c>
      <c r="AB73" s="830"/>
      <c r="AC73" s="830"/>
      <c r="AD73" s="830"/>
      <c r="AE73" s="830"/>
      <c r="AF73" s="830">
        <v>268</v>
      </c>
      <c r="AG73" s="830"/>
      <c r="AH73" s="830"/>
      <c r="AI73" s="830"/>
      <c r="AJ73" s="830"/>
      <c r="AK73" s="830">
        <v>64</v>
      </c>
      <c r="AL73" s="830"/>
      <c r="AM73" s="830"/>
      <c r="AN73" s="830"/>
      <c r="AO73" s="830"/>
      <c r="AP73" s="830">
        <v>4474</v>
      </c>
      <c r="AQ73" s="830"/>
      <c r="AR73" s="830"/>
      <c r="AS73" s="830"/>
      <c r="AT73" s="830"/>
      <c r="AU73" s="830">
        <v>41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v>4474</v>
      </c>
      <c r="AQ88" s="844"/>
      <c r="AR88" s="844"/>
      <c r="AS88" s="844"/>
      <c r="AT88" s="844"/>
      <c r="AU88" s="844">
        <v>41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v>43</v>
      </c>
      <c r="CX102" s="852"/>
      <c r="CY102" s="852"/>
      <c r="CZ102" s="852"/>
      <c r="DA102" s="891"/>
      <c r="DB102" s="890" t="s">
        <v>487</v>
      </c>
      <c r="DC102" s="852"/>
      <c r="DD102" s="852"/>
      <c r="DE102" s="852"/>
      <c r="DF102" s="891"/>
      <c r="DG102" s="890">
        <v>192</v>
      </c>
      <c r="DH102" s="852"/>
      <c r="DI102" s="852"/>
      <c r="DJ102" s="852"/>
      <c r="DK102" s="891"/>
      <c r="DL102" s="890" t="s">
        <v>487</v>
      </c>
      <c r="DM102" s="852"/>
      <c r="DN102" s="852"/>
      <c r="DO102" s="852"/>
      <c r="DP102" s="891"/>
      <c r="DQ102" s="890">
        <v>97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395220</v>
      </c>
      <c r="AB110" s="900"/>
      <c r="AC110" s="900"/>
      <c r="AD110" s="900"/>
      <c r="AE110" s="901"/>
      <c r="AF110" s="902">
        <v>410595</v>
      </c>
      <c r="AG110" s="900"/>
      <c r="AH110" s="900"/>
      <c r="AI110" s="900"/>
      <c r="AJ110" s="901"/>
      <c r="AK110" s="902">
        <v>333615</v>
      </c>
      <c r="AL110" s="900"/>
      <c r="AM110" s="900"/>
      <c r="AN110" s="900"/>
      <c r="AO110" s="901"/>
      <c r="AP110" s="903">
        <v>15</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3615650</v>
      </c>
      <c r="BR110" s="931"/>
      <c r="BS110" s="931"/>
      <c r="BT110" s="931"/>
      <c r="BU110" s="931"/>
      <c r="BV110" s="931">
        <v>3459379</v>
      </c>
      <c r="BW110" s="931"/>
      <c r="BX110" s="931"/>
      <c r="BY110" s="931"/>
      <c r="BZ110" s="931"/>
      <c r="CA110" s="931">
        <v>3265950</v>
      </c>
      <c r="CB110" s="931"/>
      <c r="CC110" s="931"/>
      <c r="CD110" s="931"/>
      <c r="CE110" s="931"/>
      <c r="CF110" s="944">
        <v>146.80000000000001</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v>158472</v>
      </c>
      <c r="CB111" s="926"/>
      <c r="CC111" s="926"/>
      <c r="CD111" s="926"/>
      <c r="CE111" s="926"/>
      <c r="CF111" s="920">
        <v>7.1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1086598</v>
      </c>
      <c r="BR112" s="926"/>
      <c r="BS112" s="926"/>
      <c r="BT112" s="926"/>
      <c r="BU112" s="926"/>
      <c r="BV112" s="926">
        <v>1091145</v>
      </c>
      <c r="BW112" s="926"/>
      <c r="BX112" s="926"/>
      <c r="BY112" s="926"/>
      <c r="BZ112" s="926"/>
      <c r="CA112" s="926">
        <v>1078375</v>
      </c>
      <c r="CB112" s="926"/>
      <c r="CC112" s="926"/>
      <c r="CD112" s="926"/>
      <c r="CE112" s="926"/>
      <c r="CF112" s="920">
        <v>48.5</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85928</v>
      </c>
      <c r="AB113" s="938"/>
      <c r="AC113" s="938"/>
      <c r="AD113" s="938"/>
      <c r="AE113" s="939"/>
      <c r="AF113" s="940">
        <v>87290</v>
      </c>
      <c r="AG113" s="938"/>
      <c r="AH113" s="938"/>
      <c r="AI113" s="938"/>
      <c r="AJ113" s="939"/>
      <c r="AK113" s="940">
        <v>62870</v>
      </c>
      <c r="AL113" s="938"/>
      <c r="AM113" s="938"/>
      <c r="AN113" s="938"/>
      <c r="AO113" s="939"/>
      <c r="AP113" s="941">
        <v>2.8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42790</v>
      </c>
      <c r="BR113" s="926"/>
      <c r="BS113" s="926"/>
      <c r="BT113" s="926"/>
      <c r="BU113" s="926"/>
      <c r="BV113" s="926">
        <v>44599</v>
      </c>
      <c r="BW113" s="926"/>
      <c r="BX113" s="926"/>
      <c r="BY113" s="926"/>
      <c r="BZ113" s="926"/>
      <c r="CA113" s="926">
        <v>41043</v>
      </c>
      <c r="CB113" s="926"/>
      <c r="CC113" s="926"/>
      <c r="CD113" s="926"/>
      <c r="CE113" s="926"/>
      <c r="CF113" s="920">
        <v>1.8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9358</v>
      </c>
      <c r="AB114" s="959"/>
      <c r="AC114" s="959"/>
      <c r="AD114" s="959"/>
      <c r="AE114" s="960"/>
      <c r="AF114" s="961">
        <v>10281</v>
      </c>
      <c r="AG114" s="959"/>
      <c r="AH114" s="959"/>
      <c r="AI114" s="959"/>
      <c r="AJ114" s="960"/>
      <c r="AK114" s="961">
        <v>10473</v>
      </c>
      <c r="AL114" s="959"/>
      <c r="AM114" s="959"/>
      <c r="AN114" s="959"/>
      <c r="AO114" s="960"/>
      <c r="AP114" s="962">
        <v>0.5</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744562</v>
      </c>
      <c r="BR114" s="926"/>
      <c r="BS114" s="926"/>
      <c r="BT114" s="926"/>
      <c r="BU114" s="926"/>
      <c r="BV114" s="926">
        <v>712121</v>
      </c>
      <c r="BW114" s="926"/>
      <c r="BX114" s="926"/>
      <c r="BY114" s="926"/>
      <c r="BZ114" s="926"/>
      <c r="CA114" s="926">
        <v>642934</v>
      </c>
      <c r="CB114" s="926"/>
      <c r="CC114" s="926"/>
      <c r="CD114" s="926"/>
      <c r="CE114" s="926"/>
      <c r="CF114" s="920">
        <v>28.9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4556</v>
      </c>
      <c r="AB115" s="938"/>
      <c r="AC115" s="938"/>
      <c r="AD115" s="938"/>
      <c r="AE115" s="939"/>
      <c r="AF115" s="940">
        <v>3928</v>
      </c>
      <c r="AG115" s="938"/>
      <c r="AH115" s="938"/>
      <c r="AI115" s="938"/>
      <c r="AJ115" s="939"/>
      <c r="AK115" s="940">
        <v>3308</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182756</v>
      </c>
      <c r="BR115" s="926"/>
      <c r="BS115" s="926"/>
      <c r="BT115" s="926"/>
      <c r="BU115" s="926"/>
      <c r="BV115" s="926">
        <v>129850</v>
      </c>
      <c r="BW115" s="926"/>
      <c r="BX115" s="926"/>
      <c r="BY115" s="926"/>
      <c r="BZ115" s="926"/>
      <c r="CA115" s="926">
        <v>96786</v>
      </c>
      <c r="CB115" s="926"/>
      <c r="CC115" s="926"/>
      <c r="CD115" s="926"/>
      <c r="CE115" s="926"/>
      <c r="CF115" s="920">
        <v>4.3</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495074</v>
      </c>
      <c r="AB117" s="979"/>
      <c r="AC117" s="979"/>
      <c r="AD117" s="979"/>
      <c r="AE117" s="980"/>
      <c r="AF117" s="981">
        <v>512094</v>
      </c>
      <c r="AG117" s="979"/>
      <c r="AH117" s="979"/>
      <c r="AI117" s="979"/>
      <c r="AJ117" s="980"/>
      <c r="AK117" s="981">
        <v>410266</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5672356</v>
      </c>
      <c r="BR119" s="1000"/>
      <c r="BS119" s="1000"/>
      <c r="BT119" s="1000"/>
      <c r="BU119" s="1000"/>
      <c r="BV119" s="1000">
        <v>5437094</v>
      </c>
      <c r="BW119" s="1000"/>
      <c r="BX119" s="1000"/>
      <c r="BY119" s="1000"/>
      <c r="BZ119" s="1000"/>
      <c r="CA119" s="1000">
        <v>5283560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v>158472</v>
      </c>
      <c r="DR119" s="986"/>
      <c r="DS119" s="986"/>
      <c r="DT119" s="986"/>
      <c r="DU119" s="987"/>
      <c r="DV119" s="988">
        <v>7.1</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1406357</v>
      </c>
      <c r="BR120" s="931"/>
      <c r="BS120" s="931"/>
      <c r="BT120" s="931"/>
      <c r="BU120" s="931"/>
      <c r="BV120" s="931">
        <v>1651763</v>
      </c>
      <c r="BW120" s="931"/>
      <c r="BX120" s="931"/>
      <c r="BY120" s="931"/>
      <c r="BZ120" s="931"/>
      <c r="CA120" s="931">
        <v>1883707</v>
      </c>
      <c r="CB120" s="931"/>
      <c r="CC120" s="931"/>
      <c r="CD120" s="931"/>
      <c r="CE120" s="931"/>
      <c r="CF120" s="944">
        <v>84.7</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1083968</v>
      </c>
      <c r="DH120" s="931"/>
      <c r="DI120" s="931"/>
      <c r="DJ120" s="931"/>
      <c r="DK120" s="931"/>
      <c r="DL120" s="931">
        <v>1089302</v>
      </c>
      <c r="DM120" s="931"/>
      <c r="DN120" s="931"/>
      <c r="DO120" s="931"/>
      <c r="DP120" s="931"/>
      <c r="DQ120" s="931">
        <v>1077674</v>
      </c>
      <c r="DR120" s="931"/>
      <c r="DS120" s="931"/>
      <c r="DT120" s="931"/>
      <c r="DU120" s="931"/>
      <c r="DV120" s="932">
        <v>48.4</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58824</v>
      </c>
      <c r="BR121" s="926"/>
      <c r="BS121" s="926"/>
      <c r="BT121" s="926"/>
      <c r="BU121" s="926"/>
      <c r="BV121" s="926">
        <v>80077</v>
      </c>
      <c r="BW121" s="926"/>
      <c r="BX121" s="926"/>
      <c r="BY121" s="926"/>
      <c r="BZ121" s="926"/>
      <c r="CA121" s="926">
        <v>87273</v>
      </c>
      <c r="CB121" s="926"/>
      <c r="CC121" s="926"/>
      <c r="CD121" s="926"/>
      <c r="CE121" s="926"/>
      <c r="CF121" s="920">
        <v>3.9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2630</v>
      </c>
      <c r="DH121" s="926"/>
      <c r="DI121" s="926"/>
      <c r="DJ121" s="926"/>
      <c r="DK121" s="926"/>
      <c r="DL121" s="926">
        <v>1843</v>
      </c>
      <c r="DM121" s="926"/>
      <c r="DN121" s="926"/>
      <c r="DO121" s="926"/>
      <c r="DP121" s="926"/>
      <c r="DQ121" s="926">
        <v>701</v>
      </c>
      <c r="DR121" s="926"/>
      <c r="DS121" s="926"/>
      <c r="DT121" s="926"/>
      <c r="DU121" s="926"/>
      <c r="DV121" s="927">
        <v>0</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2806654</v>
      </c>
      <c r="BR122" s="1000"/>
      <c r="BS122" s="1000"/>
      <c r="BT122" s="1000"/>
      <c r="BU122" s="1000"/>
      <c r="BV122" s="1000">
        <v>2682098</v>
      </c>
      <c r="BW122" s="1000"/>
      <c r="BX122" s="1000"/>
      <c r="BY122" s="1000"/>
      <c r="BZ122" s="1000"/>
      <c r="CA122" s="1000">
        <v>2631292</v>
      </c>
      <c r="CB122" s="1000"/>
      <c r="CC122" s="1000"/>
      <c r="CD122" s="1000"/>
      <c r="CE122" s="1000"/>
      <c r="CF122" s="1017">
        <v>118.3</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4271835</v>
      </c>
      <c r="BR123" s="1064"/>
      <c r="BS123" s="1064"/>
      <c r="BT123" s="1064"/>
      <c r="BU123" s="1064"/>
      <c r="BV123" s="1064">
        <v>4413938</v>
      </c>
      <c r="BW123" s="1064"/>
      <c r="BX123" s="1064"/>
      <c r="BY123" s="1064"/>
      <c r="BZ123" s="1064"/>
      <c r="CA123" s="1064">
        <v>4602272</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62.5</v>
      </c>
      <c r="BR124" s="1027"/>
      <c r="BS124" s="1027"/>
      <c r="BT124" s="1027"/>
      <c r="BU124" s="1027"/>
      <c r="BV124" s="1027">
        <v>46.1</v>
      </c>
      <c r="BW124" s="1027"/>
      <c r="BX124" s="1027"/>
      <c r="BY124" s="1027"/>
      <c r="BZ124" s="1027"/>
      <c r="CA124" s="1027">
        <v>30.6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182756</v>
      </c>
      <c r="DH126" s="926"/>
      <c r="DI126" s="926"/>
      <c r="DJ126" s="926"/>
      <c r="DK126" s="926"/>
      <c r="DL126" s="926">
        <v>129850</v>
      </c>
      <c r="DM126" s="926"/>
      <c r="DN126" s="926"/>
      <c r="DO126" s="926"/>
      <c r="DP126" s="926"/>
      <c r="DQ126" s="926">
        <v>96786</v>
      </c>
      <c r="DR126" s="926"/>
      <c r="DS126" s="926"/>
      <c r="DT126" s="926"/>
      <c r="DU126" s="926"/>
      <c r="DV126" s="927">
        <v>4.3</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4556</v>
      </c>
      <c r="AB127" s="959"/>
      <c r="AC127" s="959"/>
      <c r="AD127" s="959"/>
      <c r="AE127" s="960"/>
      <c r="AF127" s="961">
        <v>3928</v>
      </c>
      <c r="AG127" s="959"/>
      <c r="AH127" s="959"/>
      <c r="AI127" s="959"/>
      <c r="AJ127" s="960"/>
      <c r="AK127" s="961">
        <v>3308</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10922</v>
      </c>
      <c r="AB128" s="1046"/>
      <c r="AC128" s="1046"/>
      <c r="AD128" s="1046"/>
      <c r="AE128" s="1047"/>
      <c r="AF128" s="1048">
        <v>9379</v>
      </c>
      <c r="AG128" s="1046"/>
      <c r="AH128" s="1046"/>
      <c r="AI128" s="1046"/>
      <c r="AJ128" s="1047"/>
      <c r="AK128" s="1048">
        <v>11894</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2527053</v>
      </c>
      <c r="AB129" s="959"/>
      <c r="AC129" s="959"/>
      <c r="AD129" s="959"/>
      <c r="AE129" s="960"/>
      <c r="AF129" s="961">
        <v>2502643</v>
      </c>
      <c r="AG129" s="959"/>
      <c r="AH129" s="959"/>
      <c r="AI129" s="959"/>
      <c r="AJ129" s="960"/>
      <c r="AK129" s="961">
        <v>2480590</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288988</v>
      </c>
      <c r="AB130" s="959"/>
      <c r="AC130" s="959"/>
      <c r="AD130" s="959"/>
      <c r="AE130" s="960"/>
      <c r="AF130" s="961">
        <v>284446</v>
      </c>
      <c r="AG130" s="959"/>
      <c r="AH130" s="959"/>
      <c r="AI130" s="959"/>
      <c r="AJ130" s="960"/>
      <c r="AK130" s="961">
        <v>255569</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8.3000000000000007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2238065</v>
      </c>
      <c r="AB131" s="986"/>
      <c r="AC131" s="986"/>
      <c r="AD131" s="986"/>
      <c r="AE131" s="987"/>
      <c r="AF131" s="985">
        <v>2218197</v>
      </c>
      <c r="AG131" s="986"/>
      <c r="AH131" s="986"/>
      <c r="AI131" s="986"/>
      <c r="AJ131" s="987"/>
      <c r="AK131" s="985">
        <v>2225021</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30.6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8.7202114329999993</v>
      </c>
      <c r="AB132" s="1097"/>
      <c r="AC132" s="1097"/>
      <c r="AD132" s="1097"/>
      <c r="AE132" s="1098"/>
      <c r="AF132" s="1099">
        <v>9.8399285550000002</v>
      </c>
      <c r="AG132" s="1097"/>
      <c r="AH132" s="1097"/>
      <c r="AI132" s="1097"/>
      <c r="AJ132" s="1098"/>
      <c r="AK132" s="1099">
        <v>6.4180517850000003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8.6999999999999993</v>
      </c>
      <c r="AB133" s="1080"/>
      <c r="AC133" s="1080"/>
      <c r="AD133" s="1080"/>
      <c r="AE133" s="1081"/>
      <c r="AF133" s="1079">
        <v>8.8000000000000007</v>
      </c>
      <c r="AG133" s="1080"/>
      <c r="AH133" s="1080"/>
      <c r="AI133" s="1080"/>
      <c r="AJ133" s="1081"/>
      <c r="AK133" s="1079">
        <v>8.3000000000000007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j2PzlJ2KSTOGEtoquHEQU1isk14VT7mAt224qx710zM+3ujIXG+xbW8to7GV9x193BKqfglrOKOTUhwAVms1g==" saltValue="+0Nj/VCBgSiqcBYbqT0j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9AFCf68BRaqvpVkyZDjmUQbjAgRZxQ+1eMBgLCbHfjN9r0HKPuAMa8oUvMJJI0K8yZ8i/d2AiBmi/sVgyLutQ==" saltValue="U7LPXUDZ8KnYeOMGUE/k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7mVW0aEOfL7uNOzXD7OxiPP8HGsDpUJxfIMwY4vVA30IyErhkvvXrH9l1GPbBctJElrZ30kyyUp7VpjeNeRuw==" saltValue="6Q1U9aB07BxDjLoK+LPL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827878</v>
      </c>
      <c r="AP9" s="281">
        <v>133809</v>
      </c>
      <c r="AQ9" s="282">
        <v>143407</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107335</v>
      </c>
      <c r="AP10" s="284">
        <v>17348</v>
      </c>
      <c r="AQ10" s="285">
        <v>20271</v>
      </c>
      <c r="AR10" s="286">
        <v>-14.4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1412</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17275</v>
      </c>
      <c r="AP13" s="284">
        <v>2792</v>
      </c>
      <c r="AQ13" s="285">
        <v>5234</v>
      </c>
      <c r="AR13" s="286">
        <v>-46.7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3337</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-65788</v>
      </c>
      <c r="AP15" s="284">
        <v>-10633</v>
      </c>
      <c r="AQ15" s="285">
        <v>-9830</v>
      </c>
      <c r="AR15" s="286">
        <v>8.1999999999999993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886700</v>
      </c>
      <c r="AP16" s="284">
        <v>143317</v>
      </c>
      <c r="AQ16" s="285">
        <v>163831</v>
      </c>
      <c r="AR16" s="286">
        <v>-12.5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12.93</v>
      </c>
      <c r="AP21" s="298">
        <v>14.18</v>
      </c>
      <c r="AQ21" s="299">
        <v>-1.25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98.3</v>
      </c>
      <c r="AP22" s="303">
        <v>95.4</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333615</v>
      </c>
      <c r="AP32" s="312">
        <v>53922</v>
      </c>
      <c r="AQ32" s="313">
        <v>86321</v>
      </c>
      <c r="AR32" s="314">
        <v>-37.5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62870</v>
      </c>
      <c r="AP35" s="312">
        <v>10162</v>
      </c>
      <c r="AQ35" s="313">
        <v>18581</v>
      </c>
      <c r="AR35" s="314">
        <v>-45.3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10473</v>
      </c>
      <c r="AP36" s="312">
        <v>1693</v>
      </c>
      <c r="AQ36" s="313">
        <v>4521</v>
      </c>
      <c r="AR36" s="314">
        <v>-62.6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3308</v>
      </c>
      <c r="AP37" s="312">
        <v>535</v>
      </c>
      <c r="AQ37" s="313">
        <v>983</v>
      </c>
      <c r="AR37" s="314">
        <v>-45.6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-11894</v>
      </c>
      <c r="AP39" s="312">
        <v>-1922</v>
      </c>
      <c r="AQ39" s="313">
        <v>-4212</v>
      </c>
      <c r="AR39" s="314">
        <v>-54.4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-255569</v>
      </c>
      <c r="AP40" s="312">
        <v>-41307</v>
      </c>
      <c r="AQ40" s="313">
        <v>-70783</v>
      </c>
      <c r="AR40" s="314">
        <v>-41.6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142803</v>
      </c>
      <c r="AP41" s="312">
        <v>23081</v>
      </c>
      <c r="AQ41" s="313">
        <v>35432</v>
      </c>
      <c r="AR41" s="314">
        <v>-34.9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328392</v>
      </c>
      <c r="AN51" s="334">
        <v>48853</v>
      </c>
      <c r="AO51" s="335">
        <v>8.6999999999999993</v>
      </c>
      <c r="AP51" s="336">
        <v>145139</v>
      </c>
      <c r="AQ51" s="337">
        <v>19.5</v>
      </c>
      <c r="AR51" s="338">
        <v>-10.8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116429</v>
      </c>
      <c r="AN52" s="342">
        <v>17321</v>
      </c>
      <c r="AO52" s="343">
        <v>-36.4</v>
      </c>
      <c r="AP52" s="344">
        <v>83762</v>
      </c>
      <c r="AQ52" s="345">
        <v>33.1</v>
      </c>
      <c r="AR52" s="346">
        <v>-69.5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285829</v>
      </c>
      <c r="AN53" s="334">
        <v>43432</v>
      </c>
      <c r="AO53" s="335">
        <v>-11.1</v>
      </c>
      <c r="AP53" s="336">
        <v>125391</v>
      </c>
      <c r="AQ53" s="337">
        <v>-13.6</v>
      </c>
      <c r="AR53" s="338">
        <v>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184956</v>
      </c>
      <c r="AN54" s="342">
        <v>28105</v>
      </c>
      <c r="AO54" s="343">
        <v>62.3</v>
      </c>
      <c r="AP54" s="344">
        <v>68516</v>
      </c>
      <c r="AQ54" s="345">
        <v>-18.2</v>
      </c>
      <c r="AR54" s="346">
        <v>80.5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659768</v>
      </c>
      <c r="AN55" s="334">
        <v>102848</v>
      </c>
      <c r="AO55" s="335">
        <v>136.80000000000001</v>
      </c>
      <c r="AP55" s="336">
        <v>138402</v>
      </c>
      <c r="AQ55" s="337">
        <v>10.4</v>
      </c>
      <c r="AR55" s="338">
        <v>126.4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189425</v>
      </c>
      <c r="AN56" s="342">
        <v>29528</v>
      </c>
      <c r="AO56" s="343">
        <v>5.0999999999999996</v>
      </c>
      <c r="AP56" s="344">
        <v>70652</v>
      </c>
      <c r="AQ56" s="345">
        <v>3.1</v>
      </c>
      <c r="AR56" s="346">
        <v>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365790</v>
      </c>
      <c r="AN57" s="334">
        <v>58007</v>
      </c>
      <c r="AO57" s="335">
        <v>-43.6</v>
      </c>
      <c r="AP57" s="336">
        <v>146367</v>
      </c>
      <c r="AQ57" s="337">
        <v>5.8</v>
      </c>
      <c r="AR57" s="338">
        <v>-49.4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207367</v>
      </c>
      <c r="AN58" s="342">
        <v>32884</v>
      </c>
      <c r="AO58" s="343">
        <v>11.4</v>
      </c>
      <c r="AP58" s="344">
        <v>79441</v>
      </c>
      <c r="AQ58" s="345">
        <v>12.4</v>
      </c>
      <c r="AR58" s="346">
        <v>-1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247999</v>
      </c>
      <c r="AN59" s="334">
        <v>40084</v>
      </c>
      <c r="AO59" s="335">
        <v>-30.9</v>
      </c>
      <c r="AP59" s="336">
        <v>165181</v>
      </c>
      <c r="AQ59" s="337">
        <v>12.9</v>
      </c>
      <c r="AR59" s="338">
        <v>-43.8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78830</v>
      </c>
      <c r="AN60" s="342">
        <v>12741</v>
      </c>
      <c r="AO60" s="343">
        <v>-61.3</v>
      </c>
      <c r="AP60" s="344">
        <v>82246</v>
      </c>
      <c r="AQ60" s="345">
        <v>3.5</v>
      </c>
      <c r="AR60" s="346">
        <v>-64.8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377556</v>
      </c>
      <c r="AN61" s="349">
        <v>58645</v>
      </c>
      <c r="AO61" s="350">
        <v>12</v>
      </c>
      <c r="AP61" s="351">
        <v>144096</v>
      </c>
      <c r="AQ61" s="352">
        <v>7</v>
      </c>
      <c r="AR61" s="338">
        <v>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155401</v>
      </c>
      <c r="AN62" s="342">
        <v>24116</v>
      </c>
      <c r="AO62" s="343">
        <v>-3.8</v>
      </c>
      <c r="AP62" s="344">
        <v>76923</v>
      </c>
      <c r="AQ62" s="345">
        <v>6.8</v>
      </c>
      <c r="AR62" s="346">
        <v>-10.6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GCchOXP7GX7SixyEsTht8WBVrlw0yzdoq/gUTIqBGxaA4gCfxYz7I4y8lxGfR/i4os1s9bHa8Z27TyU9lovug==" saltValue="xHjbCO4cUiXwANwNadOP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dPY6uXbhm/Z/ed6mRxVOyjQkqGYwzEq5sYA71m9EP0rTvqayIEQCaNgX3tsfHQc/2TjjXd1c7hT1VrawQiZgzw==" saltValue="4gQAveYN8JYIN7VjVDYO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g9M854wyH7Rd1PY9Nr3ldZUSnvceliddAo3K3Abpoi3qYb38N3KynPpL+2RRVNUKTwEXTF79rowV0hThnUyGA==" saltValue="7VizV9JbjQpSpRBg6bAo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21.64</v>
      </c>
      <c r="G47" s="12">
        <v>21.55</v>
      </c>
      <c r="H47" s="12">
        <v>20.6</v>
      </c>
      <c r="I47" s="12">
        <v>19.93</v>
      </c>
      <c r="J47" s="13">
        <v>21.04</v>
      </c>
    </row>
    <row r="48" spans="2:10" ht="57.75" customHeight="1" x14ac:dyDescent="0.15">
      <c r="B48" s="14"/>
      <c r="C48" s="1141" t="s">
        <v>4</v>
      </c>
      <c r="D48" s="1141"/>
      <c r="E48" s="1142"/>
      <c r="F48" s="15">
        <v>1.7</v>
      </c>
      <c r="G48" s="16">
        <v>1.36</v>
      </c>
      <c r="H48" s="16">
        <v>1.31</v>
      </c>
      <c r="I48" s="16">
        <v>1.81</v>
      </c>
      <c r="J48" s="17">
        <v>2.2799999999999998</v>
      </c>
    </row>
    <row r="49" spans="2:10" ht="57.75" customHeight="1" thickBot="1" x14ac:dyDescent="0.2">
      <c r="B49" s="18"/>
      <c r="C49" s="1143" t="s">
        <v>5</v>
      </c>
      <c r="D49" s="1143"/>
      <c r="E49" s="1144"/>
      <c r="F49" s="19" t="s">
        <v>531</v>
      </c>
      <c r="G49" s="20">
        <v>0.6</v>
      </c>
      <c r="H49" s="20">
        <v>0.68</v>
      </c>
      <c r="I49" s="20" t="s">
        <v>532</v>
      </c>
      <c r="J49" s="21">
        <v>1.38</v>
      </c>
    </row>
    <row r="50" spans="2:10" x14ac:dyDescent="0.15"/>
  </sheetData>
  <sheetProtection algorithmName="SHA-512" hashValue="wVTDAnHFHQBgpa+PMgSC2VPFx7aW3AsOqmZW8xzB1s3lsvTghGv+8MNlhRIPJY7rqr6B4hSdj+hsTNXdFTSfjA==" saltValue="WVo/thkw17nAIiY4eO3c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14.11</v>
      </c>
      <c r="G34" s="33">
        <v>12.39</v>
      </c>
      <c r="H34" s="33">
        <v>11.18</v>
      </c>
      <c r="I34" s="33">
        <v>11.05</v>
      </c>
      <c r="J34" s="34">
        <v>10.050000000000001</v>
      </c>
      <c r="K34" s="22"/>
      <c r="L34" s="22"/>
      <c r="M34" s="22"/>
      <c r="N34" s="22"/>
      <c r="O34" s="22"/>
      <c r="P34" s="22"/>
    </row>
    <row r="35" spans="1:16" ht="39" customHeight="1" x14ac:dyDescent="0.15">
      <c r="A35" s="22"/>
      <c r="B35" s="35"/>
      <c r="C35" s="1145" t="s">
        <v>534</v>
      </c>
      <c r="D35" s="1146"/>
      <c r="E35" s="1147"/>
      <c r="F35" s="36">
        <v>1.69</v>
      </c>
      <c r="G35" s="37">
        <v>1.36</v>
      </c>
      <c r="H35" s="37">
        <v>1.3</v>
      </c>
      <c r="I35" s="37">
        <v>1.8</v>
      </c>
      <c r="J35" s="38">
        <v>2.27</v>
      </c>
      <c r="K35" s="22"/>
      <c r="L35" s="22"/>
      <c r="M35" s="22"/>
      <c r="N35" s="22"/>
      <c r="O35" s="22"/>
      <c r="P35" s="22"/>
    </row>
    <row r="36" spans="1:16" ht="39" customHeight="1" x14ac:dyDescent="0.15">
      <c r="A36" s="22"/>
      <c r="B36" s="35"/>
      <c r="C36" s="1145" t="s">
        <v>535</v>
      </c>
      <c r="D36" s="1146"/>
      <c r="E36" s="1147"/>
      <c r="F36" s="36">
        <v>7.0000000000000007E-2</v>
      </c>
      <c r="G36" s="37">
        <v>0.55000000000000004</v>
      </c>
      <c r="H36" s="37">
        <v>0.28000000000000003</v>
      </c>
      <c r="I36" s="37">
        <v>1.79</v>
      </c>
      <c r="J36" s="38">
        <v>0.38</v>
      </c>
      <c r="K36" s="22"/>
      <c r="L36" s="22"/>
      <c r="M36" s="22"/>
      <c r="N36" s="22"/>
      <c r="O36" s="22"/>
      <c r="P36" s="22"/>
    </row>
    <row r="37" spans="1:16" ht="39" customHeight="1" x14ac:dyDescent="0.15">
      <c r="A37" s="22"/>
      <c r="B37" s="35"/>
      <c r="C37" s="1145" t="s">
        <v>536</v>
      </c>
      <c r="D37" s="1146"/>
      <c r="E37" s="1147"/>
      <c r="F37" s="36">
        <v>0.23</v>
      </c>
      <c r="G37" s="37">
        <v>0.55000000000000004</v>
      </c>
      <c r="H37" s="37">
        <v>0.98</v>
      </c>
      <c r="I37" s="37">
        <v>1.21</v>
      </c>
      <c r="J37" s="38">
        <v>0.04</v>
      </c>
      <c r="K37" s="22"/>
      <c r="L37" s="22"/>
      <c r="M37" s="22"/>
      <c r="N37" s="22"/>
      <c r="O37" s="22"/>
      <c r="P37" s="22"/>
    </row>
    <row r="38" spans="1:16" ht="39" customHeight="1" x14ac:dyDescent="0.15">
      <c r="A38" s="22"/>
      <c r="B38" s="35"/>
      <c r="C38" s="1145" t="s">
        <v>537</v>
      </c>
      <c r="D38" s="1146"/>
      <c r="E38" s="1147"/>
      <c r="F38" s="36">
        <v>2.77</v>
      </c>
      <c r="G38" s="37">
        <v>2.65</v>
      </c>
      <c r="H38" s="37">
        <v>1.38</v>
      </c>
      <c r="I38" s="37">
        <v>1.21</v>
      </c>
      <c r="J38" s="38">
        <v>0.02</v>
      </c>
      <c r="K38" s="22"/>
      <c r="L38" s="22"/>
      <c r="M38" s="22"/>
      <c r="N38" s="22"/>
      <c r="O38" s="22"/>
      <c r="P38" s="22"/>
    </row>
    <row r="39" spans="1:16" ht="39" customHeight="1" x14ac:dyDescent="0.15">
      <c r="A39" s="22"/>
      <c r="B39" s="35"/>
      <c r="C39" s="1145" t="s">
        <v>538</v>
      </c>
      <c r="D39" s="1146"/>
      <c r="E39" s="1147"/>
      <c r="F39" s="36">
        <v>0.03</v>
      </c>
      <c r="G39" s="37">
        <v>0.01</v>
      </c>
      <c r="H39" s="37">
        <v>0.01</v>
      </c>
      <c r="I39" s="37">
        <v>0.01</v>
      </c>
      <c r="J39" s="38">
        <v>0.01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iAzezwqk2Fwwn1dx9uX2WYzhh89GKaUxjcwD5b7U1DixFkmylkmI0H8oQM1g17uQBXcKnIEwBPf1i8SE9w5cQ==" saltValue="UCsT6g7gOVP1095HVg6o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413</v>
      </c>
      <c r="L45" s="60">
        <v>369</v>
      </c>
      <c r="M45" s="60">
        <v>395</v>
      </c>
      <c r="N45" s="60">
        <v>411</v>
      </c>
      <c r="O45" s="61">
        <v>334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73</v>
      </c>
      <c r="L48" s="64">
        <v>86</v>
      </c>
      <c r="M48" s="64">
        <v>86</v>
      </c>
      <c r="N48" s="64">
        <v>87</v>
      </c>
      <c r="O48" s="65">
        <v>63</v>
      </c>
      <c r="P48" s="48"/>
      <c r="Q48" s="48"/>
      <c r="R48" s="48"/>
      <c r="S48" s="48"/>
      <c r="T48" s="48"/>
      <c r="U48" s="48"/>
    </row>
    <row r="49" spans="1:21" ht="30.75" customHeight="1" x14ac:dyDescent="0.15">
      <c r="A49" s="48"/>
      <c r="B49" s="1155"/>
      <c r="C49" s="1156"/>
      <c r="D49" s="62"/>
      <c r="E49" s="1161" t="s">
        <v>14</v>
      </c>
      <c r="F49" s="1161"/>
      <c r="G49" s="1161"/>
      <c r="H49" s="1161"/>
      <c r="I49" s="1161"/>
      <c r="J49" s="1162"/>
      <c r="K49" s="63">
        <v>13</v>
      </c>
      <c r="L49" s="64">
        <v>14</v>
      </c>
      <c r="M49" s="64">
        <v>9</v>
      </c>
      <c r="N49" s="64">
        <v>10</v>
      </c>
      <c r="O49" s="65">
        <v>10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5</v>
      </c>
      <c r="M50" s="64">
        <v>5</v>
      </c>
      <c r="N50" s="64">
        <v>4</v>
      </c>
      <c r="O50" s="65">
        <v>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v>0</v>
      </c>
      <c r="M51" s="64">
        <v>0</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317</v>
      </c>
      <c r="L52" s="64">
        <v>313</v>
      </c>
      <c r="M52" s="64">
        <v>300</v>
      </c>
      <c r="N52" s="64">
        <v>293</v>
      </c>
      <c r="O52" s="65">
        <v>268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185</v>
      </c>
      <c r="L53" s="69">
        <v>161</v>
      </c>
      <c r="M53" s="69">
        <v>195</v>
      </c>
      <c r="N53" s="69">
        <v>219</v>
      </c>
      <c r="O53" s="70">
        <v>142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547</v>
      </c>
      <c r="L58" s="84" t="s">
        <v>547</v>
      </c>
      <c r="M58" s="84" t="s">
        <v>547</v>
      </c>
      <c r="N58" s="84" t="s">
        <v>547</v>
      </c>
      <c r="O58" s="85"/>
    </row>
    <row r="59" spans="1:21" ht="31.5" customHeight="1" x14ac:dyDescent="0.15">
      <c r="B59" s="1171"/>
      <c r="C59" s="1172"/>
      <c r="D59" s="1178" t="s">
        <v>26</v>
      </c>
      <c r="E59" s="1179"/>
      <c r="F59" s="1179"/>
      <c r="G59" s="1179"/>
      <c r="H59" s="1179"/>
      <c r="I59" s="1179"/>
      <c r="J59" s="1180"/>
      <c r="K59" s="86" t="s">
        <v>547</v>
      </c>
      <c r="L59" s="87" t="s">
        <v>547</v>
      </c>
      <c r="M59" s="87" t="s">
        <v>547</v>
      </c>
      <c r="N59" s="87" t="s">
        <v>547</v>
      </c>
      <c r="O59" s="88" t="s">
        <v>547</v>
      </c>
    </row>
    <row r="60" spans="1:21" ht="31.5" customHeight="1" thickBot="1" x14ac:dyDescent="0.2">
      <c r="B60" s="1173"/>
      <c r="C60" s="1174"/>
      <c r="D60" s="1181" t="s">
        <v>27</v>
      </c>
      <c r="E60" s="1182"/>
      <c r="F60" s="1182"/>
      <c r="G60" s="1182"/>
      <c r="H60" s="1182"/>
      <c r="I60" s="1182"/>
      <c r="J60" s="1183"/>
      <c r="K60" s="89" t="s">
        <v>547</v>
      </c>
      <c r="L60" s="90" t="s">
        <v>547</v>
      </c>
      <c r="M60" s="90" t="s">
        <v>547</v>
      </c>
      <c r="N60" s="90" t="s">
        <v>547</v>
      </c>
      <c r="O60" s="91" t="s">
        <v>547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ULrduzrdWUeVGTYJltMYZIGoBXKNI+XVKlBoMVOTDV2ScsHNQs8hsTnSQ9iaL3QuVyw+fM5VRN25JQDl2iuAg==" saltValue="ymXrmRtkeDTEHpNC2duM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50" zoomScaleNormal="80" zoomScaleSheetLayoutView="5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3648</v>
      </c>
      <c r="J41" s="356">
        <v>3525</v>
      </c>
      <c r="K41" s="356">
        <v>3616</v>
      </c>
      <c r="L41" s="356">
        <v>3459</v>
      </c>
      <c r="M41" s="357">
        <v>3266</v>
      </c>
    </row>
    <row r="42" spans="2:13" ht="27.75" customHeight="1" x14ac:dyDescent="0.15">
      <c r="B42" s="1186"/>
      <c r="C42" s="1187"/>
      <c r="D42" s="106"/>
      <c r="E42" s="1192" t="s">
        <v>32</v>
      </c>
      <c r="F42" s="1192"/>
      <c r="G42" s="1192"/>
      <c r="H42" s="1193"/>
      <c r="I42" s="358">
        <v>20</v>
      </c>
      <c r="J42" s="359">
        <v>10</v>
      </c>
      <c r="K42" s="359" t="s">
        <v>487</v>
      </c>
      <c r="L42" s="359" t="s">
        <v>487</v>
      </c>
      <c r="M42" s="360">
        <v>158</v>
      </c>
    </row>
    <row r="43" spans="2:13" ht="27.75" customHeight="1" x14ac:dyDescent="0.15">
      <c r="B43" s="1186"/>
      <c r="C43" s="1187"/>
      <c r="D43" s="106"/>
      <c r="E43" s="1192" t="s">
        <v>33</v>
      </c>
      <c r="F43" s="1192"/>
      <c r="G43" s="1192"/>
      <c r="H43" s="1193"/>
      <c r="I43" s="358">
        <v>1127</v>
      </c>
      <c r="J43" s="359">
        <v>1099</v>
      </c>
      <c r="K43" s="359">
        <v>1087</v>
      </c>
      <c r="L43" s="359">
        <v>1091</v>
      </c>
      <c r="M43" s="360">
        <v>1078</v>
      </c>
    </row>
    <row r="44" spans="2:13" ht="27.75" customHeight="1" x14ac:dyDescent="0.15">
      <c r="B44" s="1186"/>
      <c r="C44" s="1187"/>
      <c r="D44" s="106"/>
      <c r="E44" s="1192" t="s">
        <v>34</v>
      </c>
      <c r="F44" s="1192"/>
      <c r="G44" s="1192"/>
      <c r="H44" s="1193"/>
      <c r="I44" s="358">
        <v>45</v>
      </c>
      <c r="J44" s="359">
        <v>44</v>
      </c>
      <c r="K44" s="359">
        <v>43</v>
      </c>
      <c r="L44" s="359">
        <v>45</v>
      </c>
      <c r="M44" s="360">
        <v>41</v>
      </c>
    </row>
    <row r="45" spans="2:13" ht="27.75" customHeight="1" x14ac:dyDescent="0.15">
      <c r="B45" s="1186"/>
      <c r="C45" s="1187"/>
      <c r="D45" s="106"/>
      <c r="E45" s="1192" t="s">
        <v>35</v>
      </c>
      <c r="F45" s="1192"/>
      <c r="G45" s="1192"/>
      <c r="H45" s="1193"/>
      <c r="I45" s="358">
        <v>824</v>
      </c>
      <c r="J45" s="359">
        <v>789</v>
      </c>
      <c r="K45" s="359">
        <v>745</v>
      </c>
      <c r="L45" s="359">
        <v>712</v>
      </c>
      <c r="M45" s="360">
        <v>643</v>
      </c>
    </row>
    <row r="46" spans="2:13" ht="27.75" customHeight="1" x14ac:dyDescent="0.15">
      <c r="B46" s="1186"/>
      <c r="C46" s="1187"/>
      <c r="D46" s="107"/>
      <c r="E46" s="1192" t="s">
        <v>36</v>
      </c>
      <c r="F46" s="1192"/>
      <c r="G46" s="1192"/>
      <c r="H46" s="1193"/>
      <c r="I46" s="358">
        <v>268</v>
      </c>
      <c r="J46" s="359">
        <v>225</v>
      </c>
      <c r="K46" s="359">
        <v>183</v>
      </c>
      <c r="L46" s="359">
        <v>130</v>
      </c>
      <c r="M46" s="360">
        <v>97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812</v>
      </c>
      <c r="J50" s="359">
        <v>1078</v>
      </c>
      <c r="K50" s="359">
        <v>1406</v>
      </c>
      <c r="L50" s="359">
        <v>1652</v>
      </c>
      <c r="M50" s="360">
        <v>1884</v>
      </c>
    </row>
    <row r="51" spans="2:13" ht="27.75" customHeight="1" x14ac:dyDescent="0.15">
      <c r="B51" s="1186"/>
      <c r="C51" s="1187"/>
      <c r="D51" s="106"/>
      <c r="E51" s="1192" t="s">
        <v>42</v>
      </c>
      <c r="F51" s="1192"/>
      <c r="G51" s="1192"/>
      <c r="H51" s="1193"/>
      <c r="I51" s="358">
        <v>38</v>
      </c>
      <c r="J51" s="359">
        <v>65</v>
      </c>
      <c r="K51" s="359">
        <v>59</v>
      </c>
      <c r="L51" s="359">
        <v>80</v>
      </c>
      <c r="M51" s="360">
        <v>87</v>
      </c>
    </row>
    <row r="52" spans="2:13" ht="27.75" customHeight="1" x14ac:dyDescent="0.15">
      <c r="B52" s="1188"/>
      <c r="C52" s="1189"/>
      <c r="D52" s="106"/>
      <c r="E52" s="1192" t="s">
        <v>43</v>
      </c>
      <c r="F52" s="1192"/>
      <c r="G52" s="1192"/>
      <c r="H52" s="1193"/>
      <c r="I52" s="358">
        <v>2935</v>
      </c>
      <c r="J52" s="359">
        <v>2951</v>
      </c>
      <c r="K52" s="359">
        <v>2807</v>
      </c>
      <c r="L52" s="359">
        <v>2682</v>
      </c>
      <c r="M52" s="360">
        <v>2631</v>
      </c>
    </row>
    <row r="53" spans="2:13" ht="27.75" customHeight="1" thickBot="1" x14ac:dyDescent="0.2">
      <c r="B53" s="1199" t="s">
        <v>19</v>
      </c>
      <c r="C53" s="1200"/>
      <c r="D53" s="110"/>
      <c r="E53" s="1201" t="s">
        <v>44</v>
      </c>
      <c r="F53" s="1201"/>
      <c r="G53" s="1201"/>
      <c r="H53" s="1202"/>
      <c r="I53" s="361">
        <v>2147</v>
      </c>
      <c r="J53" s="362">
        <v>1598</v>
      </c>
      <c r="K53" s="362">
        <v>1401</v>
      </c>
      <c r="L53" s="362">
        <v>1023</v>
      </c>
      <c r="M53" s="363">
        <v>681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Nv8ptmvPbpFjaTsH0JF8YzocD+Eee7xtu3qCiYN5BdVVZ4fMzY9Pn2Oi4uIBfXzHYWVNDoxBcEkaV1g7OmIkQ==" saltValue="U8/uSZWG8/0Z0TBYl5AJ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521</v>
      </c>
      <c r="G55" s="122">
        <v>499</v>
      </c>
      <c r="H55" s="123">
        <v>522</v>
      </c>
    </row>
    <row r="56" spans="2:8" ht="52.5" customHeight="1" x14ac:dyDescent="0.15">
      <c r="B56" s="124"/>
      <c r="C56" s="1213" t="s">
        <v>47</v>
      </c>
      <c r="D56" s="1213"/>
      <c r="E56" s="1214"/>
      <c r="F56" s="125">
        <v>202</v>
      </c>
      <c r="G56" s="125">
        <v>302</v>
      </c>
      <c r="H56" s="126">
        <v>363</v>
      </c>
    </row>
    <row r="57" spans="2:8" ht="53.25" customHeight="1" x14ac:dyDescent="0.15">
      <c r="B57" s="124"/>
      <c r="C57" s="1215" t="s">
        <v>48</v>
      </c>
      <c r="D57" s="1215"/>
      <c r="E57" s="1216"/>
      <c r="F57" s="127">
        <v>309</v>
      </c>
      <c r="G57" s="127">
        <v>474</v>
      </c>
      <c r="H57" s="128">
        <v>601</v>
      </c>
    </row>
    <row r="58" spans="2:8" ht="45.75" customHeight="1" x14ac:dyDescent="0.15">
      <c r="B58" s="129"/>
      <c r="C58" s="1203" t="s">
        <v>555</v>
      </c>
      <c r="D58" s="1204"/>
      <c r="E58" s="1205"/>
      <c r="F58" s="130">
        <v>85</v>
      </c>
      <c r="G58" s="130">
        <v>185</v>
      </c>
      <c r="H58" s="131">
        <v>235</v>
      </c>
    </row>
    <row r="59" spans="2:8" ht="45.75" customHeight="1" x14ac:dyDescent="0.15">
      <c r="B59" s="129"/>
      <c r="C59" s="1203" t="s">
        <v>556</v>
      </c>
      <c r="D59" s="1204"/>
      <c r="E59" s="1205"/>
      <c r="F59" s="130">
        <v>138</v>
      </c>
      <c r="G59" s="130">
        <v>145</v>
      </c>
      <c r="H59" s="131">
        <v>185</v>
      </c>
    </row>
    <row r="60" spans="2:8" ht="45.75" customHeight="1" x14ac:dyDescent="0.15">
      <c r="B60" s="129"/>
      <c r="C60" s="1203" t="s">
        <v>557</v>
      </c>
      <c r="D60" s="1204"/>
      <c r="E60" s="1205"/>
      <c r="F60" s="130">
        <v>80</v>
      </c>
      <c r="G60" s="130">
        <v>76</v>
      </c>
      <c r="H60" s="131">
        <v>113</v>
      </c>
    </row>
    <row r="61" spans="2:8" ht="45.75" customHeight="1" x14ac:dyDescent="0.15">
      <c r="B61" s="129"/>
      <c r="C61" s="1203" t="s">
        <v>558</v>
      </c>
      <c r="D61" s="1204"/>
      <c r="E61" s="1205"/>
      <c r="F61" s="130" t="s">
        <v>487</v>
      </c>
      <c r="G61" s="130">
        <v>62</v>
      </c>
      <c r="H61" s="131">
        <v>63</v>
      </c>
    </row>
    <row r="62" spans="2:8" ht="45.75" customHeight="1" thickBot="1" x14ac:dyDescent="0.2">
      <c r="B62" s="132"/>
      <c r="C62" s="1206" t="s">
        <v>559</v>
      </c>
      <c r="D62" s="1207"/>
      <c r="E62" s="1208"/>
      <c r="F62" s="133">
        <v>3</v>
      </c>
      <c r="G62" s="133">
        <v>3</v>
      </c>
      <c r="H62" s="134">
        <v>3</v>
      </c>
    </row>
    <row r="63" spans="2:8" ht="52.5" customHeight="1" thickBot="1" x14ac:dyDescent="0.2">
      <c r="B63" s="135"/>
      <c r="C63" s="1209" t="s">
        <v>49</v>
      </c>
      <c r="D63" s="1209"/>
      <c r="E63" s="1210"/>
      <c r="F63" s="136">
        <v>1031</v>
      </c>
      <c r="G63" s="136">
        <v>1275</v>
      </c>
      <c r="H63" s="137">
        <v>1486</v>
      </c>
    </row>
    <row r="64" spans="2:8" x14ac:dyDescent="0.15"/>
  </sheetData>
  <sheetProtection algorithmName="SHA-512" hashValue="55eHxiZk2ZkJPwpzbXBSrUF/avbDajuKWBTWB5bXZp/GCwdKUHayOpnhAHYtc6CDC7zyFI4H2hj+Xf52ACx8kQ==" saltValue="kXuzqRvdQOQgEjDdqc61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48853</v>
      </c>
      <c r="E3" s="156"/>
      <c r="F3" s="157">
        <v>145139</v>
      </c>
      <c r="G3" s="158"/>
      <c r="H3" s="159"/>
    </row>
    <row r="4" spans="1:8" x14ac:dyDescent="0.15">
      <c r="A4" s="160"/>
      <c r="B4" s="161"/>
      <c r="C4" s="162"/>
      <c r="D4" s="163">
        <v>17321</v>
      </c>
      <c r="E4" s="164"/>
      <c r="F4" s="165">
        <v>83762</v>
      </c>
      <c r="G4" s="166"/>
      <c r="H4" s="167"/>
    </row>
    <row r="5" spans="1:8" x14ac:dyDescent="0.15">
      <c r="A5" s="148" t="s">
        <v>520</v>
      </c>
      <c r="B5" s="153"/>
      <c r="C5" s="154"/>
      <c r="D5" s="155">
        <v>43432</v>
      </c>
      <c r="E5" s="156"/>
      <c r="F5" s="157">
        <v>125391</v>
      </c>
      <c r="G5" s="158"/>
      <c r="H5" s="159"/>
    </row>
    <row r="6" spans="1:8" x14ac:dyDescent="0.15">
      <c r="A6" s="160"/>
      <c r="B6" s="161"/>
      <c r="C6" s="162"/>
      <c r="D6" s="163">
        <v>28105</v>
      </c>
      <c r="E6" s="164"/>
      <c r="F6" s="165">
        <v>68516</v>
      </c>
      <c r="G6" s="166"/>
      <c r="H6" s="167"/>
    </row>
    <row r="7" spans="1:8" x14ac:dyDescent="0.15">
      <c r="A7" s="148" t="s">
        <v>521</v>
      </c>
      <c r="B7" s="153"/>
      <c r="C7" s="154"/>
      <c r="D7" s="155">
        <v>102848</v>
      </c>
      <c r="E7" s="156"/>
      <c r="F7" s="157">
        <v>138402</v>
      </c>
      <c r="G7" s="158"/>
      <c r="H7" s="159"/>
    </row>
    <row r="8" spans="1:8" x14ac:dyDescent="0.15">
      <c r="A8" s="160"/>
      <c r="B8" s="161"/>
      <c r="C8" s="162"/>
      <c r="D8" s="163">
        <v>29528</v>
      </c>
      <c r="E8" s="164"/>
      <c r="F8" s="165">
        <v>70652</v>
      </c>
      <c r="G8" s="166"/>
      <c r="H8" s="167"/>
    </row>
    <row r="9" spans="1:8" x14ac:dyDescent="0.15">
      <c r="A9" s="148" t="s">
        <v>522</v>
      </c>
      <c r="B9" s="153"/>
      <c r="C9" s="154"/>
      <c r="D9" s="155">
        <v>58007</v>
      </c>
      <c r="E9" s="156"/>
      <c r="F9" s="157">
        <v>146367</v>
      </c>
      <c r="G9" s="158"/>
      <c r="H9" s="159"/>
    </row>
    <row r="10" spans="1:8" x14ac:dyDescent="0.15">
      <c r="A10" s="160"/>
      <c r="B10" s="161"/>
      <c r="C10" s="162"/>
      <c r="D10" s="163">
        <v>32884</v>
      </c>
      <c r="E10" s="164"/>
      <c r="F10" s="165">
        <v>79441</v>
      </c>
      <c r="G10" s="166"/>
      <c r="H10" s="167"/>
    </row>
    <row r="11" spans="1:8" x14ac:dyDescent="0.15">
      <c r="A11" s="148" t="s">
        <v>523</v>
      </c>
      <c r="B11" s="153"/>
      <c r="C11" s="154"/>
      <c r="D11" s="155">
        <v>40084</v>
      </c>
      <c r="E11" s="156"/>
      <c r="F11" s="157">
        <v>165181</v>
      </c>
      <c r="G11" s="158"/>
      <c r="H11" s="159"/>
    </row>
    <row r="12" spans="1:8" x14ac:dyDescent="0.15">
      <c r="A12" s="160"/>
      <c r="B12" s="161"/>
      <c r="C12" s="168"/>
      <c r="D12" s="163">
        <v>12741</v>
      </c>
      <c r="E12" s="164"/>
      <c r="F12" s="165">
        <v>82246</v>
      </c>
      <c r="G12" s="166"/>
      <c r="H12" s="167"/>
    </row>
    <row r="13" spans="1:8" x14ac:dyDescent="0.15">
      <c r="A13" s="148"/>
      <c r="B13" s="153"/>
      <c r="C13" s="169"/>
      <c r="D13" s="170">
        <v>58645</v>
      </c>
      <c r="E13" s="171"/>
      <c r="F13" s="172">
        <v>144096</v>
      </c>
      <c r="G13" s="173"/>
      <c r="H13" s="159"/>
    </row>
    <row r="14" spans="1:8" x14ac:dyDescent="0.15">
      <c r="A14" s="160"/>
      <c r="B14" s="161"/>
      <c r="C14" s="162"/>
      <c r="D14" s="163">
        <v>24116</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v>
      </c>
      <c r="C19" s="174">
        <f>ROUND(VALUE(SUBSTITUTE(実質収支比率等に係る経年分析!G$48,"▲","-")),2)</f>
        <v>1.36</v>
      </c>
      <c r="D19" s="174">
        <f>ROUND(VALUE(SUBSTITUTE(実質収支比率等に係る経年分析!H$48,"▲","-")),2)</f>
        <v>1.31</v>
      </c>
      <c r="E19" s="174">
        <f>ROUND(VALUE(SUBSTITUTE(実質収支比率等に係る経年分析!I$48,"▲","-")),2)</f>
        <v>1.81</v>
      </c>
      <c r="F19" s="174">
        <f>ROUND(VALUE(SUBSTITUTE(実質収支比率等に係る経年分析!J$48,"▲","-")),2)</f>
        <v>2.2799999999999998</v>
      </c>
    </row>
    <row r="20" spans="1:11" x14ac:dyDescent="0.15">
      <c r="A20" s="174" t="s">
        <v>53</v>
      </c>
      <c r="B20" s="174">
        <f>ROUND(VALUE(SUBSTITUTE(実質収支比率等に係る経年分析!F$47,"▲","-")),2)</f>
        <v>21.64</v>
      </c>
      <c r="C20" s="174">
        <f>ROUND(VALUE(SUBSTITUTE(実質収支比率等に係る経年分析!G$47,"▲","-")),2)</f>
        <v>21.55</v>
      </c>
      <c r="D20" s="174">
        <f>ROUND(VALUE(SUBSTITUTE(実質収支比率等に係る経年分析!H$47,"▲","-")),2)</f>
        <v>20.6</v>
      </c>
      <c r="E20" s="174">
        <f>ROUND(VALUE(SUBSTITUTE(実質収支比率等に係る経年分析!I$47,"▲","-")),2)</f>
        <v>19.93</v>
      </c>
      <c r="F20" s="174">
        <f>ROUND(VALUE(SUBSTITUTE(実質収支比率等に係る経年分析!J$47,"▲","-")),2)</f>
        <v>21.04</v>
      </c>
    </row>
    <row r="21" spans="1:11" x14ac:dyDescent="0.15">
      <c r="A21" s="174" t="s">
        <v>54</v>
      </c>
      <c r="B21" s="174">
        <f>IF(ISNUMBER(VALUE(SUBSTITUTE(実質収支比率等に係る経年分析!F$49,"▲","-"))),ROUND(VALUE(SUBSTITUTE(実質収支比率等に係る経年分析!F$49,"▲","-")),2),NA())</f>
        <v>-1.48</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0.68</v>
      </c>
      <c r="E21" s="174">
        <f>IF(ISNUMBER(VALUE(SUBSTITUTE(実質収支比率等に係る経年分析!I$49,"▲","-"))),ROUND(VALUE(SUBSTITUTE(実質収支比率等に係る経年分析!I$49,"▲","-")),2),NA())</f>
        <v>-0.38</v>
      </c>
      <c r="F21" s="174">
        <f>IF(ISNUMBER(VALUE(SUBSTITUTE(実質収支比率等に係る経年分析!J$49,"▲","-"))),ROUND(VALUE(SUBSTITUTE(実質収支比率等に係る経年分析!J$49,"▲","-")),2),NA())</f>
        <v>1.38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0.28000000000000003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10.050000000000001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317</v>
      </c>
      <c r="E42" s="176"/>
      <c r="F42" s="176"/>
      <c r="G42" s="176">
        <f>'実質公債費比率（分子）の構造'!L$52</f>
        <v>313</v>
      </c>
      <c r="H42" s="176"/>
      <c r="I42" s="176"/>
      <c r="J42" s="176">
        <f>'実質公債費比率（分子）の構造'!M$52</f>
        <v>300</v>
      </c>
      <c r="K42" s="176"/>
      <c r="L42" s="176"/>
      <c r="M42" s="176">
        <f>'実質公債費比率（分子）の構造'!N$52</f>
        <v>293</v>
      </c>
      <c r="N42" s="176"/>
      <c r="O42" s="176"/>
      <c r="P42" s="176">
        <f>'実質公債費比率（分子）の構造'!O$52</f>
        <v>268</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5</v>
      </c>
      <c r="F44" s="176"/>
      <c r="G44" s="176"/>
      <c r="H44" s="176">
        <f>'実質公債費比率（分子）の構造'!M$50</f>
        <v>5</v>
      </c>
      <c r="I44" s="176"/>
      <c r="J44" s="176"/>
      <c r="K44" s="176">
        <f>'実質公債費比率（分子）の構造'!N$50</f>
        <v>4</v>
      </c>
      <c r="L44" s="176"/>
      <c r="M44" s="176"/>
      <c r="N44" s="176">
        <f>'実質公債費比率（分子）の構造'!O$50</f>
        <v>3</v>
      </c>
      <c r="O44" s="176"/>
      <c r="P44" s="176"/>
    </row>
    <row r="45" spans="1:16" x14ac:dyDescent="0.15">
      <c r="A45" s="176" t="s">
        <v>63</v>
      </c>
      <c r="B45" s="176">
        <f>'実質公債費比率（分子）の構造'!K$49</f>
        <v>13</v>
      </c>
      <c r="C45" s="176"/>
      <c r="D45" s="176"/>
      <c r="E45" s="176">
        <f>'実質公債費比率（分子）の構造'!L$49</f>
        <v>14</v>
      </c>
      <c r="F45" s="176"/>
      <c r="G45" s="176"/>
      <c r="H45" s="176">
        <f>'実質公債費比率（分子）の構造'!M$49</f>
        <v>9</v>
      </c>
      <c r="I45" s="176"/>
      <c r="J45" s="176"/>
      <c r="K45" s="176">
        <f>'実質公債費比率（分子）の構造'!N$49</f>
        <v>10</v>
      </c>
      <c r="L45" s="176"/>
      <c r="M45" s="176"/>
      <c r="N45" s="176">
        <f>'実質公債費比率（分子）の構造'!O$49</f>
        <v>10</v>
      </c>
      <c r="O45" s="176"/>
      <c r="P45" s="176"/>
    </row>
    <row r="46" spans="1:16" x14ac:dyDescent="0.15">
      <c r="A46" s="176" t="s">
        <v>64</v>
      </c>
      <c r="B46" s="176">
        <f>'実質公債費比率（分子）の構造'!K$48</f>
        <v>73</v>
      </c>
      <c r="C46" s="176"/>
      <c r="D46" s="176"/>
      <c r="E46" s="176">
        <f>'実質公債費比率（分子）の構造'!L$48</f>
        <v>86</v>
      </c>
      <c r="F46" s="176"/>
      <c r="G46" s="176"/>
      <c r="H46" s="176">
        <f>'実質公債費比率（分子）の構造'!M$48</f>
        <v>86</v>
      </c>
      <c r="I46" s="176"/>
      <c r="J46" s="176"/>
      <c r="K46" s="176">
        <f>'実質公債費比率（分子）の構造'!N$48</f>
        <v>87</v>
      </c>
      <c r="L46" s="176"/>
      <c r="M46" s="176"/>
      <c r="N46" s="176">
        <f>'実質公債費比率（分子）の構造'!O$48</f>
        <v>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413</v>
      </c>
      <c r="C49" s="176"/>
      <c r="D49" s="176"/>
      <c r="E49" s="176">
        <f>'実質公債費比率（分子）の構造'!L$45</f>
        <v>369</v>
      </c>
      <c r="F49" s="176"/>
      <c r="G49" s="176"/>
      <c r="H49" s="176">
        <f>'実質公債費比率（分子）の構造'!M$45</f>
        <v>395</v>
      </c>
      <c r="I49" s="176"/>
      <c r="J49" s="176"/>
      <c r="K49" s="176">
        <f>'実質公債費比率（分子）の構造'!N$45</f>
        <v>411</v>
      </c>
      <c r="L49" s="176"/>
      <c r="M49" s="176"/>
      <c r="N49" s="176">
        <f>'実質公債費比率（分子）の構造'!O$45</f>
        <v>334</v>
      </c>
      <c r="O49" s="176"/>
      <c r="P49" s="176"/>
    </row>
    <row r="50" spans="1:16" x14ac:dyDescent="0.15">
      <c r="A50" s="176" t="s">
        <v>67</v>
      </c>
      <c r="B50" s="176" t="e">
        <f>NA()</f>
        <v>#N/A</v>
      </c>
      <c r="C50" s="176">
        <f>IF(ISNUMBER('実質公債費比率（分子）の構造'!K$53),'実質公債費比率（分子）の構造'!K$53,NA())</f>
        <v>185</v>
      </c>
      <c r="D50" s="176" t="e">
        <f>NA()</f>
        <v>#N/A</v>
      </c>
      <c r="E50" s="176" t="e">
        <f>NA()</f>
        <v>#N/A</v>
      </c>
      <c r="F50" s="176">
        <f>IF(ISNUMBER('実質公債費比率（分子）の構造'!L$53),'実質公債費比率（分子）の構造'!L$53,NA())</f>
        <v>161</v>
      </c>
      <c r="G50" s="176" t="e">
        <f>NA()</f>
        <v>#N/A</v>
      </c>
      <c r="H50" s="176" t="e">
        <f>NA()</f>
        <v>#N/A</v>
      </c>
      <c r="I50" s="176">
        <f>IF(ISNUMBER('実質公債費比率（分子）の構造'!M$53),'実質公債費比率（分子）の構造'!M$53,NA())</f>
        <v>195</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142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2935</v>
      </c>
      <c r="E56" s="175"/>
      <c r="F56" s="175"/>
      <c r="G56" s="175">
        <f>'将来負担比率（分子）の構造'!J$52</f>
        <v>2951</v>
      </c>
      <c r="H56" s="175"/>
      <c r="I56" s="175"/>
      <c r="J56" s="175">
        <f>'将来負担比率（分子）の構造'!K$52</f>
        <v>2807</v>
      </c>
      <c r="K56" s="175"/>
      <c r="L56" s="175"/>
      <c r="M56" s="175">
        <f>'将来負担比率（分子）の構造'!L$52</f>
        <v>2682</v>
      </c>
      <c r="N56" s="175"/>
      <c r="O56" s="175"/>
      <c r="P56" s="175">
        <f>'将来負担比率（分子）の構造'!M$52</f>
        <v>2631</v>
      </c>
    </row>
    <row r="57" spans="1:16" x14ac:dyDescent="0.15">
      <c r="A57" s="175" t="s">
        <v>42</v>
      </c>
      <c r="B57" s="175"/>
      <c r="C57" s="175"/>
      <c r="D57" s="175">
        <f>'将来負担比率（分子）の構造'!I$51</f>
        <v>38</v>
      </c>
      <c r="E57" s="175"/>
      <c r="F57" s="175"/>
      <c r="G57" s="175">
        <f>'将来負担比率（分子）の構造'!J$51</f>
        <v>65</v>
      </c>
      <c r="H57" s="175"/>
      <c r="I57" s="175"/>
      <c r="J57" s="175">
        <f>'将来負担比率（分子）の構造'!K$51</f>
        <v>59</v>
      </c>
      <c r="K57" s="175"/>
      <c r="L57" s="175"/>
      <c r="M57" s="175">
        <f>'将来負担比率（分子）の構造'!L$51</f>
        <v>80</v>
      </c>
      <c r="N57" s="175"/>
      <c r="O57" s="175"/>
      <c r="P57" s="175">
        <f>'将来負担比率（分子）の構造'!M$51</f>
        <v>87</v>
      </c>
    </row>
    <row r="58" spans="1:16" x14ac:dyDescent="0.15">
      <c r="A58" s="175" t="s">
        <v>41</v>
      </c>
      <c r="B58" s="175"/>
      <c r="C58" s="175"/>
      <c r="D58" s="175">
        <f>'将来負担比率（分子）の構造'!I$50</f>
        <v>812</v>
      </c>
      <c r="E58" s="175"/>
      <c r="F58" s="175"/>
      <c r="G58" s="175">
        <f>'将来負担比率（分子）の構造'!J$50</f>
        <v>1078</v>
      </c>
      <c r="H58" s="175"/>
      <c r="I58" s="175"/>
      <c r="J58" s="175">
        <f>'将来負担比率（分子）の構造'!K$50</f>
        <v>1406</v>
      </c>
      <c r="K58" s="175"/>
      <c r="L58" s="175"/>
      <c r="M58" s="175">
        <f>'将来負担比率（分子）の構造'!L$50</f>
        <v>1652</v>
      </c>
      <c r="N58" s="175"/>
      <c r="O58" s="175"/>
      <c r="P58" s="175">
        <f>'将来負担比率（分子）の構造'!M$50</f>
        <v>1884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268</v>
      </c>
      <c r="C61" s="175"/>
      <c r="D61" s="175"/>
      <c r="E61" s="175">
        <f>'将来負担比率（分子）の構造'!J$46</f>
        <v>225</v>
      </c>
      <c r="F61" s="175"/>
      <c r="G61" s="175"/>
      <c r="H61" s="175">
        <f>'将来負担比率（分子）の構造'!K$46</f>
        <v>183</v>
      </c>
      <c r="I61" s="175"/>
      <c r="J61" s="175"/>
      <c r="K61" s="175">
        <f>'将来負担比率（分子）の構造'!L$46</f>
        <v>130</v>
      </c>
      <c r="L61" s="175"/>
      <c r="M61" s="175"/>
      <c r="N61" s="175">
        <f>'将来負担比率（分子）の構造'!M$46</f>
        <v>97</v>
      </c>
      <c r="O61" s="175"/>
      <c r="P61" s="175"/>
    </row>
    <row r="62" spans="1:16" x14ac:dyDescent="0.15">
      <c r="A62" s="175" t="s">
        <v>35</v>
      </c>
      <c r="B62" s="175">
        <f>'将来負担比率（分子）の構造'!I$45</f>
        <v>824</v>
      </c>
      <c r="C62" s="175"/>
      <c r="D62" s="175"/>
      <c r="E62" s="175">
        <f>'将来負担比率（分子）の構造'!J$45</f>
        <v>789</v>
      </c>
      <c r="F62" s="175"/>
      <c r="G62" s="175"/>
      <c r="H62" s="175">
        <f>'将来負担比率（分子）の構造'!K$45</f>
        <v>745</v>
      </c>
      <c r="I62" s="175"/>
      <c r="J62" s="175"/>
      <c r="K62" s="175">
        <f>'将来負担比率（分子）の構造'!L$45</f>
        <v>712</v>
      </c>
      <c r="L62" s="175"/>
      <c r="M62" s="175"/>
      <c r="N62" s="175">
        <f>'将来負担比率（分子）の構造'!M$45</f>
        <v>643</v>
      </c>
      <c r="O62" s="175"/>
      <c r="P62" s="175"/>
    </row>
    <row r="63" spans="1:16" x14ac:dyDescent="0.15">
      <c r="A63" s="175" t="s">
        <v>34</v>
      </c>
      <c r="B63" s="175">
        <f>'将来負担比率（分子）の構造'!I$44</f>
        <v>45</v>
      </c>
      <c r="C63" s="175"/>
      <c r="D63" s="175"/>
      <c r="E63" s="175">
        <f>'将来負担比率（分子）の構造'!J$44</f>
        <v>44</v>
      </c>
      <c r="F63" s="175"/>
      <c r="G63" s="175"/>
      <c r="H63" s="175">
        <f>'将来負担比率（分子）の構造'!K$44</f>
        <v>43</v>
      </c>
      <c r="I63" s="175"/>
      <c r="J63" s="175"/>
      <c r="K63" s="175">
        <f>'将来負担比率（分子）の構造'!L$44</f>
        <v>45</v>
      </c>
      <c r="L63" s="175"/>
      <c r="M63" s="175"/>
      <c r="N63" s="175">
        <f>'将来負担比率（分子）の構造'!M$44</f>
        <v>41</v>
      </c>
      <c r="O63" s="175"/>
      <c r="P63" s="175"/>
    </row>
    <row r="64" spans="1:16" x14ac:dyDescent="0.15">
      <c r="A64" s="175" t="s">
        <v>33</v>
      </c>
      <c r="B64" s="175">
        <f>'将来負担比率（分子）の構造'!I$43</f>
        <v>1127</v>
      </c>
      <c r="C64" s="175"/>
      <c r="D64" s="175"/>
      <c r="E64" s="175">
        <f>'将来負担比率（分子）の構造'!J$43</f>
        <v>1099</v>
      </c>
      <c r="F64" s="175"/>
      <c r="G64" s="175"/>
      <c r="H64" s="175">
        <f>'将来負担比率（分子）の構造'!K$43</f>
        <v>1087</v>
      </c>
      <c r="I64" s="175"/>
      <c r="J64" s="175"/>
      <c r="K64" s="175">
        <f>'将来負担比率（分子）の構造'!L$43</f>
        <v>1091</v>
      </c>
      <c r="L64" s="175"/>
      <c r="M64" s="175"/>
      <c r="N64" s="175">
        <f>'将来負担比率（分子）の構造'!M$43</f>
        <v>1078</v>
      </c>
      <c r="O64" s="175"/>
      <c r="P64" s="175"/>
    </row>
    <row r="65" spans="1:16" x14ac:dyDescent="0.15">
      <c r="A65" s="175" t="s">
        <v>32</v>
      </c>
      <c r="B65" s="175">
        <f>'将来負担比率（分子）の構造'!I$42</f>
        <v>20</v>
      </c>
      <c r="C65" s="175"/>
      <c r="D65" s="175"/>
      <c r="E65" s="175">
        <f>'将来負担比率（分子）の構造'!J$42</f>
        <v>10</v>
      </c>
      <c r="F65" s="175"/>
      <c r="G65" s="175"/>
      <c r="H65" s="175" t="str">
        <f>'将来負担比率（分子）の構造'!K$42</f>
        <v>-</v>
      </c>
      <c r="I65" s="175"/>
      <c r="J65" s="175"/>
      <c r="K65" s="175" t="str">
        <f>'将来負担比率（分子）の構造'!L$42</f>
        <v>-</v>
      </c>
      <c r="L65" s="175"/>
      <c r="M65" s="175"/>
      <c r="N65" s="175">
        <f>'将来負担比率（分子）の構造'!M$42</f>
        <v>158</v>
      </c>
      <c r="O65" s="175"/>
      <c r="P65" s="175"/>
    </row>
    <row r="66" spans="1:16" x14ac:dyDescent="0.15">
      <c r="A66" s="175" t="s">
        <v>31</v>
      </c>
      <c r="B66" s="175">
        <f>'将来負担比率（分子）の構造'!I$41</f>
        <v>3648</v>
      </c>
      <c r="C66" s="175"/>
      <c r="D66" s="175"/>
      <c r="E66" s="175">
        <f>'将来負担比率（分子）の構造'!J$41</f>
        <v>3525</v>
      </c>
      <c r="F66" s="175"/>
      <c r="G66" s="175"/>
      <c r="H66" s="175">
        <f>'将来負担比率（分子）の構造'!K$41</f>
        <v>3616</v>
      </c>
      <c r="I66" s="175"/>
      <c r="J66" s="175"/>
      <c r="K66" s="175">
        <f>'将来負担比率（分子）の構造'!L$41</f>
        <v>3459</v>
      </c>
      <c r="L66" s="175"/>
      <c r="M66" s="175"/>
      <c r="N66" s="175">
        <f>'将来負担比率（分子）の構造'!M$41</f>
        <v>3266</v>
      </c>
      <c r="O66" s="175"/>
      <c r="P66" s="175"/>
    </row>
    <row r="67" spans="1:16" x14ac:dyDescent="0.15">
      <c r="A67" s="175" t="s">
        <v>71</v>
      </c>
      <c r="B67" s="175" t="e">
        <f>NA()</f>
        <v>#N/A</v>
      </c>
      <c r="C67" s="175">
        <f>IF(ISNUMBER('将来負担比率（分子）の構造'!I$53), IF('将来負担比率（分子）の構造'!I$53 &lt; 0, 0, '将来負担比率（分子）の構造'!I$53), NA())</f>
        <v>2147</v>
      </c>
      <c r="D67" s="175" t="e">
        <f>NA()</f>
        <v>#N/A</v>
      </c>
      <c r="E67" s="175" t="e">
        <f>NA()</f>
        <v>#N/A</v>
      </c>
      <c r="F67" s="175">
        <f>IF(ISNUMBER('将来負担比率（分子）の構造'!J$53), IF('将来負担比率（分子）の構造'!J$53 &lt; 0, 0, '将来負担比率（分子）の構造'!J$53), NA())</f>
        <v>1598</v>
      </c>
      <c r="G67" s="175" t="e">
        <f>NA()</f>
        <v>#N/A</v>
      </c>
      <c r="H67" s="175" t="e">
        <f>NA()</f>
        <v>#N/A</v>
      </c>
      <c r="I67" s="175">
        <f>IF(ISNUMBER('将来負担比率（分子）の構造'!K$53), IF('将来負担比率（分子）の構造'!K$53 &lt; 0, 0, '将来負担比率（分子）の構造'!K$53), NA())</f>
        <v>1401</v>
      </c>
      <c r="J67" s="175" t="e">
        <f>NA()</f>
        <v>#N/A</v>
      </c>
      <c r="K67" s="175" t="e">
        <f>NA()</f>
        <v>#N/A</v>
      </c>
      <c r="L67" s="175">
        <f>IF(ISNUMBER('将来負担比率（分子）の構造'!L$53), IF('将来負担比率（分子）の構造'!L$53 &lt; 0, 0, '将来負担比率（分子）の構造'!L$53), NA())</f>
        <v>1023</v>
      </c>
      <c r="M67" s="175" t="e">
        <f>NA()</f>
        <v>#N/A</v>
      </c>
      <c r="N67" s="175" t="e">
        <f>NA()</f>
        <v>#N/A</v>
      </c>
      <c r="O67" s="175">
        <f>IF(ISNUMBER('将来負担比率（分子）の構造'!M$53), IF('将来負担比率（分子）の構造'!M$53 &lt; 0, 0, '将来負担比率（分子）の構造'!M$53), NA())</f>
        <v>681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521</v>
      </c>
      <c r="C72" s="179">
        <f>基金残高に係る経年分析!G55</f>
        <v>499</v>
      </c>
      <c r="D72" s="179">
        <f>基金残高に係る経年分析!H55</f>
        <v>522</v>
      </c>
    </row>
    <row r="73" spans="1:16" x14ac:dyDescent="0.15">
      <c r="A73" s="178" t="s">
        <v>74</v>
      </c>
      <c r="B73" s="179">
        <f>基金残高に係る経年分析!F56</f>
        <v>202</v>
      </c>
      <c r="C73" s="179">
        <f>基金残高に係る経年分析!G56</f>
        <v>302</v>
      </c>
      <c r="D73" s="179">
        <f>基金残高に係る経年分析!H56</f>
        <v>363</v>
      </c>
    </row>
    <row r="74" spans="1:16" x14ac:dyDescent="0.15">
      <c r="A74" s="178" t="s">
        <v>75</v>
      </c>
      <c r="B74" s="179">
        <f>基金残高に係る経年分析!F57</f>
        <v>309</v>
      </c>
      <c r="C74" s="179">
        <f>基金残高に係る経年分析!G57</f>
        <v>474</v>
      </c>
      <c r="D74" s="179">
        <f>基金残高に係る経年分析!H57</f>
        <v>601</v>
      </c>
    </row>
  </sheetData>
  <sheetProtection algorithmName="SHA-512" hashValue="sflXQtFt8ABROlx13o9ztTzu4k0ulyOxvYjegl0f1vHY3ImgPbiEQc+qp4VsMVgPKjh59VJRI9OvjdudYZ91sA==" saltValue="JDprUhZfAP6yYspoGF3R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2025-03-13T00:34:23Z</cp:lastPrinted>
  <dcterms:created xsi:type="dcterms:W3CDTF">2025-02-19T03:48:24Z</dcterms:created>
  <dcterms:modified xsi:type="dcterms:W3CDTF">2025-03-26T09:18:33Z</dcterms:modified>
  <cp:category/>
</cp:coreProperties>
</file>